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eo\03\4E004_JUTAKU\専用\03計画係\1-12近居同居支援事業\R8\結婚新生活支援事業\"/>
    </mc:Choice>
  </mc:AlternateContent>
  <xr:revisionPtr revIDLastSave="0" documentId="13_ncr:1_{F754D242-1AD8-42E1-85DA-726C82FBAC2A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試算シート" sheetId="1" r:id="rId1"/>
  </sheets>
  <definedNames>
    <definedName name="_xlnm.Print_Area" localSheetId="0">試算シート!$A$1:$L$32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D32" i="1"/>
  <c r="D30" i="1"/>
  <c r="G30" i="1" l="1"/>
  <c r="G11" i="1"/>
  <c r="I11" i="1" s="1"/>
  <c r="G9" i="1"/>
  <c r="I9" i="1" s="1"/>
  <c r="G32" i="1" l="1"/>
  <c r="D28" i="1" s="1"/>
</calcChain>
</file>

<file path=xl/sharedStrings.xml><?xml version="1.0" encoding="utf-8"?>
<sst xmlns="http://schemas.openxmlformats.org/spreadsheetml/2006/main" count="46" uniqueCount="24">
  <si>
    <t>※算出された額の助成を確約するものではございませんので、ご承知おきください。</t>
    <rPh sb="1" eb="3">
      <t>サンシュツ</t>
    </rPh>
    <rPh sb="2" eb="3">
      <t>シサン</t>
    </rPh>
    <rPh sb="6" eb="7">
      <t>ガク</t>
    </rPh>
    <rPh sb="8" eb="10">
      <t>ジョセイ</t>
    </rPh>
    <rPh sb="11" eb="13">
      <t>カクヤク</t>
    </rPh>
    <rPh sb="29" eb="31">
      <t>ショウチ</t>
    </rPh>
    <phoneticPr fontId="1"/>
  </si>
  <si>
    <t>婚姻日
（パートナーシップ宣誓日）</t>
    <rPh sb="0" eb="3">
      <t>コンインビ</t>
    </rPh>
    <rPh sb="13" eb="15">
      <t>センセイ</t>
    </rPh>
    <rPh sb="15" eb="16">
      <t>ニチ</t>
    </rPh>
    <phoneticPr fontId="1"/>
  </si>
  <si>
    <t>申請者の生年月日</t>
    <rPh sb="0" eb="3">
      <t>シンセイシャ</t>
    </rPh>
    <rPh sb="4" eb="8">
      <t>セイネンガッピ</t>
    </rPh>
    <phoneticPr fontId="1"/>
  </si>
  <si>
    <t>配偶者（パートナー）の生年月日</t>
    <rPh sb="0" eb="3">
      <t>ハイグウシャ</t>
    </rPh>
    <rPh sb="11" eb="15">
      <t>セイネンガッピ</t>
    </rPh>
    <phoneticPr fontId="1"/>
  </si>
  <si>
    <t>仲介手数料（税込額）</t>
    <rPh sb="0" eb="5">
      <t>チュウカイテスウリョウ</t>
    </rPh>
    <rPh sb="6" eb="8">
      <t>ゼイコ</t>
    </rPh>
    <rPh sb="8" eb="9">
      <t>ガク</t>
    </rPh>
    <phoneticPr fontId="1"/>
  </si>
  <si>
    <t>才</t>
    <rPh sb="0" eb="1">
      <t>サイ</t>
    </rPh>
    <phoneticPr fontId="1"/>
  </si>
  <si>
    <t>円</t>
    <rPh sb="0" eb="1">
      <t>エン</t>
    </rPh>
    <phoneticPr fontId="1"/>
  </si>
  <si>
    <t>住宅手当等（１か月分）
※勤務先から支給がある場合</t>
    <rPh sb="0" eb="4">
      <t>ジュウタクテアテ</t>
    </rPh>
    <rPh sb="4" eb="5">
      <t>トウ</t>
    </rPh>
    <rPh sb="8" eb="9">
      <t>ゲツ</t>
    </rPh>
    <rPh sb="9" eb="10">
      <t>ブン</t>
    </rPh>
    <rPh sb="13" eb="16">
      <t>キンムサキ</t>
    </rPh>
    <rPh sb="18" eb="20">
      <t>シキュウ</t>
    </rPh>
    <rPh sb="23" eb="25">
      <t>バアイ</t>
    </rPh>
    <phoneticPr fontId="1"/>
  </si>
  <si>
    <t>住宅の賃貸借契約日
（契約期間の始期日）</t>
    <rPh sb="0" eb="2">
      <t>ジュウタク</t>
    </rPh>
    <rPh sb="3" eb="6">
      <t>チンタイシャク</t>
    </rPh>
    <rPh sb="6" eb="8">
      <t>ケイヤク</t>
    </rPh>
    <rPh sb="8" eb="9">
      <t>ニチ</t>
    </rPh>
    <rPh sb="11" eb="15">
      <t>ケイヤクキカン</t>
    </rPh>
    <rPh sb="16" eb="17">
      <t>ハジ</t>
    </rPh>
    <rPh sb="18" eb="19">
      <t>ヒ</t>
    </rPh>
    <phoneticPr fontId="1"/>
  </si>
  <si>
    <t>引越費用</t>
    <rPh sb="0" eb="2">
      <t>ヒッコ</t>
    </rPh>
    <rPh sb="2" eb="4">
      <t>ヒヨウ</t>
    </rPh>
    <phoneticPr fontId="1"/>
  </si>
  <si>
    <t>※R8.4.1以降に支払ったもの</t>
    <rPh sb="7" eb="9">
      <t>イコウ</t>
    </rPh>
    <rPh sb="10" eb="12">
      <t>シハラ</t>
    </rPh>
    <phoneticPr fontId="1"/>
  </si>
  <si>
    <t>４か月分の家賃共益費</t>
    <rPh sb="5" eb="7">
      <t>ヤチン</t>
    </rPh>
    <rPh sb="7" eb="10">
      <t>キョウエキヒ</t>
    </rPh>
    <phoneticPr fontId="1"/>
  </si>
  <si>
    <t>初期費用＋
２か月分の家賃・共益費</t>
    <rPh sb="0" eb="4">
      <t>ショキヒヨウ</t>
    </rPh>
    <rPh sb="8" eb="10">
      <t>ゲツブン</t>
    </rPh>
    <rPh sb="11" eb="13">
      <t>ヤチン</t>
    </rPh>
    <rPh sb="14" eb="17">
      <t>キョウエキヒ</t>
    </rPh>
    <phoneticPr fontId="1"/>
  </si>
  <si>
    <t>試算結果（助成額）</t>
    <rPh sb="0" eb="4">
      <t>シサンケッカ</t>
    </rPh>
    <rPh sb="5" eb="8">
      <t>ジョセイガク</t>
    </rPh>
    <phoneticPr fontId="1"/>
  </si>
  <si>
    <t>以下の黒枠部分を入力していただくことで、助成額が試算されます。（緑色部）</t>
    <rPh sb="0" eb="2">
      <t>イカ</t>
    </rPh>
    <rPh sb="3" eb="7">
      <t>クロワクブブン</t>
    </rPh>
    <rPh sb="8" eb="10">
      <t>ニュウリョク</t>
    </rPh>
    <rPh sb="20" eb="23">
      <t>ジョセイガク</t>
    </rPh>
    <rPh sb="24" eb="26">
      <t>シサン</t>
    </rPh>
    <rPh sb="32" eb="35">
      <t>ミドリイロブ</t>
    </rPh>
    <phoneticPr fontId="1"/>
  </si>
  <si>
    <t>１か月の家賃・共益費の合計額</t>
    <rPh sb="2" eb="3">
      <t>ゲツ</t>
    </rPh>
    <rPh sb="4" eb="6">
      <t>ヤチン</t>
    </rPh>
    <rPh sb="7" eb="10">
      <t>キョウエキヒ</t>
    </rPh>
    <rPh sb="11" eb="14">
      <t>ゴウケイガク</t>
    </rPh>
    <phoneticPr fontId="1"/>
  </si>
  <si>
    <t>（助成上限額）</t>
    <rPh sb="1" eb="6">
      <t>ジョセイジョウゲンガク</t>
    </rPh>
    <phoneticPr fontId="1"/>
  </si>
  <si>
    <t>○</t>
  </si>
  <si>
    <t>○</t>
    <phoneticPr fontId="1"/>
  </si>
  <si>
    <t>（住宅費等額）</t>
    <rPh sb="1" eb="4">
      <t>ジュウタクヒ</t>
    </rPh>
    <rPh sb="4" eb="5">
      <t>トウ</t>
    </rPh>
    <rPh sb="5" eb="6">
      <t>ガク</t>
    </rPh>
    <phoneticPr fontId="1"/>
  </si>
  <si>
    <t>敷　　金</t>
    <rPh sb="0" eb="1">
      <t>フ</t>
    </rPh>
    <rPh sb="3" eb="4">
      <t>キン</t>
    </rPh>
    <phoneticPr fontId="1"/>
  </si>
  <si>
    <t>礼　　金</t>
    <rPh sb="0" eb="1">
      <t>レイ</t>
    </rPh>
    <rPh sb="3" eb="4">
      <t>キン</t>
    </rPh>
    <phoneticPr fontId="1"/>
  </si>
  <si>
    <t>↑（婚姻等の日時点の年齢）</t>
    <rPh sb="2" eb="5">
      <t>コンイントウ</t>
    </rPh>
    <rPh sb="6" eb="7">
      <t>ヒ</t>
    </rPh>
    <rPh sb="7" eb="9">
      <t>ジテン</t>
    </rPh>
    <rPh sb="10" eb="12">
      <t>ネンレイ</t>
    </rPh>
    <phoneticPr fontId="1"/>
  </si>
  <si>
    <t>結婚新生活支援事業　助成額試算シート（賃借の場合）</t>
    <rPh sb="0" eb="5">
      <t>ケッコンシンセイカツ</t>
    </rPh>
    <rPh sb="5" eb="9">
      <t>シエンジギョウ</t>
    </rPh>
    <rPh sb="10" eb="13">
      <t>ジョセイガク</t>
    </rPh>
    <rPh sb="13" eb="15">
      <t>シサン</t>
    </rPh>
    <rPh sb="19" eb="21">
      <t>チンシャク</t>
    </rPh>
    <rPh sb="22" eb="2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</si>
</sst>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view="pageBreakPreview" zoomScale="80" zoomScaleNormal="100" zoomScaleSheetLayoutView="80" workbookViewId="0">
      <selection activeCell="D7" sqref="D7"/>
    </sheetView>
  </sheetViews>
  <sheetFormatPr defaultColWidth="11.796875" defaultRowHeight="22.05" customHeight="1"/>
  <cols>
    <col min="1" max="1" width="3.59765625" style="2" customWidth="1"/>
    <col min="2" max="2" width="26.09765625" style="1" customWidth="1"/>
    <col min="3" max="3" width="2.69921875" style="1" customWidth="1"/>
    <col min="4" max="4" width="12.69921875" style="1" customWidth="1"/>
    <col min="5" max="5" width="2.8984375" style="1" customWidth="1"/>
    <col min="6" max="6" width="2.5" style="1" customWidth="1"/>
    <col min="7" max="7" width="9.69921875" style="1" customWidth="1"/>
    <col min="8" max="8" width="3.69921875" style="1" customWidth="1"/>
    <col min="9" max="11" width="3.59765625" style="1" customWidth="1"/>
    <col min="12" max="12" width="7.19921875" style="1" customWidth="1"/>
    <col min="13" max="13" width="4" style="1" customWidth="1"/>
    <col min="14" max="14" width="2.8984375" style="1" customWidth="1"/>
    <col min="15" max="16384" width="11.796875" style="1"/>
  </cols>
  <sheetData>
    <row r="1" spans="1:12" ht="8.5500000000000007" customHeight="1"/>
    <row r="2" spans="1:12" ht="22.05" customHeight="1">
      <c r="B2" s="22" t="s">
        <v>23</v>
      </c>
      <c r="C2" s="22"/>
      <c r="D2" s="22"/>
      <c r="E2" s="22"/>
      <c r="F2" s="22"/>
      <c r="G2" s="22"/>
      <c r="H2" s="22"/>
      <c r="I2" s="22"/>
      <c r="J2" s="22"/>
      <c r="K2" s="17"/>
      <c r="L2" s="15"/>
    </row>
    <row r="3" spans="1:12" ht="10.050000000000001" customHeight="1"/>
    <row r="4" spans="1:12" ht="22.05" customHeight="1">
      <c r="B4" s="1" t="s">
        <v>14</v>
      </c>
    </row>
    <row r="5" spans="1:12" ht="22.05" customHeight="1">
      <c r="B5" s="16" t="s">
        <v>0</v>
      </c>
    </row>
    <row r="6" spans="1:12" ht="22.05" customHeight="1" thickBot="1"/>
    <row r="7" spans="1:12" ht="34.950000000000003" customHeight="1" thickBot="1">
      <c r="A7" s="2" t="s">
        <v>18</v>
      </c>
      <c r="B7" s="4" t="s">
        <v>1</v>
      </c>
      <c r="D7" s="10"/>
      <c r="G7" s="24" t="str">
        <f>IF(D7&lt;=DATE(2025,12,31),"※R7.12.31以前の場合は助成対象外です。","")</f>
        <v>※R7.12.31以前の場合は助成対象外です。</v>
      </c>
      <c r="H7" s="24"/>
      <c r="I7" s="24"/>
      <c r="J7" s="24"/>
      <c r="K7" s="24"/>
      <c r="L7" s="18"/>
    </row>
    <row r="8" spans="1:12" ht="10.050000000000001" customHeight="1" thickBot="1">
      <c r="D8" s="3"/>
      <c r="G8" s="2"/>
      <c r="H8" s="2"/>
    </row>
    <row r="9" spans="1:12" ht="34.950000000000003" customHeight="1" thickBot="1">
      <c r="A9" s="2" t="s">
        <v>17</v>
      </c>
      <c r="B9" s="1" t="s">
        <v>2</v>
      </c>
      <c r="D9" s="10"/>
      <c r="G9" s="12" t="e">
        <f>DATEDIF(D9-1,D7,"Y")</f>
        <v>#NUM!</v>
      </c>
      <c r="H9" s="1" t="s">
        <v>5</v>
      </c>
      <c r="I9" s="23" t="e">
        <f>IF(G9&gt;=40,"※40歳以上の場合は助成対象外です。","")</f>
        <v>#NUM!</v>
      </c>
      <c r="J9" s="23"/>
      <c r="K9" s="23"/>
      <c r="L9" s="23"/>
    </row>
    <row r="10" spans="1:12" ht="10.050000000000001" customHeight="1" thickBot="1">
      <c r="D10" s="3"/>
      <c r="I10" s="19"/>
      <c r="J10" s="19"/>
      <c r="K10" s="19"/>
      <c r="L10" s="19"/>
    </row>
    <row r="11" spans="1:12" ht="34.950000000000003" customHeight="1" thickBot="1">
      <c r="A11" s="2" t="s">
        <v>17</v>
      </c>
      <c r="B11" s="1" t="s">
        <v>3</v>
      </c>
      <c r="D11" s="10"/>
      <c r="G11" s="12" t="e">
        <f>DATEDIF(D11-1,D7,"Y")</f>
        <v>#NUM!</v>
      </c>
      <c r="H11" s="1" t="s">
        <v>5</v>
      </c>
      <c r="I11" s="23" t="e">
        <f>IF(G11&gt;=40,"※40歳以上の場合は助成対象外です。","")</f>
        <v>#NUM!</v>
      </c>
      <c r="J11" s="23"/>
      <c r="K11" s="23"/>
      <c r="L11" s="23"/>
    </row>
    <row r="12" spans="1:12" ht="28.05" customHeight="1" thickBot="1">
      <c r="D12" s="3"/>
      <c r="G12" s="25" t="s">
        <v>22</v>
      </c>
      <c r="H12" s="25"/>
      <c r="I12" s="25"/>
      <c r="J12" s="25"/>
      <c r="K12" s="25"/>
    </row>
    <row r="13" spans="1:12" ht="34.950000000000003" customHeight="1" thickBot="1">
      <c r="A13" s="2" t="s">
        <v>18</v>
      </c>
      <c r="B13" s="4" t="s">
        <v>8</v>
      </c>
      <c r="D13" s="10"/>
    </row>
    <row r="14" spans="1:12" ht="10.050000000000001" customHeight="1" thickBot="1">
      <c r="D14" s="3"/>
    </row>
    <row r="15" spans="1:12" ht="34.950000000000003" customHeight="1" thickBot="1">
      <c r="A15" s="2" t="s">
        <v>18</v>
      </c>
      <c r="B15" s="1" t="s">
        <v>20</v>
      </c>
      <c r="D15" s="11"/>
      <c r="E15" s="1" t="s">
        <v>6</v>
      </c>
      <c r="G15" s="16" t="s">
        <v>10</v>
      </c>
      <c r="H15" s="16"/>
      <c r="I15" s="16"/>
      <c r="J15" s="16"/>
      <c r="K15" s="16"/>
    </row>
    <row r="16" spans="1:12" ht="10.050000000000001" customHeight="1" thickBot="1">
      <c r="D16" s="3"/>
    </row>
    <row r="17" spans="1:12" ht="34.950000000000003" customHeight="1" thickBot="1">
      <c r="A17" s="2" t="s">
        <v>17</v>
      </c>
      <c r="B17" s="1" t="s">
        <v>21</v>
      </c>
      <c r="D17" s="11"/>
      <c r="E17" s="1" t="s">
        <v>6</v>
      </c>
      <c r="G17" s="16" t="s">
        <v>10</v>
      </c>
      <c r="H17" s="16"/>
    </row>
    <row r="18" spans="1:12" ht="10.050000000000001" customHeight="1" thickBot="1">
      <c r="D18" s="3"/>
    </row>
    <row r="19" spans="1:12" ht="34.950000000000003" customHeight="1" thickBot="1">
      <c r="A19" s="2" t="s">
        <v>17</v>
      </c>
      <c r="B19" s="1" t="s">
        <v>4</v>
      </c>
      <c r="D19" s="11"/>
      <c r="E19" s="1" t="s">
        <v>6</v>
      </c>
      <c r="G19" s="16" t="s">
        <v>10</v>
      </c>
      <c r="H19" s="16"/>
    </row>
    <row r="20" spans="1:12" ht="10.050000000000001" customHeight="1" thickBot="1">
      <c r="D20" s="3"/>
    </row>
    <row r="21" spans="1:12" ht="34.950000000000003" customHeight="1" thickBot="1">
      <c r="A21" s="2" t="s">
        <v>17</v>
      </c>
      <c r="B21" s="1" t="s">
        <v>9</v>
      </c>
      <c r="D21" s="11"/>
      <c r="E21" s="1" t="s">
        <v>6</v>
      </c>
      <c r="G21" s="16" t="s">
        <v>10</v>
      </c>
      <c r="H21" s="16"/>
    </row>
    <row r="22" spans="1:12" ht="8.5500000000000007" customHeight="1" thickBot="1">
      <c r="D22" s="3"/>
    </row>
    <row r="23" spans="1:12" ht="8.5500000000000007" customHeight="1" thickBot="1">
      <c r="D23" s="3"/>
    </row>
    <row r="24" spans="1:12" ht="34.950000000000003" customHeight="1" thickBot="1">
      <c r="A24" s="2" t="s">
        <v>17</v>
      </c>
      <c r="B24" s="1" t="s">
        <v>15</v>
      </c>
      <c r="D24" s="11"/>
      <c r="E24" s="1" t="s">
        <v>6</v>
      </c>
    </row>
    <row r="25" spans="1:12" ht="10.050000000000001" customHeight="1" thickBot="1">
      <c r="D25" s="3"/>
    </row>
    <row r="26" spans="1:12" ht="34.950000000000003" customHeight="1" thickBot="1">
      <c r="A26" s="2" t="s">
        <v>17</v>
      </c>
      <c r="B26" s="4" t="s">
        <v>7</v>
      </c>
      <c r="D26" s="11"/>
      <c r="E26" s="1" t="s">
        <v>6</v>
      </c>
    </row>
    <row r="27" spans="1:12" ht="19.95" customHeight="1">
      <c r="B27" s="4"/>
      <c r="D27" s="2"/>
    </row>
    <row r="28" spans="1:12" ht="43.05" customHeight="1" thickBot="1">
      <c r="B28" s="5" t="s">
        <v>13</v>
      </c>
      <c r="C28" s="6"/>
      <c r="D28" s="21" t="e">
        <f>IF(G30&gt;=G32,G32,G30)</f>
        <v>#NUM!</v>
      </c>
      <c r="E28" s="21"/>
      <c r="F28" s="21"/>
      <c r="G28" s="5" t="s">
        <v>6</v>
      </c>
      <c r="H28" s="5"/>
    </row>
    <row r="29" spans="1:12" ht="19.95" customHeight="1" thickTop="1">
      <c r="D29" s="2"/>
    </row>
    <row r="30" spans="1:12" ht="30" customHeight="1">
      <c r="B30" s="4" t="s">
        <v>12</v>
      </c>
      <c r="D30" s="13">
        <f>D15+D17+D19+D21+D24*2-D26*2</f>
        <v>0</v>
      </c>
      <c r="E30" s="1" t="s">
        <v>6</v>
      </c>
      <c r="G30" s="20">
        <f>ROUNDDOWN(IF(D30&lt;=D32,D32,D30),-3)</f>
        <v>0</v>
      </c>
      <c r="H30" s="20"/>
      <c r="I30" s="1" t="s">
        <v>6</v>
      </c>
      <c r="J30" s="8" t="s">
        <v>19</v>
      </c>
    </row>
    <row r="31" spans="1:12" ht="10.050000000000001" customHeight="1">
      <c r="D31" s="9"/>
      <c r="G31" s="14"/>
    </row>
    <row r="32" spans="1:12" ht="30" customHeight="1">
      <c r="B32" s="1" t="s">
        <v>11</v>
      </c>
      <c r="D32" s="13">
        <f>D21+D24*4-D26*4</f>
        <v>0</v>
      </c>
      <c r="E32" s="1" t="s">
        <v>6</v>
      </c>
      <c r="G32" s="20" t="e">
        <f>IF(AND(G9&lt;=29, G11&lt;=29), 600000,300000)</f>
        <v>#NUM!</v>
      </c>
      <c r="H32" s="20"/>
      <c r="I32" s="1" t="s">
        <v>6</v>
      </c>
      <c r="J32" s="7" t="s">
        <v>16</v>
      </c>
      <c r="L32" s="7"/>
    </row>
    <row r="33" ht="10.050000000000001" customHeight="1"/>
  </sheetData>
  <mergeCells count="8">
    <mergeCell ref="G30:H30"/>
    <mergeCell ref="G32:H32"/>
    <mergeCell ref="D28:F28"/>
    <mergeCell ref="B2:J2"/>
    <mergeCell ref="I9:L9"/>
    <mergeCell ref="G7:K7"/>
    <mergeCell ref="I11:L11"/>
    <mergeCell ref="G12:K12"/>
  </mergeCells>
  <phoneticPr fontId="1"/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試算シート</vt:lpstr>
      <vt:lpstr>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　卓</dc:creator>
  <cp:lastModifiedBy>細田　卓</cp:lastModifiedBy>
  <cp:lastPrinted>2026-06-02T06:21:21Z</cp:lastPrinted>
  <dcterms:created xsi:type="dcterms:W3CDTF">2015-06-05T18:19:34Z</dcterms:created>
  <dcterms:modified xsi:type="dcterms:W3CDTF">2026-06-05T02:36:03Z</dcterms:modified>
</cp:coreProperties>
</file>