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eo\03\4D010_GESUISOMU\専用\使用料係\◆　使用料\使用料改定\令和９年４月\ホームページ用計算表\総務係へ\"/>
    </mc:Choice>
  </mc:AlternateContent>
  <xr:revisionPtr revIDLastSave="0" documentId="13_ncr:1_{6997745B-44E5-43C8-AA62-F8E871A53A7B}" xr6:coauthVersionLast="47" xr6:coauthVersionMax="47" xr10:uidLastSave="{00000000-0000-0000-0000-000000000000}"/>
  <bookViews>
    <workbookView xWindow="-120" yWindow="-120" windowWidth="19440" windowHeight="14880" xr2:uid="{00000000-000D-0000-FFFF-FFFF00000000}"/>
  </bookViews>
  <sheets>
    <sheet name="納付額" sheetId="1" r:id="rId1"/>
    <sheet name="計算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 l="1"/>
  <c r="D21" i="2" s="1"/>
  <c r="D22" i="2" l="1"/>
  <c r="F52" i="2" s="1"/>
  <c r="G52" i="2" s="1"/>
  <c r="F32" i="2"/>
  <c r="G32" i="2" s="1"/>
  <c r="F34" i="2"/>
  <c r="G34" i="2" s="1"/>
  <c r="F36" i="2"/>
  <c r="G36" i="2" s="1"/>
  <c r="F33" i="2"/>
  <c r="G33" i="2" s="1"/>
  <c r="F35" i="2"/>
  <c r="G35" i="2" s="1"/>
  <c r="F31" i="2"/>
  <c r="F37" i="2"/>
  <c r="G37" i="2" s="1"/>
  <c r="F39" i="2"/>
  <c r="G39" i="2" s="1"/>
  <c r="F38" i="2"/>
  <c r="G38" i="2" s="1"/>
  <c r="F47" i="2" l="1"/>
  <c r="G47" i="2" s="1"/>
  <c r="F48" i="2"/>
  <c r="G48" i="2" s="1"/>
  <c r="F51" i="2"/>
  <c r="G51" i="2" s="1"/>
  <c r="F53" i="2"/>
  <c r="G53" i="2" s="1"/>
  <c r="F49" i="2"/>
  <c r="G49" i="2" s="1"/>
  <c r="F46" i="2"/>
  <c r="G46" i="2" s="1"/>
  <c r="F54" i="2"/>
  <c r="G54" i="2" s="1"/>
  <c r="F50" i="2"/>
  <c r="G50" i="2" s="1"/>
  <c r="G31" i="2"/>
  <c r="G40" i="2" s="1"/>
  <c r="G41" i="2" s="1"/>
  <c r="E21" i="2" s="1"/>
  <c r="F40" i="2"/>
  <c r="F55" i="2" l="1"/>
  <c r="G55" i="2"/>
  <c r="G56" i="2" s="1"/>
  <c r="E22" i="2" s="1"/>
  <c r="E23" i="2" s="1"/>
  <c r="F22" i="1" s="1"/>
</calcChain>
</file>

<file path=xl/sharedStrings.xml><?xml version="1.0" encoding="utf-8"?>
<sst xmlns="http://schemas.openxmlformats.org/spreadsheetml/2006/main" count="84" uniqueCount="58">
  <si>
    <t>※使用に当たっての注意事項</t>
    <rPh sb="1" eb="3">
      <t>シヨウ</t>
    </rPh>
    <rPh sb="4" eb="5">
      <t>ア</t>
    </rPh>
    <rPh sb="9" eb="11">
      <t>チュウイ</t>
    </rPh>
    <rPh sb="11" eb="13">
      <t>ジコウ</t>
    </rPh>
    <phoneticPr fontId="2"/>
  </si>
  <si>
    <t>　　②減免対象者</t>
    <rPh sb="3" eb="5">
      <t>ゲンメン</t>
    </rPh>
    <rPh sb="5" eb="8">
      <t>タイショウシャ</t>
    </rPh>
    <phoneticPr fontId="2"/>
  </si>
  <si>
    <r>
      <t>ｍ</t>
    </r>
    <r>
      <rPr>
        <vertAlign val="superscript"/>
        <sz val="11"/>
        <rFont val="ＭＳ Ｐゴシック"/>
        <family val="3"/>
        <charset val="128"/>
      </rPr>
      <t>３</t>
    </r>
    <phoneticPr fontId="2"/>
  </si>
  <si>
    <t>↑</t>
    <phoneticPr fontId="2"/>
  </si>
  <si>
    <t>円</t>
    <rPh sb="0" eb="1">
      <t>エン</t>
    </rPh>
    <phoneticPr fontId="2"/>
  </si>
  <si>
    <t>　②減免対象者</t>
    <rPh sb="2" eb="4">
      <t>ゲンメン</t>
    </rPh>
    <rPh sb="4" eb="7">
      <t>タイショウシャ</t>
    </rPh>
    <phoneticPr fontId="2"/>
  </si>
  <si>
    <r>
      <t>ｍ</t>
    </r>
    <r>
      <rPr>
        <b/>
        <vertAlign val="superscript"/>
        <sz val="9"/>
        <rFont val="ＭＳ Ｐゴシック"/>
        <family val="3"/>
        <charset val="128"/>
      </rPr>
      <t>3</t>
    </r>
    <phoneticPr fontId="2"/>
  </si>
  <si>
    <t>↑</t>
    <phoneticPr fontId="2"/>
  </si>
  <si>
    <t>納付額</t>
    <rPh sb="0" eb="2">
      <t>ノウフ</t>
    </rPh>
    <rPh sb="2" eb="3">
      <t>ガク</t>
    </rPh>
    <phoneticPr fontId="2"/>
  </si>
  <si>
    <r>
      <t>水道使用量（ｍ</t>
    </r>
    <r>
      <rPr>
        <b/>
        <vertAlign val="superscript"/>
        <sz val="9"/>
        <rFont val="ＭＳ Ｐゴシック"/>
        <family val="3"/>
        <charset val="128"/>
      </rPr>
      <t>3</t>
    </r>
    <r>
      <rPr>
        <b/>
        <sz val="9"/>
        <rFont val="ＭＳ Ｐゴシック"/>
        <family val="3"/>
        <charset val="128"/>
      </rPr>
      <t>）</t>
    </r>
    <rPh sb="0" eb="2">
      <t>スイドウ</t>
    </rPh>
    <rPh sb="2" eb="5">
      <t>シヨウリョウ</t>
    </rPh>
    <phoneticPr fontId="2"/>
  </si>
  <si>
    <t>金額（円）</t>
    <rPh sb="0" eb="2">
      <t>キンガク</t>
    </rPh>
    <rPh sb="3" eb="4">
      <t>エン</t>
    </rPh>
    <phoneticPr fontId="2"/>
  </si>
  <si>
    <t>１か月分（１）</t>
    <rPh sb="2" eb="3">
      <t>ツキ</t>
    </rPh>
    <rPh sb="3" eb="4">
      <t>ブン</t>
    </rPh>
    <phoneticPr fontId="2"/>
  </si>
  <si>
    <t>１か月分（２）</t>
    <rPh sb="2" eb="3">
      <t>ツキ</t>
    </rPh>
    <rPh sb="3" eb="4">
      <t>ブン</t>
    </rPh>
    <phoneticPr fontId="2"/>
  </si>
  <si>
    <t>納付額（合計）</t>
    <rPh sb="0" eb="2">
      <t>ノウフ</t>
    </rPh>
    <rPh sb="2" eb="3">
      <t>ガク</t>
    </rPh>
    <rPh sb="4" eb="6">
      <t>ゴウケイ</t>
    </rPh>
    <phoneticPr fontId="2"/>
  </si>
  <si>
    <t>計　算　表</t>
    <rPh sb="0" eb="1">
      <t>ケイ</t>
    </rPh>
    <rPh sb="2" eb="3">
      <t>サン</t>
    </rPh>
    <rPh sb="4" eb="5">
      <t>ヒョウ</t>
    </rPh>
    <phoneticPr fontId="2"/>
  </si>
  <si>
    <t>基本使用料</t>
    <rPh sb="0" eb="2">
      <t>キホン</t>
    </rPh>
    <rPh sb="2" eb="4">
      <t>シヨウ</t>
    </rPh>
    <rPh sb="4" eb="5">
      <t>リョウ</t>
    </rPh>
    <phoneticPr fontId="2"/>
  </si>
  <si>
    <t>従量使用料</t>
    <rPh sb="0" eb="2">
      <t>ジュウリョウ</t>
    </rPh>
    <rPh sb="2" eb="5">
      <t>シヨウリョウ</t>
    </rPh>
    <phoneticPr fontId="2"/>
  </si>
  <si>
    <t>区　分</t>
    <rPh sb="0" eb="1">
      <t>ク</t>
    </rPh>
    <rPh sb="2" eb="3">
      <t>ブン</t>
    </rPh>
    <phoneticPr fontId="2"/>
  </si>
  <si>
    <t>単価（円）</t>
    <rPh sb="0" eb="2">
      <t>タンカ</t>
    </rPh>
    <rPh sb="3" eb="4">
      <t>エン</t>
    </rPh>
    <phoneticPr fontId="2"/>
  </si>
  <si>
    <r>
      <t>汚水排除量（ｍ</t>
    </r>
    <r>
      <rPr>
        <vertAlign val="superscript"/>
        <sz val="9"/>
        <rFont val="ＭＳ Ｐゴシック"/>
        <family val="3"/>
        <charset val="128"/>
      </rPr>
      <t>3</t>
    </r>
    <r>
      <rPr>
        <sz val="9"/>
        <rFont val="ＭＳ Ｐゴシック"/>
        <family val="3"/>
        <charset val="128"/>
      </rPr>
      <t>）</t>
    </r>
    <rPh sb="0" eb="2">
      <t>オスイ</t>
    </rPh>
    <rPh sb="2" eb="4">
      <t>ハイジョ</t>
    </rPh>
    <rPh sb="4" eb="5">
      <t>リョウ</t>
    </rPh>
    <phoneticPr fontId="2"/>
  </si>
  <si>
    <r>
      <t>１ｍ</t>
    </r>
    <r>
      <rPr>
        <vertAlign val="superscript"/>
        <sz val="9"/>
        <rFont val="ＭＳ Ｐゴシック"/>
        <family val="3"/>
        <charset val="128"/>
      </rPr>
      <t>3</t>
    </r>
    <r>
      <rPr>
        <sz val="9"/>
        <rFont val="ＭＳ Ｐゴシック"/>
        <family val="3"/>
        <charset val="128"/>
      </rPr>
      <t>から10ｍ</t>
    </r>
    <r>
      <rPr>
        <vertAlign val="superscript"/>
        <sz val="9"/>
        <rFont val="ＭＳ Ｐゴシック"/>
        <family val="3"/>
        <charset val="128"/>
      </rPr>
      <t>3</t>
    </r>
    <r>
      <rPr>
        <sz val="9"/>
        <rFont val="ＭＳ Ｐゴシック"/>
        <family val="3"/>
        <charset val="128"/>
      </rPr>
      <t>までの部分</t>
    </r>
    <rPh sb="12" eb="14">
      <t>ブブン</t>
    </rPh>
    <phoneticPr fontId="2"/>
  </si>
  <si>
    <r>
      <t>10ｍ</t>
    </r>
    <r>
      <rPr>
        <vertAlign val="superscript"/>
        <sz val="9"/>
        <rFont val="ＭＳ Ｐゴシック"/>
        <family val="3"/>
        <charset val="128"/>
      </rPr>
      <t>3</t>
    </r>
    <r>
      <rPr>
        <sz val="9"/>
        <rFont val="ＭＳ Ｐゴシック"/>
        <family val="3"/>
        <charset val="128"/>
      </rPr>
      <t>を超え20ｍ</t>
    </r>
    <r>
      <rPr>
        <vertAlign val="superscript"/>
        <sz val="9"/>
        <rFont val="ＭＳ Ｐゴシック"/>
        <family val="3"/>
        <charset val="128"/>
      </rPr>
      <t>3</t>
    </r>
    <r>
      <rPr>
        <sz val="9"/>
        <rFont val="ＭＳ Ｐゴシック"/>
        <family val="3"/>
        <charset val="128"/>
      </rPr>
      <t>までの部分</t>
    </r>
    <rPh sb="5" eb="6">
      <t>コ</t>
    </rPh>
    <rPh sb="14" eb="16">
      <t>ブブン</t>
    </rPh>
    <phoneticPr fontId="2"/>
  </si>
  <si>
    <r>
      <t>20ｍ</t>
    </r>
    <r>
      <rPr>
        <vertAlign val="superscript"/>
        <sz val="9"/>
        <rFont val="ＭＳ Ｐゴシック"/>
        <family val="3"/>
        <charset val="128"/>
      </rPr>
      <t>3</t>
    </r>
    <r>
      <rPr>
        <sz val="9"/>
        <rFont val="ＭＳ Ｐゴシック"/>
        <family val="3"/>
        <charset val="128"/>
      </rPr>
      <t>を超え30ｍ</t>
    </r>
    <r>
      <rPr>
        <vertAlign val="superscript"/>
        <sz val="9"/>
        <rFont val="ＭＳ Ｐゴシック"/>
        <family val="3"/>
        <charset val="128"/>
      </rPr>
      <t>3</t>
    </r>
    <r>
      <rPr>
        <sz val="9"/>
        <rFont val="ＭＳ Ｐゴシック"/>
        <family val="3"/>
        <charset val="128"/>
      </rPr>
      <t>までの部分</t>
    </r>
    <rPh sb="5" eb="6">
      <t>コ</t>
    </rPh>
    <rPh sb="14" eb="16">
      <t>ブブン</t>
    </rPh>
    <phoneticPr fontId="2"/>
  </si>
  <si>
    <r>
      <t>30ｍ</t>
    </r>
    <r>
      <rPr>
        <vertAlign val="superscript"/>
        <sz val="9"/>
        <rFont val="ＭＳ Ｐゴシック"/>
        <family val="3"/>
        <charset val="128"/>
      </rPr>
      <t>3</t>
    </r>
    <r>
      <rPr>
        <sz val="9"/>
        <rFont val="ＭＳ Ｐゴシック"/>
        <family val="3"/>
        <charset val="128"/>
      </rPr>
      <t>を超え50ｍ</t>
    </r>
    <r>
      <rPr>
        <vertAlign val="superscript"/>
        <sz val="9"/>
        <rFont val="ＭＳ Ｐゴシック"/>
        <family val="3"/>
        <charset val="128"/>
      </rPr>
      <t>3</t>
    </r>
    <r>
      <rPr>
        <sz val="9"/>
        <rFont val="ＭＳ Ｐゴシック"/>
        <family val="3"/>
        <charset val="128"/>
      </rPr>
      <t>までの部分</t>
    </r>
    <rPh sb="5" eb="6">
      <t>コ</t>
    </rPh>
    <rPh sb="14" eb="16">
      <t>ブブン</t>
    </rPh>
    <phoneticPr fontId="2"/>
  </si>
  <si>
    <r>
      <t>50ｍ</t>
    </r>
    <r>
      <rPr>
        <vertAlign val="superscript"/>
        <sz val="9"/>
        <rFont val="ＭＳ Ｐゴシック"/>
        <family val="3"/>
        <charset val="128"/>
      </rPr>
      <t>3</t>
    </r>
    <r>
      <rPr>
        <sz val="9"/>
        <rFont val="ＭＳ Ｐゴシック"/>
        <family val="3"/>
        <charset val="128"/>
      </rPr>
      <t>を超え100ｍ</t>
    </r>
    <r>
      <rPr>
        <vertAlign val="superscript"/>
        <sz val="9"/>
        <rFont val="ＭＳ Ｐゴシック"/>
        <family val="3"/>
        <charset val="128"/>
      </rPr>
      <t>3</t>
    </r>
    <r>
      <rPr>
        <sz val="9"/>
        <rFont val="ＭＳ Ｐゴシック"/>
        <family val="3"/>
        <charset val="128"/>
      </rPr>
      <t>までの部分</t>
    </r>
    <rPh sb="5" eb="6">
      <t>コ</t>
    </rPh>
    <rPh sb="15" eb="17">
      <t>ブブン</t>
    </rPh>
    <phoneticPr fontId="2"/>
  </si>
  <si>
    <r>
      <t>100ｍ</t>
    </r>
    <r>
      <rPr>
        <vertAlign val="superscript"/>
        <sz val="9"/>
        <rFont val="ＭＳ Ｐゴシック"/>
        <family val="3"/>
        <charset val="128"/>
      </rPr>
      <t>3</t>
    </r>
    <r>
      <rPr>
        <sz val="9"/>
        <rFont val="ＭＳ Ｐゴシック"/>
        <family val="3"/>
        <charset val="128"/>
      </rPr>
      <t>を超え500ｍ</t>
    </r>
    <r>
      <rPr>
        <vertAlign val="superscript"/>
        <sz val="9"/>
        <rFont val="ＭＳ Ｐゴシック"/>
        <family val="3"/>
        <charset val="128"/>
      </rPr>
      <t>3</t>
    </r>
    <r>
      <rPr>
        <sz val="9"/>
        <rFont val="ＭＳ Ｐゴシック"/>
        <family val="3"/>
        <charset val="128"/>
      </rPr>
      <t>までの部分</t>
    </r>
    <rPh sb="6" eb="7">
      <t>コ</t>
    </rPh>
    <rPh sb="16" eb="18">
      <t>ブブン</t>
    </rPh>
    <phoneticPr fontId="2"/>
  </si>
  <si>
    <r>
      <t>500ｍ</t>
    </r>
    <r>
      <rPr>
        <vertAlign val="superscript"/>
        <sz val="9"/>
        <rFont val="ＭＳ Ｐゴシック"/>
        <family val="3"/>
        <charset val="128"/>
      </rPr>
      <t>3</t>
    </r>
    <r>
      <rPr>
        <sz val="9"/>
        <rFont val="ＭＳ Ｐゴシック"/>
        <family val="3"/>
        <charset val="128"/>
      </rPr>
      <t>を超え1000ｍ</t>
    </r>
    <r>
      <rPr>
        <vertAlign val="superscript"/>
        <sz val="9"/>
        <rFont val="ＭＳ Ｐゴシック"/>
        <family val="3"/>
        <charset val="128"/>
      </rPr>
      <t>3</t>
    </r>
    <r>
      <rPr>
        <sz val="9"/>
        <rFont val="ＭＳ Ｐゴシック"/>
        <family val="3"/>
        <charset val="128"/>
      </rPr>
      <t>までの部分</t>
    </r>
    <rPh sb="6" eb="7">
      <t>コ</t>
    </rPh>
    <rPh sb="17" eb="19">
      <t>ブブン</t>
    </rPh>
    <phoneticPr fontId="2"/>
  </si>
  <si>
    <r>
      <t>1000ｍ</t>
    </r>
    <r>
      <rPr>
        <vertAlign val="superscript"/>
        <sz val="9"/>
        <rFont val="ＭＳ Ｐゴシック"/>
        <family val="3"/>
        <charset val="128"/>
      </rPr>
      <t>3</t>
    </r>
    <r>
      <rPr>
        <sz val="9"/>
        <rFont val="ＭＳ Ｐゴシック"/>
        <family val="3"/>
        <charset val="128"/>
      </rPr>
      <t>を超え2000ｍ</t>
    </r>
    <r>
      <rPr>
        <vertAlign val="superscript"/>
        <sz val="9"/>
        <rFont val="ＭＳ Ｐゴシック"/>
        <family val="3"/>
        <charset val="128"/>
      </rPr>
      <t>3</t>
    </r>
    <r>
      <rPr>
        <sz val="9"/>
        <rFont val="ＭＳ Ｐゴシック"/>
        <family val="3"/>
        <charset val="128"/>
      </rPr>
      <t>までの部分</t>
    </r>
    <rPh sb="7" eb="8">
      <t>コ</t>
    </rPh>
    <rPh sb="18" eb="20">
      <t>ブブン</t>
    </rPh>
    <phoneticPr fontId="2"/>
  </si>
  <si>
    <r>
      <t>2000ｍ</t>
    </r>
    <r>
      <rPr>
        <vertAlign val="superscript"/>
        <sz val="9"/>
        <rFont val="ＭＳ Ｐゴシック"/>
        <family val="3"/>
        <charset val="128"/>
      </rPr>
      <t>3</t>
    </r>
    <r>
      <rPr>
        <sz val="9"/>
        <rFont val="ＭＳ Ｐゴシック"/>
        <family val="3"/>
        <charset val="128"/>
      </rPr>
      <t>を超える部分</t>
    </r>
    <rPh sb="7" eb="8">
      <t>コ</t>
    </rPh>
    <rPh sb="10" eb="12">
      <t>ブブン</t>
    </rPh>
    <phoneticPr fontId="2"/>
  </si>
  <si>
    <t>計</t>
    <rPh sb="0" eb="1">
      <t>ケイ</t>
    </rPh>
    <phoneticPr fontId="2"/>
  </si>
  <si>
    <t>納付額計</t>
    <rPh sb="0" eb="2">
      <t>ノウフ</t>
    </rPh>
    <rPh sb="2" eb="3">
      <t>ガク</t>
    </rPh>
    <rPh sb="3" eb="4">
      <t>ケイ</t>
    </rPh>
    <phoneticPr fontId="2"/>
  </si>
  <si>
    <t>船橋市下水道使用料（一般汚水）納付額計算表（２ヶ月分）</t>
    <rPh sb="0" eb="3">
      <t>フナバシシ</t>
    </rPh>
    <rPh sb="3" eb="6">
      <t>ゲスイドウ</t>
    </rPh>
    <rPh sb="6" eb="9">
      <t>シヨウリョウ</t>
    </rPh>
    <rPh sb="10" eb="12">
      <t>イッパン</t>
    </rPh>
    <rPh sb="12" eb="14">
      <t>オスイ</t>
    </rPh>
    <rPh sb="15" eb="17">
      <t>ノウフ</t>
    </rPh>
    <rPh sb="17" eb="18">
      <t>ガク</t>
    </rPh>
    <rPh sb="18" eb="20">
      <t>ケイサン</t>
    </rPh>
    <rPh sb="20" eb="21">
      <t>ヒョウ</t>
    </rPh>
    <rPh sb="24" eb="25">
      <t>ゲツ</t>
    </rPh>
    <rPh sb="25" eb="26">
      <t>ブン</t>
    </rPh>
    <phoneticPr fontId="2"/>
  </si>
  <si>
    <t>汚水排除量（２ヶ月分）</t>
    <rPh sb="0" eb="2">
      <t>オスイ</t>
    </rPh>
    <rPh sb="2" eb="4">
      <t>ハイジョ</t>
    </rPh>
    <rPh sb="4" eb="5">
      <t>リョウ</t>
    </rPh>
    <rPh sb="8" eb="9">
      <t>ゲツ</t>
    </rPh>
    <rPh sb="9" eb="10">
      <t>ブン</t>
    </rPh>
    <phoneticPr fontId="2"/>
  </si>
  <si>
    <t>　①　水道水だけを使用して汚水を流すときは、水道の使用水量</t>
    <rPh sb="3" eb="6">
      <t>スイドウスイ</t>
    </rPh>
    <rPh sb="9" eb="11">
      <t>シヨウ</t>
    </rPh>
    <rPh sb="13" eb="15">
      <t>オスイ</t>
    </rPh>
    <rPh sb="16" eb="17">
      <t>ナガ</t>
    </rPh>
    <rPh sb="22" eb="24">
      <t>スイドウ</t>
    </rPh>
    <rPh sb="25" eb="27">
      <t>シヨウ</t>
    </rPh>
    <rPh sb="27" eb="29">
      <t>スイリョウ</t>
    </rPh>
    <phoneticPr fontId="2"/>
  </si>
  <si>
    <t>　②　井戸水などを使用して汚水を流すときは、市が認定した汚水量</t>
    <rPh sb="3" eb="6">
      <t>イドミズ</t>
    </rPh>
    <rPh sb="9" eb="11">
      <t>シヨウ</t>
    </rPh>
    <rPh sb="13" eb="15">
      <t>オスイ</t>
    </rPh>
    <rPh sb="16" eb="17">
      <t>ナガ</t>
    </rPh>
    <rPh sb="22" eb="23">
      <t>シ</t>
    </rPh>
    <rPh sb="24" eb="26">
      <t>ニンテイ</t>
    </rPh>
    <rPh sb="28" eb="30">
      <t>オスイ</t>
    </rPh>
    <rPh sb="30" eb="31">
      <t>リョウ</t>
    </rPh>
    <phoneticPr fontId="2"/>
  </si>
  <si>
    <t>　３．次の場合、この計算表では下水道使用料納付額の計算はできません</t>
    <rPh sb="3" eb="4">
      <t>ツギ</t>
    </rPh>
    <rPh sb="5" eb="7">
      <t>バアイ</t>
    </rPh>
    <rPh sb="10" eb="12">
      <t>ケイサン</t>
    </rPh>
    <rPh sb="12" eb="13">
      <t>ヒョウ</t>
    </rPh>
    <rPh sb="15" eb="18">
      <t>ゲスイドウ</t>
    </rPh>
    <rPh sb="18" eb="21">
      <t>シヨウリョウ</t>
    </rPh>
    <rPh sb="21" eb="23">
      <t>ノウフ</t>
    </rPh>
    <rPh sb="23" eb="24">
      <t>ガク</t>
    </rPh>
    <rPh sb="25" eb="27">
      <t>ケイサン</t>
    </rPh>
    <phoneticPr fontId="2"/>
  </si>
  <si>
    <t>（通常版）</t>
    <rPh sb="1" eb="3">
      <t>ツウジョウ</t>
    </rPh>
    <rPh sb="3" eb="4">
      <t>バン</t>
    </rPh>
    <phoneticPr fontId="2"/>
  </si>
  <si>
    <t>３．次の場合、この計算表では下水道使用料納付額の算出はできません</t>
    <rPh sb="2" eb="3">
      <t>ツギ</t>
    </rPh>
    <rPh sb="4" eb="6">
      <t>バアイ</t>
    </rPh>
    <rPh sb="9" eb="11">
      <t>ケイサン</t>
    </rPh>
    <rPh sb="11" eb="12">
      <t>ヒョウ</t>
    </rPh>
    <rPh sb="14" eb="17">
      <t>ゲスイドウ</t>
    </rPh>
    <rPh sb="17" eb="20">
      <t>シヨウリョウ</t>
    </rPh>
    <rPh sb="20" eb="22">
      <t>ノウフ</t>
    </rPh>
    <rPh sb="22" eb="23">
      <t>ガク</t>
    </rPh>
    <rPh sb="24" eb="26">
      <t>サンシュツ</t>
    </rPh>
    <phoneticPr fontId="2"/>
  </si>
  <si>
    <t>※　２ヶ月分の汚水排除量を２で割り１ヶ月単位で計算を行います</t>
    <rPh sb="4" eb="5">
      <t>ゲツ</t>
    </rPh>
    <rPh sb="5" eb="6">
      <t>ブン</t>
    </rPh>
    <rPh sb="7" eb="9">
      <t>オスイ</t>
    </rPh>
    <rPh sb="9" eb="11">
      <t>ハイジョ</t>
    </rPh>
    <rPh sb="11" eb="12">
      <t>リョウ</t>
    </rPh>
    <rPh sb="15" eb="16">
      <t>ワ</t>
    </rPh>
    <rPh sb="19" eb="20">
      <t>ゲツ</t>
    </rPh>
    <rPh sb="20" eb="22">
      <t>タンイ</t>
    </rPh>
    <rPh sb="23" eb="25">
      <t>ケイサン</t>
    </rPh>
    <rPh sb="26" eb="27">
      <t>オコナ</t>
    </rPh>
    <phoneticPr fontId="2"/>
  </si>
  <si>
    <t>　③　①と②を併用で使用して汚水を流すときは、①と②の合計汚水量</t>
    <rPh sb="7" eb="9">
      <t>ヘイヨウ</t>
    </rPh>
    <rPh sb="10" eb="12">
      <t>シヨウ</t>
    </rPh>
    <rPh sb="14" eb="16">
      <t>オスイ</t>
    </rPh>
    <rPh sb="17" eb="18">
      <t>ナガ</t>
    </rPh>
    <rPh sb="27" eb="29">
      <t>ゴウケイ</t>
    </rPh>
    <rPh sb="29" eb="31">
      <t>オスイ</t>
    </rPh>
    <rPh sb="31" eb="32">
      <t>リョウ</t>
    </rPh>
    <phoneticPr fontId="2"/>
  </si>
  <si>
    <t>黄色枠の部分に次の該当汚水排除量を入力すると納付額が下表に表示されます</t>
    <rPh sb="0" eb="2">
      <t>キイロ</t>
    </rPh>
    <rPh sb="2" eb="3">
      <t>ワク</t>
    </rPh>
    <rPh sb="4" eb="6">
      <t>ブブン</t>
    </rPh>
    <rPh sb="7" eb="8">
      <t>ツギ</t>
    </rPh>
    <rPh sb="9" eb="11">
      <t>ガイトウ</t>
    </rPh>
    <rPh sb="11" eb="13">
      <t>オスイ</t>
    </rPh>
    <rPh sb="13" eb="15">
      <t>ハイジョ</t>
    </rPh>
    <rPh sb="15" eb="16">
      <t>リョウ</t>
    </rPh>
    <rPh sb="17" eb="19">
      <t>ニュウリョク</t>
    </rPh>
    <rPh sb="22" eb="24">
      <t>ノウフ</t>
    </rPh>
    <rPh sb="24" eb="25">
      <t>ガク</t>
    </rPh>
    <rPh sb="26" eb="28">
      <t>カヒョウ</t>
    </rPh>
    <rPh sb="29" eb="31">
      <t>ヒョウジ</t>
    </rPh>
    <phoneticPr fontId="2"/>
  </si>
  <si>
    <t>（下記の該当汚水排除量を入力して下さい）</t>
    <rPh sb="1" eb="3">
      <t>カキ</t>
    </rPh>
    <rPh sb="4" eb="6">
      <t>ガイトウ</t>
    </rPh>
    <rPh sb="6" eb="8">
      <t>オスイ</t>
    </rPh>
    <rPh sb="8" eb="10">
      <t>ハイジョ</t>
    </rPh>
    <rPh sb="10" eb="11">
      <t>リョウ</t>
    </rPh>
    <rPh sb="12" eb="14">
      <t>ニュウリョク</t>
    </rPh>
    <rPh sb="16" eb="17">
      <t>クダ</t>
    </rPh>
    <phoneticPr fontId="2"/>
  </si>
  <si>
    <t>（下記の該当汚水排除量を入力してください）</t>
    <rPh sb="1" eb="3">
      <t>カキ</t>
    </rPh>
    <rPh sb="4" eb="6">
      <t>ガイトウ</t>
    </rPh>
    <rPh sb="6" eb="8">
      <t>オスイ</t>
    </rPh>
    <rPh sb="8" eb="10">
      <t>ハイジョ</t>
    </rPh>
    <rPh sb="10" eb="11">
      <t>リョウ</t>
    </rPh>
    <rPh sb="12" eb="14">
      <t>ニュウリョク</t>
    </rPh>
    <phoneticPr fontId="2"/>
  </si>
  <si>
    <t>　　①専用連合栓の認定を受けている使用者（「専用連合栓版」をご利用下さい）</t>
    <rPh sb="3" eb="5">
      <t>センヨウ</t>
    </rPh>
    <rPh sb="5" eb="7">
      <t>レンゴウ</t>
    </rPh>
    <rPh sb="7" eb="8">
      <t>セン</t>
    </rPh>
    <rPh sb="9" eb="11">
      <t>ニンテイ</t>
    </rPh>
    <rPh sb="12" eb="13">
      <t>ウ</t>
    </rPh>
    <rPh sb="17" eb="20">
      <t>シヨウシャ</t>
    </rPh>
    <rPh sb="22" eb="24">
      <t>センヨウ</t>
    </rPh>
    <rPh sb="24" eb="26">
      <t>レンゴウ</t>
    </rPh>
    <rPh sb="26" eb="27">
      <t>セン</t>
    </rPh>
    <rPh sb="27" eb="28">
      <t>バン</t>
    </rPh>
    <rPh sb="31" eb="33">
      <t>リヨウ</t>
    </rPh>
    <rPh sb="33" eb="34">
      <t>クダ</t>
    </rPh>
    <phoneticPr fontId="2"/>
  </si>
  <si>
    <t>　①専用連合栓の認定を受けている使用者（「専用連合栓版」をご利用下さい）</t>
    <rPh sb="2" eb="4">
      <t>センヨウ</t>
    </rPh>
    <rPh sb="4" eb="6">
      <t>レンゴウ</t>
    </rPh>
    <rPh sb="6" eb="7">
      <t>セン</t>
    </rPh>
    <rPh sb="8" eb="10">
      <t>ニンテイ</t>
    </rPh>
    <rPh sb="11" eb="12">
      <t>ウ</t>
    </rPh>
    <rPh sb="16" eb="19">
      <t>シヨウシャ</t>
    </rPh>
    <rPh sb="21" eb="23">
      <t>センヨウ</t>
    </rPh>
    <rPh sb="23" eb="25">
      <t>レンゴウ</t>
    </rPh>
    <rPh sb="25" eb="26">
      <t>セン</t>
    </rPh>
    <rPh sb="26" eb="27">
      <t>バン</t>
    </rPh>
    <rPh sb="30" eb="32">
      <t>リヨウ</t>
    </rPh>
    <rPh sb="32" eb="33">
      <t>クダ</t>
    </rPh>
    <phoneticPr fontId="2"/>
  </si>
  <si>
    <t>※減量認定を受けている場合は、該当汚水量から減量水量を控除した汚水量</t>
    <rPh sb="1" eb="3">
      <t>ゲンリョウ</t>
    </rPh>
    <rPh sb="3" eb="5">
      <t>ニンテイ</t>
    </rPh>
    <rPh sb="6" eb="7">
      <t>ウ</t>
    </rPh>
    <rPh sb="11" eb="13">
      <t>バアイ</t>
    </rPh>
    <rPh sb="15" eb="17">
      <t>ガイトウ</t>
    </rPh>
    <rPh sb="17" eb="19">
      <t>オスイ</t>
    </rPh>
    <rPh sb="19" eb="20">
      <t>リョウ</t>
    </rPh>
    <rPh sb="22" eb="24">
      <t>ゲンリョウ</t>
    </rPh>
    <rPh sb="24" eb="25">
      <t>スイ</t>
    </rPh>
    <rPh sb="25" eb="26">
      <t>リョウ</t>
    </rPh>
    <rPh sb="27" eb="29">
      <t>コウジョ</t>
    </rPh>
    <rPh sb="31" eb="33">
      <t>オスイ</t>
    </rPh>
    <rPh sb="33" eb="34">
      <t>リョウ</t>
    </rPh>
    <phoneticPr fontId="2"/>
  </si>
  <si>
    <t>　２．2か月分の下水道使用料納付額（10％消費税等相当額を含む）です</t>
    <rPh sb="5" eb="6">
      <t>ゲツ</t>
    </rPh>
    <rPh sb="6" eb="7">
      <t>ブン</t>
    </rPh>
    <rPh sb="8" eb="11">
      <t>ゲスイドウ</t>
    </rPh>
    <rPh sb="11" eb="14">
      <t>シヨウリョウ</t>
    </rPh>
    <rPh sb="14" eb="16">
      <t>ノウフ</t>
    </rPh>
    <rPh sb="16" eb="17">
      <t>ガク</t>
    </rPh>
    <rPh sb="21" eb="24">
      <t>ショウヒゼイ</t>
    </rPh>
    <rPh sb="24" eb="25">
      <t>トウ</t>
    </rPh>
    <rPh sb="25" eb="27">
      <t>ソウトウ</t>
    </rPh>
    <rPh sb="27" eb="28">
      <t>ガク</t>
    </rPh>
    <rPh sb="29" eb="30">
      <t>フク</t>
    </rPh>
    <phoneticPr fontId="2"/>
  </si>
  <si>
    <t>■下水道使用料納付額（２か月分）の計算</t>
    <rPh sb="1" eb="4">
      <t>ゲスイドウ</t>
    </rPh>
    <rPh sb="4" eb="7">
      <t>シヨウリョウ</t>
    </rPh>
    <rPh sb="7" eb="9">
      <t>ノウフ</t>
    </rPh>
    <rPh sb="9" eb="10">
      <t>ガク</t>
    </rPh>
    <rPh sb="13" eb="14">
      <t>ゲツ</t>
    </rPh>
    <rPh sb="14" eb="15">
      <t>ブン</t>
    </rPh>
    <rPh sb="17" eb="19">
      <t>ケイサン</t>
    </rPh>
    <phoneticPr fontId="2"/>
  </si>
  <si>
    <t>汚水排除量（２か月分）</t>
    <rPh sb="0" eb="2">
      <t>オスイ</t>
    </rPh>
    <rPh sb="2" eb="4">
      <t>ハイジョ</t>
    </rPh>
    <rPh sb="4" eb="5">
      <t>リョウ</t>
    </rPh>
    <rPh sb="8" eb="9">
      <t>ゲツ</t>
    </rPh>
    <rPh sb="9" eb="10">
      <t>ブン</t>
    </rPh>
    <phoneticPr fontId="2"/>
  </si>
  <si>
    <t>納付額（２か月分）</t>
    <rPh sb="0" eb="2">
      <t>ノウフ</t>
    </rPh>
    <rPh sb="2" eb="3">
      <t>ガク</t>
    </rPh>
    <rPh sb="6" eb="7">
      <t>ゲツ</t>
    </rPh>
    <rPh sb="7" eb="8">
      <t>ブン</t>
    </rPh>
    <phoneticPr fontId="2"/>
  </si>
  <si>
    <t>船橋市下水道使用料（一般汚水）納付額計算表（２か月分）</t>
    <rPh sb="0" eb="3">
      <t>フナバシシ</t>
    </rPh>
    <rPh sb="3" eb="6">
      <t>ゲスイドウ</t>
    </rPh>
    <rPh sb="6" eb="9">
      <t>シヨウリョウ</t>
    </rPh>
    <rPh sb="10" eb="12">
      <t>イッパン</t>
    </rPh>
    <rPh sb="12" eb="14">
      <t>オスイ</t>
    </rPh>
    <rPh sb="15" eb="17">
      <t>ノウフ</t>
    </rPh>
    <rPh sb="17" eb="18">
      <t>ガク</t>
    </rPh>
    <rPh sb="18" eb="20">
      <t>ケイサン</t>
    </rPh>
    <rPh sb="20" eb="21">
      <t>ヒョウ</t>
    </rPh>
    <rPh sb="24" eb="25">
      <t>ゲツ</t>
    </rPh>
    <rPh sb="25" eb="26">
      <t>ブン</t>
    </rPh>
    <phoneticPr fontId="2"/>
  </si>
  <si>
    <t>２．2か月分の下水道使用料納付額（10％消費税等相当額を含む）です</t>
    <rPh sb="4" eb="5">
      <t>ゲツ</t>
    </rPh>
    <rPh sb="5" eb="6">
      <t>ブン</t>
    </rPh>
    <rPh sb="7" eb="10">
      <t>ゲスイドウ</t>
    </rPh>
    <rPh sb="10" eb="13">
      <t>シヨウリョウ</t>
    </rPh>
    <rPh sb="13" eb="15">
      <t>ノウフ</t>
    </rPh>
    <rPh sb="15" eb="16">
      <t>ガク</t>
    </rPh>
    <rPh sb="20" eb="23">
      <t>ショウヒゼイ</t>
    </rPh>
    <rPh sb="23" eb="24">
      <t>トウ</t>
    </rPh>
    <rPh sb="24" eb="26">
      <t>ソウトウ</t>
    </rPh>
    <rPh sb="26" eb="27">
      <t>ガク</t>
    </rPh>
    <rPh sb="28" eb="29">
      <t>フク</t>
    </rPh>
    <phoneticPr fontId="2"/>
  </si>
  <si>
    <t>１か月分（１）計算表</t>
    <rPh sb="2" eb="3">
      <t>ゲツ</t>
    </rPh>
    <rPh sb="3" eb="4">
      <t>ブン</t>
    </rPh>
    <rPh sb="7" eb="9">
      <t>ケイサン</t>
    </rPh>
    <rPh sb="9" eb="10">
      <t>ヒョウ</t>
    </rPh>
    <phoneticPr fontId="2"/>
  </si>
  <si>
    <t>１か月分（２）計算表</t>
    <rPh sb="2" eb="3">
      <t>ゲツ</t>
    </rPh>
    <rPh sb="3" eb="4">
      <t>ブン</t>
    </rPh>
    <rPh sb="7" eb="9">
      <t>ケイサン</t>
    </rPh>
    <rPh sb="9" eb="10">
      <t>ヒョウ</t>
    </rPh>
    <phoneticPr fontId="2"/>
  </si>
  <si>
    <t>※　その時水量に端数がある場合は、片方は小数点以下を切り捨て、片方を切り上げます</t>
    <rPh sb="4" eb="5">
      <t>トキ</t>
    </rPh>
    <rPh sb="5" eb="7">
      <t>スイリョウ</t>
    </rPh>
    <rPh sb="8" eb="10">
      <t>ハスウ</t>
    </rPh>
    <rPh sb="13" eb="15">
      <t>バアイ</t>
    </rPh>
    <rPh sb="17" eb="19">
      <t>カタホウ</t>
    </rPh>
    <rPh sb="20" eb="23">
      <t>ショウスウテン</t>
    </rPh>
    <rPh sb="23" eb="25">
      <t>イカ</t>
    </rPh>
    <rPh sb="26" eb="27">
      <t>キ</t>
    </rPh>
    <rPh sb="28" eb="29">
      <t>ス</t>
    </rPh>
    <rPh sb="31" eb="33">
      <t>カタホウ</t>
    </rPh>
    <rPh sb="34" eb="35">
      <t>キ</t>
    </rPh>
    <rPh sb="36" eb="37">
      <t>ア</t>
    </rPh>
    <phoneticPr fontId="2"/>
  </si>
  <si>
    <t>(令和９年４月１日から分）</t>
    <rPh sb="1" eb="3">
      <t>レイワ</t>
    </rPh>
    <rPh sb="4" eb="5">
      <t>ネン</t>
    </rPh>
    <rPh sb="6" eb="7">
      <t>ガツ</t>
    </rPh>
    <rPh sb="8" eb="9">
      <t>ニチ</t>
    </rPh>
    <rPh sb="11" eb="12">
      <t>ブン</t>
    </rPh>
    <phoneticPr fontId="2"/>
  </si>
  <si>
    <t>　１．令和９年４月1日以降の下水道使用料納付額計算用</t>
    <rPh sb="3" eb="4">
      <t>レイ</t>
    </rPh>
    <rPh sb="4" eb="5">
      <t>ワ</t>
    </rPh>
    <rPh sb="6" eb="7">
      <t>ネン</t>
    </rPh>
    <rPh sb="8" eb="9">
      <t>ガツ</t>
    </rPh>
    <rPh sb="10" eb="13">
      <t>ニチイコウ</t>
    </rPh>
    <rPh sb="11" eb="13">
      <t>イコウ</t>
    </rPh>
    <rPh sb="14" eb="17">
      <t>ゲスイドウ</t>
    </rPh>
    <rPh sb="17" eb="20">
      <t>シヨウリョウ</t>
    </rPh>
    <rPh sb="20" eb="22">
      <t>ノウフ</t>
    </rPh>
    <rPh sb="22" eb="23">
      <t>ガク</t>
    </rPh>
    <rPh sb="23" eb="25">
      <t>ケイサン</t>
    </rPh>
    <rPh sb="25" eb="26">
      <t>ヨウ</t>
    </rPh>
    <phoneticPr fontId="2"/>
  </si>
  <si>
    <t>１．令和9年4月請求分以降の下水道使用料納付額の計算に有効です</t>
    <rPh sb="2" eb="4">
      <t>レイワ</t>
    </rPh>
    <rPh sb="5" eb="6">
      <t>ネン</t>
    </rPh>
    <rPh sb="7" eb="8">
      <t>ガツ</t>
    </rPh>
    <rPh sb="8" eb="10">
      <t>セイキュウ</t>
    </rPh>
    <rPh sb="10" eb="11">
      <t>ブン</t>
    </rPh>
    <rPh sb="11" eb="13">
      <t>イコウ</t>
    </rPh>
    <rPh sb="14" eb="17">
      <t>ゲスイドウ</t>
    </rPh>
    <rPh sb="17" eb="20">
      <t>シヨウリョウ</t>
    </rPh>
    <rPh sb="20" eb="22">
      <t>ノウフ</t>
    </rPh>
    <rPh sb="22" eb="23">
      <t>ガク</t>
    </rPh>
    <rPh sb="24" eb="26">
      <t>ケイサン</t>
    </rPh>
    <rPh sb="27" eb="29">
      <t>ユウコウ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</si>
</sst>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vertAlign val="superscript"/>
      <sz val="11"/>
      <name val="ＭＳ Ｐゴシック"/>
      <family val="3"/>
      <charset val="128"/>
    </font>
    <font>
      <b/>
      <sz val="10"/>
      <name val="ＭＳ Ｐゴシック"/>
      <family val="3"/>
      <charset val="128"/>
    </font>
    <font>
      <b/>
      <sz val="9"/>
      <name val="ＭＳ Ｐゴシック"/>
      <family val="3"/>
      <charset val="128"/>
    </font>
    <font>
      <b/>
      <vertAlign val="superscript"/>
      <sz val="9"/>
      <name val="ＭＳ Ｐゴシック"/>
      <family val="3"/>
      <charset val="128"/>
    </font>
    <font>
      <sz val="9"/>
      <name val="ＭＳ Ｐゴシック"/>
      <family val="3"/>
      <charset val="128"/>
    </font>
    <font>
      <b/>
      <sz val="9"/>
      <color indexed="10"/>
      <name val="ＭＳ Ｐゴシック"/>
      <family val="3"/>
      <charset val="128"/>
    </font>
    <font>
      <b/>
      <sz val="9"/>
      <color indexed="12"/>
      <name val="ＭＳ Ｐゴシック"/>
      <family val="3"/>
      <charset val="128"/>
    </font>
    <font>
      <b/>
      <sz val="11"/>
      <color indexed="10"/>
      <name val="ＭＳ Ｐゴシック"/>
      <family val="3"/>
      <charset val="128"/>
    </font>
    <font>
      <vertAlign val="superscript"/>
      <sz val="9"/>
      <name val="ＭＳ Ｐゴシック"/>
      <family val="3"/>
      <charset val="128"/>
    </font>
    <font>
      <b/>
      <sz val="11"/>
      <color indexed="12"/>
      <name val="ＭＳ Ｐゴシック"/>
      <family val="3"/>
      <charset val="128"/>
    </font>
    <font>
      <b/>
      <sz val="16"/>
      <color rgb="FFFF0000"/>
      <name val="ＭＳ Ｐゴシック"/>
      <family val="3"/>
      <charset val="128"/>
    </font>
  </fonts>
  <fills count="6">
    <fill>
      <patternFill patternType="none"/>
    </fill>
    <fill>
      <patternFill patternType="gray125"/>
    </fill>
    <fill>
      <patternFill patternType="solid">
        <fgColor indexed="15"/>
        <bgColor indexed="64"/>
      </patternFill>
    </fill>
    <fill>
      <patternFill patternType="solid">
        <fgColor indexed="40"/>
        <bgColor indexed="64"/>
      </patternFill>
    </fill>
    <fill>
      <patternFill patternType="solid">
        <fgColor indexed="13"/>
        <bgColor indexed="64"/>
      </patternFill>
    </fill>
    <fill>
      <patternFill patternType="solid">
        <fgColor theme="4" tint="0.79998168889431442"/>
        <bgColor indexed="64"/>
      </patternFill>
    </fill>
  </fills>
  <borders count="51">
    <border>
      <left/>
      <right/>
      <top/>
      <bottom/>
      <diagonal/>
    </border>
    <border>
      <left style="thin">
        <color indexed="64"/>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137">
    <xf numFmtId="0" fontId="0" fillId="0" borderId="0" xfId="0"/>
    <xf numFmtId="0" fontId="0" fillId="0" borderId="1" xfId="0"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vertical="center"/>
    </xf>
    <xf numFmtId="0" fontId="4" fillId="0" borderId="0" xfId="0" applyFont="1" applyAlignment="1">
      <alignment horizontal="center" vertical="center"/>
    </xf>
    <xf numFmtId="0" fontId="10" fillId="0" borderId="2"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1" fillId="0" borderId="5" xfId="0" applyFont="1" applyBorder="1" applyAlignment="1">
      <alignment horizontal="center" vertical="center" shrinkToFit="1"/>
    </xf>
    <xf numFmtId="38" fontId="10" fillId="0" borderId="6" xfId="1" applyFont="1" applyBorder="1"/>
    <xf numFmtId="38" fontId="11" fillId="0" borderId="7" xfId="1" applyFont="1" applyBorder="1"/>
    <xf numFmtId="0" fontId="12" fillId="0" borderId="8" xfId="0" applyFont="1" applyBorder="1" applyAlignment="1">
      <alignment horizontal="center" vertical="center" shrinkToFit="1"/>
    </xf>
    <xf numFmtId="38" fontId="10" fillId="0" borderId="9" xfId="1" applyFont="1" applyBorder="1"/>
    <xf numFmtId="38" fontId="12" fillId="0" borderId="10" xfId="0" applyNumberFormat="1" applyFont="1" applyBorder="1"/>
    <xf numFmtId="38" fontId="4" fillId="2" borderId="4" xfId="0" applyNumberFormat="1" applyFont="1" applyFill="1" applyBorder="1" applyAlignment="1">
      <alignment vertical="center" shrinkToFit="1"/>
    </xf>
    <xf numFmtId="0" fontId="0" fillId="0" borderId="11" xfId="0" applyBorder="1"/>
    <xf numFmtId="0" fontId="0" fillId="0" borderId="12" xfId="0" applyBorder="1"/>
    <xf numFmtId="0" fontId="10" fillId="0" borderId="13" xfId="0" applyFont="1" applyBorder="1" applyAlignment="1">
      <alignment horizontal="center" vertical="center"/>
    </xf>
    <xf numFmtId="0" fontId="10" fillId="0" borderId="4" xfId="0" applyFont="1" applyBorder="1"/>
    <xf numFmtId="0" fontId="10" fillId="0" borderId="14" xfId="0" applyFont="1" applyBorder="1" applyAlignment="1">
      <alignment horizontal="center" vertical="center"/>
    </xf>
    <xf numFmtId="0" fontId="10" fillId="0" borderId="3" xfId="0" applyFont="1" applyBorder="1" applyAlignment="1">
      <alignment horizontal="center" vertical="center" shrinkToFit="1"/>
    </xf>
    <xf numFmtId="0" fontId="10" fillId="0" borderId="4" xfId="0" applyFont="1" applyBorder="1" applyAlignment="1">
      <alignment horizontal="center" vertical="center"/>
    </xf>
    <xf numFmtId="40" fontId="10" fillId="0" borderId="15" xfId="1" applyNumberFormat="1" applyFont="1" applyBorder="1"/>
    <xf numFmtId="0" fontId="10" fillId="0" borderId="6" xfId="0" applyFont="1" applyBorder="1"/>
    <xf numFmtId="40" fontId="10" fillId="0" borderId="7" xfId="1" applyNumberFormat="1" applyFont="1" applyBorder="1"/>
    <xf numFmtId="40" fontId="10" fillId="0" borderId="16" xfId="1" applyNumberFormat="1" applyFont="1" applyBorder="1"/>
    <xf numFmtId="0" fontId="10" fillId="0" borderId="17" xfId="0" applyFont="1" applyBorder="1"/>
    <xf numFmtId="40" fontId="10" fillId="0" borderId="18" xfId="1" applyNumberFormat="1" applyFont="1" applyBorder="1"/>
    <xf numFmtId="40" fontId="10" fillId="0" borderId="19" xfId="1" applyNumberFormat="1" applyFont="1" applyBorder="1"/>
    <xf numFmtId="0" fontId="10" fillId="0" borderId="20" xfId="0" applyFont="1" applyBorder="1"/>
    <xf numFmtId="40" fontId="10" fillId="0" borderId="21" xfId="1" applyNumberFormat="1" applyFont="1" applyBorder="1"/>
    <xf numFmtId="40" fontId="10" fillId="0" borderId="22" xfId="1" applyNumberFormat="1" applyFont="1" applyBorder="1" applyAlignment="1"/>
    <xf numFmtId="0" fontId="10" fillId="0" borderId="3" xfId="0" applyFont="1" applyBorder="1"/>
    <xf numFmtId="40" fontId="10" fillId="0" borderId="4" xfId="1" applyNumberFormat="1" applyFont="1" applyBorder="1"/>
    <xf numFmtId="0" fontId="11" fillId="0" borderId="4" xfId="0" applyFont="1" applyBorder="1" applyAlignment="1">
      <alignment horizontal="center" vertical="center"/>
    </xf>
    <xf numFmtId="38" fontId="11" fillId="0" borderId="4" xfId="1" applyFont="1" applyBorder="1"/>
    <xf numFmtId="0" fontId="10" fillId="0" borderId="0" xfId="0" applyFont="1" applyAlignment="1">
      <alignment horizontal="center"/>
    </xf>
    <xf numFmtId="0" fontId="10" fillId="0" borderId="0" xfId="0" applyFont="1"/>
    <xf numFmtId="38" fontId="10" fillId="0" borderId="0" xfId="1" applyFont="1"/>
    <xf numFmtId="0" fontId="15" fillId="0" borderId="0" xfId="0" applyFont="1" applyAlignment="1">
      <alignment vertical="center"/>
    </xf>
    <xf numFmtId="0" fontId="10" fillId="0" borderId="13" xfId="0" applyFont="1" applyBorder="1" applyAlignment="1">
      <alignment horizontal="center"/>
    </xf>
    <xf numFmtId="0" fontId="10" fillId="0" borderId="14" xfId="0" applyFont="1" applyBorder="1" applyAlignment="1">
      <alignment horizontal="center"/>
    </xf>
    <xf numFmtId="0" fontId="10" fillId="0" borderId="4" xfId="0" applyFont="1" applyBorder="1" applyAlignment="1">
      <alignment horizontal="center"/>
    </xf>
    <xf numFmtId="0" fontId="12" fillId="0" borderId="4" xfId="0" applyFont="1" applyBorder="1" applyAlignment="1">
      <alignment horizontal="center" vertical="center"/>
    </xf>
    <xf numFmtId="38" fontId="12" fillId="0" borderId="4" xfId="1" applyFont="1" applyBorder="1"/>
    <xf numFmtId="0" fontId="4" fillId="0" borderId="35" xfId="0" applyFont="1" applyBorder="1" applyAlignment="1">
      <alignment horizontal="center" vertical="center"/>
    </xf>
    <xf numFmtId="0" fontId="3" fillId="5" borderId="0" xfId="0" applyFont="1" applyFill="1" applyAlignment="1">
      <alignment horizontal="center" vertical="center"/>
    </xf>
    <xf numFmtId="0" fontId="0" fillId="5" borderId="0" xfId="0" applyFill="1"/>
    <xf numFmtId="0" fontId="5" fillId="0" borderId="0" xfId="0" applyFont="1" applyAlignment="1">
      <alignment vertical="center"/>
    </xf>
    <xf numFmtId="0" fontId="4" fillId="0" borderId="0" xfId="0" applyFont="1"/>
    <xf numFmtId="0" fontId="0" fillId="0" borderId="0" xfId="0" applyAlignment="1">
      <alignment vertical="center"/>
    </xf>
    <xf numFmtId="0" fontId="0" fillId="5" borderId="0" xfId="0" applyFill="1" applyAlignment="1">
      <alignment horizontal="center" vertical="center"/>
    </xf>
    <xf numFmtId="0" fontId="16" fillId="0" borderId="28"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4" borderId="35" xfId="0" applyFont="1" applyFill="1" applyBorder="1" applyAlignment="1" applyProtection="1">
      <alignment horizontal="center" vertical="center"/>
      <protection locked="0"/>
    </xf>
    <xf numFmtId="0" fontId="4" fillId="4" borderId="35" xfId="0" applyFont="1" applyFill="1" applyBorder="1" applyProtection="1">
      <protection locked="0"/>
    </xf>
    <xf numFmtId="0" fontId="4" fillId="4" borderId="11" xfId="0" applyFont="1" applyFill="1" applyBorder="1" applyAlignment="1" applyProtection="1">
      <alignment horizontal="center" vertical="center"/>
      <protection locked="0"/>
    </xf>
    <xf numFmtId="0" fontId="4" fillId="4" borderId="11" xfId="0" applyFont="1" applyFill="1" applyBorder="1" applyProtection="1">
      <protection locked="0"/>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xf>
    <xf numFmtId="0" fontId="0" fillId="0" borderId="27" xfId="0" applyBorder="1" applyAlignment="1">
      <alignment vertical="center"/>
    </xf>
    <xf numFmtId="0" fontId="0" fillId="0" borderId="26" xfId="0" applyBorder="1" applyAlignment="1">
      <alignment vertical="center" shrinkToFit="1"/>
    </xf>
    <xf numFmtId="0" fontId="0" fillId="0" borderId="0" xfId="0" applyAlignment="1">
      <alignment vertical="center" shrinkToFit="1"/>
    </xf>
    <xf numFmtId="0" fontId="0" fillId="0" borderId="27" xfId="0" applyBorder="1" applyAlignment="1">
      <alignment vertical="center" shrinkToFit="1"/>
    </xf>
    <xf numFmtId="0" fontId="4" fillId="0" borderId="28" xfId="0" applyFont="1" applyBorder="1" applyAlignment="1">
      <alignment horizontal="center" vertical="center"/>
    </xf>
    <xf numFmtId="0" fontId="0" fillId="0" borderId="29" xfId="0" applyBorder="1"/>
    <xf numFmtId="0" fontId="0" fillId="0" borderId="30" xfId="0" applyBorder="1"/>
    <xf numFmtId="38" fontId="4" fillId="3" borderId="29" xfId="0" applyNumberFormat="1" applyFont="1" applyFill="1" applyBorder="1" applyAlignment="1">
      <alignment horizontal="center" vertical="center"/>
    </xf>
    <xf numFmtId="0" fontId="4" fillId="3" borderId="29" xfId="0" applyFont="1" applyFill="1" applyBorder="1" applyAlignment="1">
      <alignment horizontal="center" vertical="center"/>
    </xf>
    <xf numFmtId="0" fontId="0" fillId="0" borderId="31"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7" fillId="0" borderId="0" xfId="0" applyFont="1" applyAlignment="1">
      <alignment vertical="center"/>
    </xf>
    <xf numFmtId="0" fontId="3" fillId="0" borderId="0" xfId="0" applyFont="1" applyAlignment="1">
      <alignment horizontal="center" vertical="center"/>
    </xf>
    <xf numFmtId="0" fontId="0" fillId="0" borderId="0" xfId="0"/>
    <xf numFmtId="0" fontId="5" fillId="0" borderId="0" xfId="0" applyFont="1" applyAlignment="1">
      <alignment horizontal="center" vertical="center"/>
    </xf>
    <xf numFmtId="0" fontId="0" fillId="0" borderId="0" xfId="0" applyAlignment="1">
      <alignment horizontal="center" vertical="center"/>
    </xf>
    <xf numFmtId="0" fontId="4" fillId="2" borderId="50" xfId="0" applyFont="1" applyFill="1" applyBorder="1" applyAlignment="1">
      <alignment horizontal="center" vertical="center"/>
    </xf>
    <xf numFmtId="0" fontId="4" fillId="2" borderId="18" xfId="0" applyFont="1" applyFill="1" applyBorder="1" applyAlignment="1">
      <alignment vertical="center"/>
    </xf>
    <xf numFmtId="0" fontId="4" fillId="2" borderId="21" xfId="0" applyFont="1" applyFill="1" applyBorder="1" applyAlignment="1">
      <alignment vertical="center"/>
    </xf>
    <xf numFmtId="0" fontId="4" fillId="2" borderId="10" xfId="0" applyFont="1" applyFill="1" applyBorder="1" applyAlignment="1">
      <alignment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8" fillId="0" borderId="34" xfId="0" applyFont="1" applyBorder="1" applyAlignment="1">
      <alignment horizontal="center" vertical="center"/>
    </xf>
    <xf numFmtId="0" fontId="0" fillId="0" borderId="35" xfId="0" applyBorder="1"/>
    <xf numFmtId="0" fontId="0" fillId="0" borderId="36" xfId="0" applyBorder="1"/>
    <xf numFmtId="0" fontId="8" fillId="0" borderId="38" xfId="0" applyFont="1" applyBorder="1" applyAlignment="1">
      <alignment horizontal="center" vertical="center"/>
    </xf>
    <xf numFmtId="0" fontId="4" fillId="0" borderId="39" xfId="0" applyFont="1" applyBorder="1" applyAlignment="1">
      <alignment horizontal="center" vertical="center"/>
    </xf>
    <xf numFmtId="0" fontId="8" fillId="0" borderId="37"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10" fillId="0" borderId="46" xfId="0" applyFont="1" applyBorder="1"/>
    <xf numFmtId="0" fontId="10" fillId="0" borderId="19" xfId="0" applyFont="1" applyBorder="1"/>
    <xf numFmtId="0" fontId="4" fillId="0" borderId="0" xfId="0" applyFont="1" applyAlignment="1">
      <alignment horizontal="center" vertical="center"/>
    </xf>
    <xf numFmtId="0" fontId="10" fillId="0" borderId="0" xfId="0" applyFont="1" applyAlignment="1">
      <alignment vertical="center"/>
    </xf>
    <xf numFmtId="0" fontId="13" fillId="0" borderId="11" xfId="0" applyFont="1" applyBorder="1" applyAlignment="1">
      <alignment vertical="center" shrinkToFit="1"/>
    </xf>
    <xf numFmtId="0" fontId="0" fillId="0" borderId="11" xfId="0" applyBorder="1"/>
    <xf numFmtId="0" fontId="10" fillId="0" borderId="2" xfId="0" applyFont="1" applyBorder="1"/>
    <xf numFmtId="0" fontId="10" fillId="0" borderId="22" xfId="0" applyFont="1" applyBorder="1"/>
    <xf numFmtId="0" fontId="10" fillId="0" borderId="47" xfId="0" applyFont="1" applyBorder="1"/>
    <xf numFmtId="0" fontId="8" fillId="0" borderId="48" xfId="0" applyFont="1" applyBorder="1" applyAlignment="1">
      <alignment horizontal="center" vertical="center"/>
    </xf>
    <xf numFmtId="0" fontId="4" fillId="0" borderId="48" xfId="0" applyFont="1" applyBorder="1" applyAlignment="1">
      <alignment horizontal="center" vertical="center"/>
    </xf>
    <xf numFmtId="0" fontId="10" fillId="0" borderId="28" xfId="0" applyFont="1" applyBorder="1" applyAlignment="1">
      <alignment horizontal="center" vertical="center"/>
    </xf>
    <xf numFmtId="0" fontId="10" fillId="0" borderId="41" xfId="0" applyFont="1" applyBorder="1" applyAlignment="1">
      <alignment horizontal="center" vertical="center"/>
    </xf>
    <xf numFmtId="0" fontId="10" fillId="0" borderId="49" xfId="0" applyFont="1" applyBorder="1"/>
    <xf numFmtId="0" fontId="10" fillId="0" borderId="15" xfId="0" applyFont="1" applyBorder="1"/>
    <xf numFmtId="0" fontId="10" fillId="0" borderId="40" xfId="0" applyFont="1" applyBorder="1"/>
    <xf numFmtId="0" fontId="10" fillId="0" borderId="16" xfId="0" applyFont="1" applyBorder="1"/>
    <xf numFmtId="0" fontId="10" fillId="0" borderId="45" xfId="0" applyFont="1" applyBorder="1" applyAlignment="1">
      <alignment shrinkToFit="1"/>
    </xf>
    <xf numFmtId="0" fontId="10" fillId="0" borderId="40" xfId="0" applyFont="1" applyBorder="1" applyAlignment="1">
      <alignment shrinkToFit="1"/>
    </xf>
    <xf numFmtId="0" fontId="10" fillId="0" borderId="28" xfId="0" applyFont="1" applyBorder="1" applyAlignment="1">
      <alignment horizontal="center"/>
    </xf>
    <xf numFmtId="0" fontId="10" fillId="0" borderId="41" xfId="0" applyFont="1" applyBorder="1" applyAlignment="1">
      <alignment horizontal="center"/>
    </xf>
    <xf numFmtId="0" fontId="10" fillId="0" borderId="42" xfId="0" applyFont="1" applyBorder="1"/>
    <xf numFmtId="0" fontId="10" fillId="0" borderId="43" xfId="0" applyFont="1" applyBorder="1"/>
    <xf numFmtId="0" fontId="0" fillId="0" borderId="43" xfId="0" applyBorder="1"/>
    <xf numFmtId="0" fontId="0" fillId="0" borderId="44" xfId="0" applyBorder="1"/>
    <xf numFmtId="0" fontId="15" fillId="0" borderId="11" xfId="0" applyFont="1" applyBorder="1" applyAlignment="1">
      <alignment vertical="center" shrinkToFit="1"/>
    </xf>
    <xf numFmtId="0" fontId="8" fillId="0" borderId="13" xfId="0" applyFont="1" applyBorder="1" applyAlignment="1">
      <alignment horizontal="center" vertical="center"/>
    </xf>
    <xf numFmtId="38" fontId="8" fillId="4" borderId="34" xfId="1" applyFont="1" applyFill="1" applyBorder="1" applyAlignment="1" applyProtection="1">
      <alignment horizontal="center" vertical="center"/>
    </xf>
    <xf numFmtId="38" fontId="0" fillId="0" borderId="37" xfId="1"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sqref="A1:I1"/>
    </sheetView>
  </sheetViews>
  <sheetFormatPr defaultRowHeight="13.5"/>
  <sheetData>
    <row r="1" spans="1:9" ht="25.5" customHeight="1">
      <c r="A1" s="47" t="s">
        <v>31</v>
      </c>
      <c r="B1" s="47"/>
      <c r="C1" s="47"/>
      <c r="D1" s="47"/>
      <c r="E1" s="47"/>
      <c r="F1" s="47"/>
      <c r="G1" s="47"/>
      <c r="H1" s="48"/>
      <c r="I1" s="48"/>
    </row>
    <row r="2" spans="1:9" ht="25.5" customHeight="1">
      <c r="A2" s="47" t="s">
        <v>55</v>
      </c>
      <c r="B2" s="52"/>
      <c r="C2" s="52"/>
      <c r="D2" s="52"/>
      <c r="E2" s="52"/>
      <c r="F2" s="52"/>
      <c r="G2" s="52"/>
      <c r="H2" s="52"/>
      <c r="I2" s="52"/>
    </row>
    <row r="3" spans="1:9" ht="25.5" customHeight="1"/>
    <row r="4" spans="1:9" ht="20.25" customHeight="1" thickBot="1">
      <c r="A4" s="49" t="s">
        <v>0</v>
      </c>
      <c r="B4" s="49"/>
      <c r="C4" s="49"/>
      <c r="D4" s="50"/>
    </row>
    <row r="5" spans="1:9" ht="34.5" customHeight="1" thickBot="1">
      <c r="A5" s="53" t="s">
        <v>56</v>
      </c>
      <c r="B5" s="54"/>
      <c r="C5" s="54"/>
      <c r="D5" s="54"/>
      <c r="E5" s="54"/>
      <c r="F5" s="54"/>
      <c r="G5" s="54"/>
      <c r="H5" s="54"/>
      <c r="I5" s="55"/>
    </row>
    <row r="6" spans="1:9" ht="20.25" customHeight="1">
      <c r="A6" s="51" t="s">
        <v>46</v>
      </c>
      <c r="B6" s="51"/>
      <c r="C6" s="51"/>
      <c r="D6" s="51"/>
      <c r="E6" s="51"/>
      <c r="F6" s="51"/>
      <c r="G6" s="51"/>
      <c r="H6" s="51"/>
      <c r="I6" s="51"/>
    </row>
    <row r="7" spans="1:9" ht="20.25" customHeight="1">
      <c r="A7" s="51" t="s">
        <v>35</v>
      </c>
      <c r="B7" s="51"/>
      <c r="C7" s="51"/>
      <c r="D7" s="51"/>
      <c r="E7" s="51"/>
      <c r="F7" s="51"/>
      <c r="G7" s="51"/>
      <c r="H7" s="51"/>
      <c r="I7" s="51"/>
    </row>
    <row r="8" spans="1:9" ht="20.25" customHeight="1">
      <c r="A8" s="51" t="s">
        <v>43</v>
      </c>
      <c r="B8" s="51"/>
      <c r="C8" s="51"/>
      <c r="D8" s="51"/>
      <c r="E8" s="51"/>
      <c r="F8" s="51"/>
      <c r="G8" s="51"/>
      <c r="H8" s="51"/>
      <c r="I8" s="51"/>
    </row>
    <row r="9" spans="1:9" ht="21" customHeight="1">
      <c r="A9" s="51" t="s">
        <v>1</v>
      </c>
      <c r="B9" s="51"/>
      <c r="C9" s="51"/>
      <c r="D9" s="51"/>
      <c r="E9" s="51"/>
      <c r="F9" s="51"/>
      <c r="G9" s="51"/>
      <c r="H9" s="51"/>
      <c r="I9" s="51"/>
    </row>
    <row r="11" spans="1:9" ht="22.5" customHeight="1">
      <c r="A11" s="49" t="s">
        <v>47</v>
      </c>
      <c r="B11" s="49"/>
      <c r="C11" s="49"/>
      <c r="D11" s="49"/>
      <c r="E11" s="49"/>
      <c r="F11" s="49"/>
      <c r="G11" s="49"/>
      <c r="H11" s="49"/>
      <c r="I11" s="49"/>
    </row>
    <row r="12" spans="1:9" ht="6.75" customHeight="1" thickBot="1"/>
    <row r="13" spans="1:9" ht="20.25" customHeight="1">
      <c r="B13" s="56" t="s">
        <v>48</v>
      </c>
      <c r="C13" s="46"/>
      <c r="D13" s="46"/>
      <c r="E13" s="57"/>
      <c r="F13" s="61">
        <v>0</v>
      </c>
      <c r="G13" s="62"/>
      <c r="H13" s="65" t="s">
        <v>2</v>
      </c>
    </row>
    <row r="14" spans="1:9" ht="20.25" customHeight="1" thickBot="1">
      <c r="B14" s="58" t="s">
        <v>41</v>
      </c>
      <c r="C14" s="59"/>
      <c r="D14" s="59"/>
      <c r="E14" s="60"/>
      <c r="F14" s="63"/>
      <c r="G14" s="64"/>
      <c r="H14" s="66"/>
    </row>
    <row r="15" spans="1:9" ht="18" customHeight="1" thickBot="1">
      <c r="F15" s="46" t="s">
        <v>3</v>
      </c>
      <c r="G15" s="46"/>
    </row>
    <row r="16" spans="1:9" ht="20.25" customHeight="1" thickTop="1">
      <c r="B16" s="67" t="s">
        <v>40</v>
      </c>
      <c r="C16" s="68"/>
      <c r="D16" s="68"/>
      <c r="E16" s="68"/>
      <c r="F16" s="68"/>
      <c r="G16" s="68"/>
      <c r="H16" s="69"/>
    </row>
    <row r="17" spans="2:8" ht="20.25" customHeight="1">
      <c r="B17" s="70" t="s">
        <v>33</v>
      </c>
      <c r="C17" s="51"/>
      <c r="D17" s="51"/>
      <c r="E17" s="51"/>
      <c r="F17" s="51"/>
      <c r="G17" s="51"/>
      <c r="H17" s="71"/>
    </row>
    <row r="18" spans="2:8" ht="20.25" customHeight="1">
      <c r="B18" s="70" t="s">
        <v>34</v>
      </c>
      <c r="C18" s="51"/>
      <c r="D18" s="51"/>
      <c r="E18" s="51"/>
      <c r="F18" s="51"/>
      <c r="G18" s="51"/>
      <c r="H18" s="71"/>
    </row>
    <row r="19" spans="2:8" ht="20.25" customHeight="1">
      <c r="B19" s="72" t="s">
        <v>39</v>
      </c>
      <c r="C19" s="73"/>
      <c r="D19" s="73"/>
      <c r="E19" s="73"/>
      <c r="F19" s="73"/>
      <c r="G19" s="73"/>
      <c r="H19" s="74"/>
    </row>
    <row r="20" spans="2:8" ht="20.25" customHeight="1" thickBot="1">
      <c r="B20" s="80" t="s">
        <v>45</v>
      </c>
      <c r="C20" s="81"/>
      <c r="D20" s="81"/>
      <c r="E20" s="81"/>
      <c r="F20" s="81"/>
      <c r="G20" s="81"/>
      <c r="H20" s="82"/>
    </row>
    <row r="21" spans="2:8" ht="15" thickTop="1" thickBot="1"/>
    <row r="22" spans="2:8" ht="33.75" customHeight="1" thickBot="1">
      <c r="B22" s="75" t="s">
        <v>49</v>
      </c>
      <c r="C22" s="76"/>
      <c r="D22" s="76"/>
      <c r="E22" s="77"/>
      <c r="F22" s="78">
        <f>計算表!E23</f>
        <v>1738</v>
      </c>
      <c r="G22" s="79"/>
      <c r="H22" s="1" t="s">
        <v>4</v>
      </c>
    </row>
  </sheetData>
  <sheetProtection algorithmName="SHA-512" hashValue="Rv765jHX48u8Zy7bKa0HoetlEVQ21RhEIA8hvyoJB/rg7H4f63sO/XZHRQc4JbNyhXumQSBu0JJ3Y44BMHnpVA==" saltValue="wxVjgtQc0rmLCoMS0wDqqA==" spinCount="100000" sheet="1" objects="1" scenarios="1"/>
  <mergeCells count="21">
    <mergeCell ref="B16:H16"/>
    <mergeCell ref="B17:H17"/>
    <mergeCell ref="B18:H18"/>
    <mergeCell ref="B19:H19"/>
    <mergeCell ref="B22:E22"/>
    <mergeCell ref="F22:G22"/>
    <mergeCell ref="B20:H20"/>
    <mergeCell ref="F15:G15"/>
    <mergeCell ref="A1:I1"/>
    <mergeCell ref="A4:D4"/>
    <mergeCell ref="A8:I8"/>
    <mergeCell ref="A2:I2"/>
    <mergeCell ref="A9:I9"/>
    <mergeCell ref="A5:I5"/>
    <mergeCell ref="A6:I6"/>
    <mergeCell ref="A7:I7"/>
    <mergeCell ref="A11:I11"/>
    <mergeCell ref="B13:E13"/>
    <mergeCell ref="B14:E14"/>
    <mergeCell ref="F13:G14"/>
    <mergeCell ref="H13:H14"/>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6"/>
  <sheetViews>
    <sheetView zoomScaleNormal="100" workbookViewId="0">
      <selection activeCell="F23" sqref="F23"/>
    </sheetView>
  </sheetViews>
  <sheetFormatPr defaultRowHeight="13.5"/>
  <cols>
    <col min="2" max="2" width="9.75" customWidth="1"/>
    <col min="3" max="3" width="14.75" customWidth="1"/>
    <col min="4" max="4" width="13.375" customWidth="1"/>
    <col min="5" max="5" width="12.75" customWidth="1"/>
    <col min="6" max="6" width="12.125" customWidth="1"/>
  </cols>
  <sheetData>
    <row r="1" spans="1:8" ht="17.25">
      <c r="A1" s="84" t="s">
        <v>50</v>
      </c>
      <c r="B1" s="84"/>
      <c r="C1" s="84"/>
      <c r="D1" s="84"/>
      <c r="E1" s="84"/>
      <c r="F1" s="84"/>
      <c r="G1" s="84"/>
      <c r="H1" s="85"/>
    </row>
    <row r="2" spans="1:8" ht="14.25">
      <c r="A2" s="86" t="s">
        <v>36</v>
      </c>
      <c r="B2" s="87"/>
      <c r="C2" s="87"/>
      <c r="D2" s="87"/>
      <c r="E2" s="87"/>
      <c r="F2" s="87"/>
      <c r="G2" s="87"/>
      <c r="H2" s="87"/>
    </row>
    <row r="3" spans="1:8" ht="14.25">
      <c r="A3" s="2"/>
      <c r="B3" s="3"/>
      <c r="C3" s="3"/>
      <c r="D3" s="3"/>
      <c r="E3" s="3"/>
      <c r="F3" s="3"/>
      <c r="G3" s="3"/>
      <c r="H3" s="3"/>
    </row>
    <row r="4" spans="1:8">
      <c r="A4" s="83" t="s">
        <v>0</v>
      </c>
      <c r="B4" s="83"/>
      <c r="C4" s="83"/>
      <c r="D4" s="83"/>
      <c r="E4" s="83"/>
      <c r="F4" s="83"/>
      <c r="G4" s="83"/>
    </row>
    <row r="5" spans="1:8">
      <c r="A5" s="83" t="s">
        <v>57</v>
      </c>
      <c r="B5" s="83"/>
      <c r="C5" s="83"/>
      <c r="D5" s="83"/>
      <c r="E5" s="83"/>
      <c r="F5" s="83"/>
      <c r="G5" s="83"/>
    </row>
    <row r="6" spans="1:8">
      <c r="A6" s="83" t="s">
        <v>51</v>
      </c>
      <c r="B6" s="83"/>
      <c r="C6" s="83"/>
      <c r="D6" s="83"/>
      <c r="E6" s="83"/>
      <c r="F6" s="83"/>
      <c r="G6" s="83"/>
    </row>
    <row r="7" spans="1:8">
      <c r="A7" s="83" t="s">
        <v>37</v>
      </c>
      <c r="B7" s="83"/>
      <c r="C7" s="83"/>
      <c r="D7" s="83"/>
      <c r="E7" s="83"/>
      <c r="F7" s="83"/>
      <c r="G7" s="83"/>
    </row>
    <row r="8" spans="1:8">
      <c r="A8" s="83" t="s">
        <v>44</v>
      </c>
      <c r="B8" s="83"/>
      <c r="C8" s="83"/>
      <c r="D8" s="83"/>
      <c r="E8" s="83"/>
      <c r="F8" s="83"/>
      <c r="G8" s="83"/>
    </row>
    <row r="9" spans="1:8">
      <c r="A9" s="83" t="s">
        <v>5</v>
      </c>
      <c r="B9" s="83"/>
      <c r="C9" s="83"/>
      <c r="D9" s="83"/>
      <c r="E9" s="83"/>
      <c r="F9" s="83"/>
      <c r="G9" s="83"/>
    </row>
    <row r="10" spans="1:8" ht="14.25" thickBot="1"/>
    <row r="11" spans="1:8">
      <c r="B11" s="94" t="s">
        <v>32</v>
      </c>
      <c r="C11" s="95"/>
      <c r="D11" s="95"/>
      <c r="E11" s="96"/>
      <c r="F11" s="135">
        <f>納付額!$F$13</f>
        <v>0</v>
      </c>
      <c r="G11" s="97" t="s">
        <v>6</v>
      </c>
    </row>
    <row r="12" spans="1:8" ht="14.25" thickBot="1">
      <c r="B12" s="99" t="s">
        <v>42</v>
      </c>
      <c r="C12" s="100"/>
      <c r="D12" s="100"/>
      <c r="E12" s="101"/>
      <c r="F12" s="136"/>
      <c r="G12" s="98"/>
    </row>
    <row r="13" spans="1:8" ht="14.25" thickBot="1">
      <c r="A13" s="4"/>
      <c r="B13" s="4"/>
      <c r="C13" s="4"/>
      <c r="D13" s="4"/>
      <c r="E13" s="4"/>
      <c r="F13" s="5" t="s">
        <v>7</v>
      </c>
      <c r="G13" s="4"/>
    </row>
    <row r="14" spans="1:8" ht="14.25" thickTop="1">
      <c r="A14" s="4"/>
      <c r="B14" s="102" t="s">
        <v>40</v>
      </c>
      <c r="C14" s="103"/>
      <c r="D14" s="103"/>
      <c r="E14" s="103"/>
      <c r="F14" s="103"/>
      <c r="G14" s="104"/>
    </row>
    <row r="15" spans="1:8">
      <c r="A15" s="4"/>
      <c r="B15" s="70" t="s">
        <v>33</v>
      </c>
      <c r="C15" s="51"/>
      <c r="D15" s="51"/>
      <c r="E15" s="51"/>
      <c r="F15" s="51"/>
      <c r="G15" s="71"/>
    </row>
    <row r="16" spans="1:8">
      <c r="A16" s="4"/>
      <c r="B16" s="70" t="s">
        <v>34</v>
      </c>
      <c r="C16" s="51"/>
      <c r="D16" s="51"/>
      <c r="E16" s="51"/>
      <c r="F16" s="51"/>
      <c r="G16" s="71"/>
    </row>
    <row r="17" spans="1:7">
      <c r="A17" s="4"/>
      <c r="B17" s="70" t="s">
        <v>39</v>
      </c>
      <c r="C17" s="51"/>
      <c r="D17" s="51"/>
      <c r="E17" s="51"/>
      <c r="F17" s="51"/>
      <c r="G17" s="71"/>
    </row>
    <row r="18" spans="1:7" ht="14.25" thickBot="1">
      <c r="A18" s="4"/>
      <c r="B18" s="105" t="s">
        <v>45</v>
      </c>
      <c r="C18" s="106"/>
      <c r="D18" s="106"/>
      <c r="E18" s="106"/>
      <c r="F18" s="106"/>
      <c r="G18" s="107"/>
    </row>
    <row r="19" spans="1:7" ht="15" thickTop="1" thickBot="1"/>
    <row r="20" spans="1:7" ht="14.25" thickBot="1">
      <c r="B20" s="88" t="s">
        <v>8</v>
      </c>
      <c r="C20" s="6"/>
      <c r="D20" s="7" t="s">
        <v>9</v>
      </c>
      <c r="E20" s="8" t="s">
        <v>10</v>
      </c>
    </row>
    <row r="21" spans="1:7">
      <c r="B21" s="89"/>
      <c r="C21" s="9" t="s">
        <v>11</v>
      </c>
      <c r="D21" s="10">
        <f>ROUNDDOWN(F11/2,0)</f>
        <v>0</v>
      </c>
      <c r="E21" s="11">
        <f>G41</f>
        <v>869</v>
      </c>
    </row>
    <row r="22" spans="1:7" ht="14.25" thickBot="1">
      <c r="B22" s="90"/>
      <c r="C22" s="12" t="s">
        <v>12</v>
      </c>
      <c r="D22" s="13">
        <f>ROUNDUP(F11/2,0)</f>
        <v>0</v>
      </c>
      <c r="E22" s="14">
        <f>G56</f>
        <v>869</v>
      </c>
    </row>
    <row r="23" spans="1:7" ht="14.25" thickBot="1">
      <c r="B23" s="91"/>
      <c r="C23" s="92" t="s">
        <v>13</v>
      </c>
      <c r="D23" s="93"/>
      <c r="E23" s="15">
        <f>SUM(E21:E22)</f>
        <v>1738</v>
      </c>
    </row>
    <row r="24" spans="1:7">
      <c r="B24" s="111" t="s">
        <v>38</v>
      </c>
      <c r="C24" s="111"/>
      <c r="D24" s="111"/>
      <c r="E24" s="111"/>
      <c r="F24" s="111"/>
      <c r="G24" s="111"/>
    </row>
    <row r="25" spans="1:7">
      <c r="B25" s="111" t="s">
        <v>54</v>
      </c>
      <c r="C25" s="111"/>
      <c r="D25" s="111"/>
      <c r="E25" s="111"/>
      <c r="F25" s="111"/>
      <c r="G25" s="111"/>
    </row>
    <row r="27" spans="1:7" ht="14.25" thickBot="1">
      <c r="B27" s="110" t="s">
        <v>14</v>
      </c>
      <c r="C27" s="85"/>
      <c r="D27" s="85"/>
      <c r="E27" s="85"/>
      <c r="F27" s="85"/>
      <c r="G27" s="85"/>
    </row>
    <row r="28" spans="1:7" ht="14.25" thickBot="1">
      <c r="B28" s="112" t="s">
        <v>52</v>
      </c>
      <c r="C28" s="113"/>
      <c r="D28" s="16"/>
      <c r="E28" s="16"/>
      <c r="F28" s="17"/>
      <c r="G28" s="18" t="s">
        <v>10</v>
      </c>
    </row>
    <row r="29" spans="1:7" ht="14.25" thickBot="1">
      <c r="B29" s="8" t="s">
        <v>15</v>
      </c>
      <c r="C29" s="114"/>
      <c r="D29" s="115"/>
      <c r="E29" s="115"/>
      <c r="F29" s="116"/>
      <c r="G29" s="19">
        <v>869</v>
      </c>
    </row>
    <row r="30" spans="1:7" ht="14.25" thickBot="1">
      <c r="B30" s="117" t="s">
        <v>16</v>
      </c>
      <c r="C30" s="119" t="s">
        <v>17</v>
      </c>
      <c r="D30" s="120"/>
      <c r="E30" s="20" t="s">
        <v>18</v>
      </c>
      <c r="F30" s="21" t="s">
        <v>19</v>
      </c>
      <c r="G30" s="22" t="s">
        <v>10</v>
      </c>
    </row>
    <row r="31" spans="1:7">
      <c r="B31" s="117"/>
      <c r="C31" s="121" t="s">
        <v>20</v>
      </c>
      <c r="D31" s="122"/>
      <c r="E31" s="23">
        <v>34.1</v>
      </c>
      <c r="F31" s="24">
        <f>IF($D$21&lt;=10,$D$21,IF($D$21&gt;=11,10,$D$21))</f>
        <v>0</v>
      </c>
      <c r="G31" s="25">
        <f>E31*F31</f>
        <v>0</v>
      </c>
    </row>
    <row r="32" spans="1:7">
      <c r="B32" s="117"/>
      <c r="C32" s="123" t="s">
        <v>21</v>
      </c>
      <c r="D32" s="124"/>
      <c r="E32" s="26">
        <v>122.1</v>
      </c>
      <c r="F32" s="27">
        <f>IF($D$21&lt;=10,0,IF($D$21&gt;=21,10,$D$21-10))</f>
        <v>0</v>
      </c>
      <c r="G32" s="28">
        <f t="shared" ref="G32:G39" si="0">E32*F32</f>
        <v>0</v>
      </c>
    </row>
    <row r="33" spans="1:7">
      <c r="B33" s="117"/>
      <c r="C33" s="123" t="s">
        <v>22</v>
      </c>
      <c r="D33" s="124"/>
      <c r="E33" s="26">
        <v>192.5</v>
      </c>
      <c r="F33" s="27">
        <f>IF($D$21&lt;=20,0,IF($D$21&gt;=31,10,$D$21-20))</f>
        <v>0</v>
      </c>
      <c r="G33" s="28">
        <f t="shared" si="0"/>
        <v>0</v>
      </c>
    </row>
    <row r="34" spans="1:7">
      <c r="B34" s="117"/>
      <c r="C34" s="123" t="s">
        <v>23</v>
      </c>
      <c r="D34" s="124"/>
      <c r="E34" s="26">
        <v>264</v>
      </c>
      <c r="F34" s="27">
        <f>IF($D$21&lt;=30,0,IF($D$21&gt;=51,20,$D$21-30))</f>
        <v>0</v>
      </c>
      <c r="G34" s="28">
        <f t="shared" si="0"/>
        <v>0</v>
      </c>
    </row>
    <row r="35" spans="1:7">
      <c r="B35" s="117"/>
      <c r="C35" s="123" t="s">
        <v>24</v>
      </c>
      <c r="D35" s="124"/>
      <c r="E35" s="26">
        <v>313.5</v>
      </c>
      <c r="F35" s="27">
        <f>IF($D$21&lt;=50,0,IF($D$21&gt;=101,50,$D$21-50))</f>
        <v>0</v>
      </c>
      <c r="G35" s="28">
        <f t="shared" si="0"/>
        <v>0</v>
      </c>
    </row>
    <row r="36" spans="1:7">
      <c r="B36" s="117"/>
      <c r="C36" s="123" t="s">
        <v>25</v>
      </c>
      <c r="D36" s="124"/>
      <c r="E36" s="26">
        <v>335.5</v>
      </c>
      <c r="F36" s="27">
        <f>IF($D$21&lt;=100,0,IF($D$21&gt;=501,400,$D$21-100))</f>
        <v>0</v>
      </c>
      <c r="G36" s="28">
        <f t="shared" si="0"/>
        <v>0</v>
      </c>
    </row>
    <row r="37" spans="1:7">
      <c r="B37" s="117"/>
      <c r="C37" s="123" t="s">
        <v>26</v>
      </c>
      <c r="D37" s="124"/>
      <c r="E37" s="26">
        <v>363</v>
      </c>
      <c r="F37" s="27">
        <f>IF($D$21&lt;=500,0,IF($D$21&gt;=1001,500,$D$21-500))</f>
        <v>0</v>
      </c>
      <c r="G37" s="28">
        <f t="shared" si="0"/>
        <v>0</v>
      </c>
    </row>
    <row r="38" spans="1:7">
      <c r="B38" s="117"/>
      <c r="C38" s="125" t="s">
        <v>27</v>
      </c>
      <c r="D38" s="126"/>
      <c r="E38" s="26">
        <v>379.5</v>
      </c>
      <c r="F38" s="27">
        <f>IF($D$21&lt;=1000,0,IF($D$21&gt;=2001,1000,$D$21-1000))</f>
        <v>0</v>
      </c>
      <c r="G38" s="28">
        <f t="shared" si="0"/>
        <v>0</v>
      </c>
    </row>
    <row r="39" spans="1:7" ht="14.25" thickBot="1">
      <c r="B39" s="117"/>
      <c r="C39" s="108" t="s">
        <v>28</v>
      </c>
      <c r="D39" s="109"/>
      <c r="E39" s="29">
        <v>429</v>
      </c>
      <c r="F39" s="30">
        <f>IF($D$21&lt;=2000,0,IF($D$21&gt;=2001,$D$21-2000))</f>
        <v>0</v>
      </c>
      <c r="G39" s="31">
        <f t="shared" si="0"/>
        <v>0</v>
      </c>
    </row>
    <row r="40" spans="1:7" ht="14.25" thickBot="1">
      <c r="B40" s="118"/>
      <c r="C40" s="127" t="s">
        <v>29</v>
      </c>
      <c r="D40" s="128"/>
      <c r="E40" s="32"/>
      <c r="F40" s="33">
        <f>SUM(F31:F39)</f>
        <v>0</v>
      </c>
      <c r="G40" s="34">
        <f>SUM(G31:G39)</f>
        <v>0</v>
      </c>
    </row>
    <row r="41" spans="1:7" ht="14.25" thickBot="1">
      <c r="B41" s="35" t="s">
        <v>30</v>
      </c>
      <c r="C41" s="129"/>
      <c r="D41" s="130"/>
      <c r="E41" s="131"/>
      <c r="F41" s="132"/>
      <c r="G41" s="36">
        <f>ROUNDDOWN(G29+G40,0)</f>
        <v>869</v>
      </c>
    </row>
    <row r="42" spans="1:7" ht="14.25" thickBot="1">
      <c r="A42" s="37"/>
      <c r="B42" s="38"/>
      <c r="C42" s="38"/>
      <c r="D42" s="38"/>
      <c r="E42" s="38"/>
      <c r="F42" s="39"/>
    </row>
    <row r="43" spans="1:7" ht="14.25" thickBot="1">
      <c r="B43" s="133" t="s">
        <v>53</v>
      </c>
      <c r="C43" s="113"/>
      <c r="D43" s="40"/>
      <c r="E43" s="40"/>
      <c r="F43" s="40"/>
      <c r="G43" s="41" t="s">
        <v>10</v>
      </c>
    </row>
    <row r="44" spans="1:7" ht="14.25" thickBot="1">
      <c r="B44" s="8" t="s">
        <v>15</v>
      </c>
      <c r="C44" s="114"/>
      <c r="D44" s="115"/>
      <c r="E44" s="115"/>
      <c r="F44" s="116"/>
      <c r="G44" s="19">
        <v>869</v>
      </c>
    </row>
    <row r="45" spans="1:7" ht="14.25" thickBot="1">
      <c r="B45" s="134" t="s">
        <v>16</v>
      </c>
      <c r="C45" s="127" t="s">
        <v>17</v>
      </c>
      <c r="D45" s="128"/>
      <c r="E45" s="42" t="s">
        <v>18</v>
      </c>
      <c r="F45" s="21" t="s">
        <v>19</v>
      </c>
      <c r="G45" s="43" t="s">
        <v>10</v>
      </c>
    </row>
    <row r="46" spans="1:7">
      <c r="B46" s="117"/>
      <c r="C46" s="121" t="s">
        <v>20</v>
      </c>
      <c r="D46" s="122"/>
      <c r="E46" s="23">
        <v>34.1</v>
      </c>
      <c r="F46" s="24">
        <f>IF($D$22&lt;=10,$D$22,IF($D$22&gt;=11,10,$D$22))</f>
        <v>0</v>
      </c>
      <c r="G46" s="25">
        <f>E46*F46</f>
        <v>0</v>
      </c>
    </row>
    <row r="47" spans="1:7">
      <c r="B47" s="117"/>
      <c r="C47" s="123" t="s">
        <v>21</v>
      </c>
      <c r="D47" s="124"/>
      <c r="E47" s="26">
        <v>122.1</v>
      </c>
      <c r="F47" s="27">
        <f>IF($D$22&lt;=10,0,IF($D$22&gt;=21,10,$D$22-10))</f>
        <v>0</v>
      </c>
      <c r="G47" s="28">
        <f t="shared" ref="G47:G54" si="1">E47*F47</f>
        <v>0</v>
      </c>
    </row>
    <row r="48" spans="1:7">
      <c r="B48" s="117"/>
      <c r="C48" s="123" t="s">
        <v>22</v>
      </c>
      <c r="D48" s="124"/>
      <c r="E48" s="26">
        <v>192.5</v>
      </c>
      <c r="F48" s="27">
        <f>IF($D$22&lt;=20,0,IF($D$22&gt;=31,10,$D$22-20))</f>
        <v>0</v>
      </c>
      <c r="G48" s="28">
        <f t="shared" si="1"/>
        <v>0</v>
      </c>
    </row>
    <row r="49" spans="2:7">
      <c r="B49" s="117"/>
      <c r="C49" s="123" t="s">
        <v>23</v>
      </c>
      <c r="D49" s="124"/>
      <c r="E49" s="26">
        <v>264</v>
      </c>
      <c r="F49" s="27">
        <f>IF($D$22&lt;=30,0,IF($D$22&gt;=51,20,$D$22-30))</f>
        <v>0</v>
      </c>
      <c r="G49" s="28">
        <f t="shared" si="1"/>
        <v>0</v>
      </c>
    </row>
    <row r="50" spans="2:7">
      <c r="B50" s="117"/>
      <c r="C50" s="123" t="s">
        <v>24</v>
      </c>
      <c r="D50" s="124"/>
      <c r="E50" s="26">
        <v>313.5</v>
      </c>
      <c r="F50" s="27">
        <f>IF($D$22&lt;=50,0,IF($D$22&gt;=101,50,$D$22-50))</f>
        <v>0</v>
      </c>
      <c r="G50" s="28">
        <f t="shared" si="1"/>
        <v>0</v>
      </c>
    </row>
    <row r="51" spans="2:7">
      <c r="B51" s="117"/>
      <c r="C51" s="123" t="s">
        <v>25</v>
      </c>
      <c r="D51" s="124"/>
      <c r="E51" s="26">
        <v>335.5</v>
      </c>
      <c r="F51" s="27">
        <f>IF($D$22&lt;=100,0,IF($D$22&gt;=501,400,$D$22-100))</f>
        <v>0</v>
      </c>
      <c r="G51" s="28">
        <f t="shared" si="1"/>
        <v>0</v>
      </c>
    </row>
    <row r="52" spans="2:7">
      <c r="B52" s="117"/>
      <c r="C52" s="123" t="s">
        <v>26</v>
      </c>
      <c r="D52" s="124"/>
      <c r="E52" s="26">
        <v>363</v>
      </c>
      <c r="F52" s="27">
        <f>IF($D$22&lt;=500,0,IF($D$22&gt;=1001,500,$D$22-500))</f>
        <v>0</v>
      </c>
      <c r="G52" s="28">
        <f t="shared" si="1"/>
        <v>0</v>
      </c>
    </row>
    <row r="53" spans="2:7">
      <c r="B53" s="117"/>
      <c r="C53" s="125" t="s">
        <v>27</v>
      </c>
      <c r="D53" s="126"/>
      <c r="E53" s="26">
        <v>379.5</v>
      </c>
      <c r="F53" s="27">
        <f>IF($D$22&lt;=1000,0,IF($D$22&gt;=2001,1000,$D$22-1000))</f>
        <v>0</v>
      </c>
      <c r="G53" s="28">
        <f t="shared" si="1"/>
        <v>0</v>
      </c>
    </row>
    <row r="54" spans="2:7" ht="14.25" thickBot="1">
      <c r="B54" s="117"/>
      <c r="C54" s="108" t="s">
        <v>28</v>
      </c>
      <c r="D54" s="109"/>
      <c r="E54" s="29">
        <v>429</v>
      </c>
      <c r="F54" s="30">
        <f>IF($D$22&lt;=2000,0,IF($D$22&gt;=2001,$D$22-2000))</f>
        <v>0</v>
      </c>
      <c r="G54" s="31">
        <f t="shared" si="1"/>
        <v>0</v>
      </c>
    </row>
    <row r="55" spans="2:7" ht="14.25" thickBot="1">
      <c r="B55" s="118"/>
      <c r="C55" s="127" t="s">
        <v>29</v>
      </c>
      <c r="D55" s="128"/>
      <c r="E55" s="32"/>
      <c r="F55" s="33">
        <f>SUM(F46:F54)</f>
        <v>0</v>
      </c>
      <c r="G55" s="34">
        <f>SUM(G46:G54)</f>
        <v>0</v>
      </c>
    </row>
    <row r="56" spans="2:7" ht="14.25" thickBot="1">
      <c r="B56" s="44" t="s">
        <v>30</v>
      </c>
      <c r="C56" s="129"/>
      <c r="D56" s="130"/>
      <c r="E56" s="131"/>
      <c r="F56" s="132"/>
      <c r="G56" s="45">
        <f>ROUNDDOWN(G44+G55,0)</f>
        <v>869</v>
      </c>
    </row>
  </sheetData>
  <sheetProtection algorithmName="SHA-512" hashValue="83nBsCDKO7wkY2zY1ANpvtS+AVtQRJTOyyM0w4KjmaqpfaSpVQCgQbC/wX3SMNw7WvWIMpkxRr5+0MNliHC/ag==" saltValue="9P/6SeTC5iwrRdGilE7fVA==" spinCount="100000" sheet="1" objects="1" scenarios="1"/>
  <mergeCells count="52">
    <mergeCell ref="C56:F56"/>
    <mergeCell ref="C51:D51"/>
    <mergeCell ref="C52:D52"/>
    <mergeCell ref="C53:D53"/>
    <mergeCell ref="C54:D54"/>
    <mergeCell ref="C40:D40"/>
    <mergeCell ref="C41:F41"/>
    <mergeCell ref="B43:C43"/>
    <mergeCell ref="C44:F44"/>
    <mergeCell ref="B45:B55"/>
    <mergeCell ref="C45:D45"/>
    <mergeCell ref="C46:D46"/>
    <mergeCell ref="C47:D47"/>
    <mergeCell ref="C48:D48"/>
    <mergeCell ref="C49:D49"/>
    <mergeCell ref="C50:D50"/>
    <mergeCell ref="C55:D55"/>
    <mergeCell ref="C39:D39"/>
    <mergeCell ref="B27:G27"/>
    <mergeCell ref="B24:G24"/>
    <mergeCell ref="B25:G25"/>
    <mergeCell ref="B28:C28"/>
    <mergeCell ref="C29:F29"/>
    <mergeCell ref="B30:B40"/>
    <mergeCell ref="C30:D30"/>
    <mergeCell ref="C31:D31"/>
    <mergeCell ref="C32:D32"/>
    <mergeCell ref="C33:D33"/>
    <mergeCell ref="C34:D34"/>
    <mergeCell ref="C35:D35"/>
    <mergeCell ref="C36:D36"/>
    <mergeCell ref="C37:D37"/>
    <mergeCell ref="C38:D38"/>
    <mergeCell ref="B20:B23"/>
    <mergeCell ref="C23:D23"/>
    <mergeCell ref="A8:G8"/>
    <mergeCell ref="A9:G9"/>
    <mergeCell ref="B11:E11"/>
    <mergeCell ref="F11:F12"/>
    <mergeCell ref="G11:G12"/>
    <mergeCell ref="B12:E12"/>
    <mergeCell ref="B14:G14"/>
    <mergeCell ref="B15:G15"/>
    <mergeCell ref="B16:G16"/>
    <mergeCell ref="B17:G17"/>
    <mergeCell ref="B18:G18"/>
    <mergeCell ref="A7:G7"/>
    <mergeCell ref="A1:H1"/>
    <mergeCell ref="A2:H2"/>
    <mergeCell ref="A4:G4"/>
    <mergeCell ref="A5:G5"/>
    <mergeCell ref="A6:G6"/>
  </mergeCells>
  <phoneticPr fontId="2"/>
  <pageMargins left="0.78700000000000003" right="0.78700000000000003" top="0.98399999999999999" bottom="0.98399999999999999" header="0.51200000000000001" footer="0.51200000000000001"/>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納付額</vt:lpstr>
      <vt:lpstr>計算表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2026-02-27T01:39:29Z</cp:lastPrinted>
  <dcterms:created xsi:type="dcterms:W3CDTF">1997-01-08T22:48:59Z</dcterms:created>
  <dcterms:modified xsi:type="dcterms:W3CDTF">2026-04-27T00:01:03Z</dcterms:modified>
</cp:coreProperties>
</file>