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元気度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E17" i="1" l="1"/>
  <c r="I9" i="1" l="1"/>
  <c r="I5" i="1"/>
  <c r="I12" i="1"/>
  <c r="I14" i="1"/>
  <c r="I13" i="1"/>
  <c r="I11" i="1"/>
  <c r="I8" i="1"/>
  <c r="I6" i="1"/>
  <c r="I4" i="1"/>
  <c r="I7" i="1"/>
  <c r="I10" i="1"/>
  <c r="I3" i="1"/>
  <c r="I17" i="1" l="1"/>
  <c r="G21" i="1" s="1"/>
  <c r="F19" i="1" l="1"/>
</calcChain>
</file>

<file path=xl/sharedStrings.xml><?xml version="1.0" encoding="utf-8"?>
<sst xmlns="http://schemas.openxmlformats.org/spreadsheetml/2006/main" count="44" uniqueCount="43">
  <si>
    <t>元気度チェック
（1問ずつ、すべてにお答えください）</t>
    <rPh sb="0" eb="2">
      <t>ゲンキ</t>
    </rPh>
    <rPh sb="2" eb="3">
      <t>ド</t>
    </rPh>
    <rPh sb="10" eb="11">
      <t>モン</t>
    </rPh>
    <rPh sb="19" eb="20">
      <t>コタ</t>
    </rPh>
    <phoneticPr fontId="1"/>
  </si>
  <si>
    <t>点数</t>
    <rPh sb="0" eb="2">
      <t>テンスウ</t>
    </rPh>
    <phoneticPr fontId="1"/>
  </si>
  <si>
    <t>当てはまる方の
□をクリック</t>
    <rPh sb="0" eb="1">
      <t>ア</t>
    </rPh>
    <rPh sb="5" eb="6">
      <t>ホウ</t>
    </rPh>
    <phoneticPr fontId="1"/>
  </si>
  <si>
    <t>年齢を半角数字で入力
してください⇒</t>
    <rPh sb="0" eb="2">
      <t>ネンレイ</t>
    </rPh>
    <rPh sb="3" eb="5">
      <t>ハンカク</t>
    </rPh>
    <rPh sb="5" eb="7">
      <t>スウジ</t>
    </rPh>
    <rPh sb="8" eb="10">
      <t>ニュウリョク</t>
    </rPh>
    <phoneticPr fontId="1"/>
  </si>
  <si>
    <t>年齢</t>
    <rPh sb="0" eb="2">
      <t>ネンレイ</t>
    </rPh>
    <phoneticPr fontId="1"/>
  </si>
  <si>
    <t>点</t>
    <rPh sb="0" eb="1">
      <t>テン</t>
    </rPh>
    <phoneticPr fontId="1"/>
  </si>
  <si>
    <t>合計点数　⇒</t>
    <rPh sb="0" eb="2">
      <t>ゴウケイ</t>
    </rPh>
    <rPh sb="2" eb="4">
      <t>テンスウ</t>
    </rPh>
    <phoneticPr fontId="1"/>
  </si>
  <si>
    <t>①</t>
    <phoneticPr fontId="1"/>
  </si>
  <si>
    <t>②</t>
    <phoneticPr fontId="1"/>
  </si>
  <si>
    <t>日用品の買物ができますか</t>
    <rPh sb="0" eb="3">
      <t>ニチヨウヒン</t>
    </rPh>
    <rPh sb="4" eb="6">
      <t>カイモノ</t>
    </rPh>
    <phoneticPr fontId="1"/>
  </si>
  <si>
    <t>③</t>
    <phoneticPr fontId="1"/>
  </si>
  <si>
    <t>預貯金の出し入れが自分でできますか</t>
    <rPh sb="0" eb="3">
      <t>ヨチョキン</t>
    </rPh>
    <rPh sb="4" eb="5">
      <t>ダ</t>
    </rPh>
    <rPh sb="6" eb="7">
      <t>イ</t>
    </rPh>
    <rPh sb="9" eb="11">
      <t>ジブン</t>
    </rPh>
    <phoneticPr fontId="1"/>
  </si>
  <si>
    <t>④</t>
    <phoneticPr fontId="1"/>
  </si>
  <si>
    <t>⑤</t>
    <phoneticPr fontId="1"/>
  </si>
  <si>
    <t>椅子に座った状態から何もつかまらずに
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9" eb="20">
      <t>タ</t>
    </rPh>
    <rPh sb="21" eb="22">
      <t>ア</t>
    </rPh>
    <phoneticPr fontId="1"/>
  </si>
  <si>
    <t>バスや電車を使って１人で外出できますか</t>
    <phoneticPr fontId="1"/>
  </si>
  <si>
    <t>⑥</t>
    <phoneticPr fontId="1"/>
  </si>
  <si>
    <t>15分以上続けて歩いていますか</t>
    <rPh sb="2" eb="3">
      <t>フン</t>
    </rPh>
    <rPh sb="3" eb="5">
      <t>イジョウ</t>
    </rPh>
    <rPh sb="5" eb="6">
      <t>ツヅ</t>
    </rPh>
    <rPh sb="8" eb="9">
      <t>アル</t>
    </rPh>
    <phoneticPr fontId="1"/>
  </si>
  <si>
    <t>⑦</t>
    <phoneticPr fontId="1"/>
  </si>
  <si>
    <t>この1年間に転んだことがありますか</t>
    <rPh sb="2" eb="4">
      <t>イチネン</t>
    </rPh>
    <rPh sb="4" eb="5">
      <t>アイダ</t>
    </rPh>
    <rPh sb="6" eb="7">
      <t>コロ</t>
    </rPh>
    <phoneticPr fontId="1"/>
  </si>
  <si>
    <t>⑧</t>
    <phoneticPr fontId="1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</si>
  <si>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1"/>
  </si>
  <si>
    <t>⑨</t>
    <phoneticPr fontId="1"/>
  </si>
  <si>
    <t>⑩</t>
    <phoneticPr fontId="1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</si>
  <si>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1"/>
  </si>
  <si>
    <r>
      <rPr>
        <b/>
        <sz val="11"/>
        <color theme="1"/>
        <rFont val="HG丸ｺﾞｼｯｸM-PRO"/>
        <family val="3"/>
        <charset val="128"/>
      </rPr>
      <t>※</t>
    </r>
    <r>
      <rPr>
        <sz val="11"/>
        <color theme="1"/>
        <rFont val="HG丸ｺﾞｼｯｸM-PRO"/>
        <family val="3"/>
        <charset val="128"/>
      </rPr>
      <t>BMI計算表</t>
    </r>
    <rPh sb="4" eb="6">
      <t>ケイサン</t>
    </rPh>
    <rPh sb="6" eb="7">
      <t>ヒョウ</t>
    </rPh>
    <phoneticPr fontId="1"/>
  </si>
  <si>
    <t>身長(m)
を入力⇒</t>
    <rPh sb="0" eb="2">
      <t>シンチョウ</t>
    </rPh>
    <rPh sb="7" eb="9">
      <t>ニュウリョク</t>
    </rPh>
    <phoneticPr fontId="1"/>
  </si>
  <si>
    <t>体重(kg)
を入力⇒</t>
    <rPh sb="0" eb="2">
      <t>タイジュウ</t>
    </rPh>
    <rPh sb="8" eb="10">
      <t>ニュウリョク</t>
    </rPh>
    <phoneticPr fontId="1"/>
  </si>
  <si>
    <t>あなたの
BMI⇒</t>
    <phoneticPr fontId="1"/>
  </si>
  <si>
    <r>
      <t>BMI「体重(kg)÷身長(m)÷身長(m)が
18.5未満ですか</t>
    </r>
    <r>
      <rPr>
        <b/>
        <sz val="11"/>
        <color theme="1"/>
        <rFont val="HG丸ｺﾞｼｯｸM-PRO"/>
        <family val="3"/>
        <charset val="128"/>
      </rPr>
      <t>（※</t>
    </r>
    <r>
      <rPr>
        <sz val="11"/>
        <color theme="1"/>
        <rFont val="HG丸ｺﾞｼｯｸM-PRO"/>
        <family val="3"/>
        <charset val="128"/>
      </rPr>
      <t>下記参照</t>
    </r>
    <r>
      <rPr>
        <b/>
        <sz val="11"/>
        <color theme="1"/>
        <rFont val="HG丸ｺﾞｼｯｸM-PRO"/>
        <family val="3"/>
        <charset val="128"/>
      </rPr>
      <t>）</t>
    </r>
    <rPh sb="4" eb="6">
      <t>タイジュウ</t>
    </rPh>
    <rPh sb="11" eb="13">
      <t>シンチョウ</t>
    </rPh>
    <rPh sb="17" eb="19">
      <t>シンチョウ</t>
    </rPh>
    <rPh sb="28" eb="30">
      <t>ミマン</t>
    </rPh>
    <rPh sb="35" eb="36">
      <t>シタ</t>
    </rPh>
    <rPh sb="36" eb="37">
      <t>キ</t>
    </rPh>
    <rPh sb="37" eb="39">
      <t>サンショウ</t>
    </rPh>
    <phoneticPr fontId="1"/>
  </si>
  <si>
    <t>性別</t>
    <rPh sb="0" eb="1">
      <t>セイ</t>
    </rPh>
    <rPh sb="1" eb="2">
      <t>ベツ</t>
    </rPh>
    <phoneticPr fontId="1"/>
  </si>
  <si>
    <r>
      <rPr>
        <sz val="16"/>
        <color theme="1"/>
        <rFont val="HGP創英角ﾎﾟｯﾌﾟ体"/>
        <family val="3"/>
        <charset val="128"/>
      </rPr>
      <t>やってみよう元気度チェック！</t>
    </r>
    <r>
      <rPr>
        <sz val="11"/>
        <color theme="1"/>
        <rFont val="HGP創英角ﾎﾟｯﾌﾟ体"/>
        <family val="3"/>
        <charset val="128"/>
      </rPr>
      <t xml:space="preserve">
～あなたの体の状態を振り返ってみましょう～</t>
    </r>
    <rPh sb="6" eb="8">
      <t>ゲンキ</t>
    </rPh>
    <rPh sb="8" eb="9">
      <t>ド</t>
    </rPh>
    <rPh sb="20" eb="21">
      <t>カラダ</t>
    </rPh>
    <rPh sb="22" eb="24">
      <t>ジョウタイ</t>
    </rPh>
    <rPh sb="25" eb="26">
      <t>フ</t>
    </rPh>
    <rPh sb="27" eb="28">
      <t>カエ</t>
    </rPh>
    <phoneticPr fontId="1"/>
  </si>
  <si>
    <t>あなたの元気度は　・・・</t>
    <rPh sb="4" eb="6">
      <t>ゲンキ</t>
    </rPh>
    <rPh sb="6" eb="7">
      <t>ド</t>
    </rPh>
    <phoneticPr fontId="1"/>
  </si>
  <si>
    <t>スマイル</t>
    <phoneticPr fontId="1"/>
  </si>
  <si>
    <t>年齢</t>
    <rPh sb="0" eb="2">
      <t>ネンレイ</t>
    </rPh>
    <phoneticPr fontId="1"/>
  </si>
  <si>
    <t>平均</t>
    <rPh sb="0" eb="2">
      <t>ヘイキン</t>
    </rPh>
    <phoneticPr fontId="1"/>
  </si>
  <si>
    <t>※あなたの年齢の平均点　・・・</t>
    <rPh sb="5" eb="7">
      <t>ネンレイ</t>
    </rPh>
    <rPh sb="8" eb="11">
      <t>ヘイキンテン</t>
    </rPh>
    <phoneticPr fontId="1"/>
  </si>
  <si>
    <t>％</t>
    <phoneticPr fontId="1"/>
  </si>
  <si>
    <t>３年後要支援・要介護状態になるリスクは　
（要支援・要介護リスク尺度）</t>
    <rPh sb="1" eb="3">
      <t>ネンゴ</t>
    </rPh>
    <rPh sb="3" eb="6">
      <t>ヨウシエン</t>
    </rPh>
    <rPh sb="7" eb="8">
      <t>ヨウ</t>
    </rPh>
    <rPh sb="8" eb="10">
      <t>カイゴ</t>
    </rPh>
    <rPh sb="10" eb="12">
      <t>ジョウタイ</t>
    </rPh>
    <rPh sb="22" eb="25">
      <t>ヨウシエン</t>
    </rPh>
    <rPh sb="26" eb="27">
      <t>ヨウ</t>
    </rPh>
    <rPh sb="27" eb="29">
      <t>カイゴ</t>
    </rPh>
    <rPh sb="32" eb="34">
      <t>シャクド</t>
    </rPh>
    <phoneticPr fontId="1"/>
  </si>
  <si>
    <t>⇒</t>
    <phoneticPr fontId="1"/>
  </si>
  <si>
    <t>点数</t>
    <rPh sb="0" eb="2">
      <t>テンスウ</t>
    </rPh>
    <phoneticPr fontId="1"/>
  </si>
  <si>
    <t>リスク</t>
    <phoneticPr fontId="1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</si>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</sst>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P創英角ﾎﾟｯﾌﾟ体"/>
      <family val="3"/>
      <charset val="128"/>
    </font>
    <font>
      <sz val="12"/>
      <color theme="1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177" fontId="2" fillId="0" borderId="5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4" fillId="0" borderId="8" xfId="0" applyFont="1" applyBorder="1" applyAlignment="1" applyProtection="1">
      <alignment horizontal="center" vertical="center"/>
    </xf>
    <xf numFmtId="177" fontId="2" fillId="0" borderId="2" xfId="0" applyNumberFormat="1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</xf>
    <xf numFmtId="0" fontId="2" fillId="2" borderId="5" xfId="0" applyFont="1" applyFill="1" applyBorder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14" xfId="0" applyFont="1" applyBorder="1" applyAlignment="1" applyProtection="1"/>
    <xf numFmtId="0" fontId="9" fillId="0" borderId="0" xfId="0" applyFont="1" applyBorder="1" applyAlignment="1" applyProtection="1"/>
    <xf numFmtId="0" fontId="10" fillId="0" borderId="14" xfId="0" applyFont="1" applyBorder="1" applyAlignment="1" applyProtection="1"/>
    <xf numFmtId="0" fontId="2" fillId="0" borderId="1" xfId="0" applyFont="1" applyBorder="1" applyProtection="1">
      <alignment vertical="center"/>
    </xf>
    <xf numFmtId="0" fontId="7" fillId="0" borderId="14" xfId="0" applyFont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177" fontId="7" fillId="0" borderId="14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 wrapText="1"/>
    </xf>
    <xf numFmtId="0" fontId="2" fillId="0" borderId="6" xfId="0" applyFont="1" applyBorder="1" applyAlignment="1" applyProtection="1">
      <alignment horizontal="right" vertical="center" wrapText="1"/>
    </xf>
    <xf numFmtId="0" fontId="2" fillId="0" borderId="13" xfId="0" applyFont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12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H$9" lockText="1" noThreeD="1"/>
</file>

<file path=xl/ctrlProps/ctrlProp18.xml><?xml version="1.0" encoding="utf-8"?>
<formControlPr xmlns="http://schemas.microsoft.com/office/spreadsheetml/2009/9/main" objectType="CheckBox" fmlaLink="$H$10" lockText="1" noThreeD="1"/>
</file>

<file path=xl/ctrlProps/ctrlProp19.xml><?xml version="1.0" encoding="utf-8"?>
<formControlPr xmlns="http://schemas.microsoft.com/office/spreadsheetml/2009/9/main" objectType="CheckBox" fmlaLink="$H$11" lockText="1" noThreeD="1"/>
</file>

<file path=xl/ctrlProps/ctrlProp2.xml><?xml version="1.0" encoding="utf-8"?>
<formControlPr xmlns="http://schemas.microsoft.com/office/spreadsheetml/2009/9/main" objectType="CheckBox" fmlaLink="$H$3" lockText="1" noThreeD="1"/>
</file>

<file path=xl/ctrlProps/ctrlProp20.xml><?xml version="1.0" encoding="utf-8"?>
<formControlPr xmlns="http://schemas.microsoft.com/office/spreadsheetml/2009/9/main" objectType="CheckBox" fmlaLink="$H$13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14" lockText="1" noThreeD="1"/>
</file>

<file path=xl/ctrlProps/ctrlProp3.xml><?xml version="1.0" encoding="utf-8"?>
<formControlPr xmlns="http://schemas.microsoft.com/office/spreadsheetml/2009/9/main" objectType="CheckBox" fmlaLink="$H$4" lockText="1" noThreeD="1"/>
</file>

<file path=xl/ctrlProps/ctrlProp4.xml><?xml version="1.0" encoding="utf-8"?>
<formControlPr xmlns="http://schemas.microsoft.com/office/spreadsheetml/2009/9/main" objectType="CheckBox" fmlaLink="$H$5" lockText="1" noThreeD="1"/>
</file>

<file path=xl/ctrlProps/ctrlProp5.xml><?xml version="1.0" encoding="utf-8"?>
<formControlPr xmlns="http://schemas.microsoft.com/office/spreadsheetml/2009/9/main" objectType="CheckBox" fmlaLink="$H$6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7.xml><?xml version="1.0" encoding="utf-8"?>
<formControlPr xmlns="http://schemas.microsoft.com/office/spreadsheetml/2009/9/main" objectType="CheckBox" fmlaLink="$H$8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</xdr:row>
          <xdr:rowOff>0</xdr:rowOff>
        </xdr:from>
        <xdr:to>
          <xdr:col>6</xdr:col>
          <xdr:colOff>66675</xdr:colOff>
          <xdr:row>2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57150</xdr:rowOff>
        </xdr:from>
        <xdr:to>
          <xdr:col>8</xdr:col>
          <xdr:colOff>28575</xdr:colOff>
          <xdr:row>2</xdr:row>
          <xdr:rowOff>314325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57150</xdr:rowOff>
        </xdr:from>
        <xdr:to>
          <xdr:col>8</xdr:col>
          <xdr:colOff>38100</xdr:colOff>
          <xdr:row>3</xdr:row>
          <xdr:rowOff>314325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</xdr:row>
          <xdr:rowOff>57150</xdr:rowOff>
        </xdr:from>
        <xdr:to>
          <xdr:col>8</xdr:col>
          <xdr:colOff>38100</xdr:colOff>
          <xdr:row>4</xdr:row>
          <xdr:rowOff>314325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</xdr:row>
          <xdr:rowOff>57150</xdr:rowOff>
        </xdr:from>
        <xdr:to>
          <xdr:col>8</xdr:col>
          <xdr:colOff>38100</xdr:colOff>
          <xdr:row>5</xdr:row>
          <xdr:rowOff>314325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57150</xdr:rowOff>
        </xdr:from>
        <xdr:to>
          <xdr:col>8</xdr:col>
          <xdr:colOff>38100</xdr:colOff>
          <xdr:row>6</xdr:row>
          <xdr:rowOff>314325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57150</xdr:rowOff>
        </xdr:from>
        <xdr:to>
          <xdr:col>8</xdr:col>
          <xdr:colOff>38100</xdr:colOff>
          <xdr:row>7</xdr:row>
          <xdr:rowOff>314325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57150</xdr:rowOff>
        </xdr:from>
        <xdr:to>
          <xdr:col>8</xdr:col>
          <xdr:colOff>38100</xdr:colOff>
          <xdr:row>8</xdr:row>
          <xdr:rowOff>314325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57150</xdr:rowOff>
        </xdr:from>
        <xdr:to>
          <xdr:col>8</xdr:col>
          <xdr:colOff>38100</xdr:colOff>
          <xdr:row>9</xdr:row>
          <xdr:rowOff>314325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57150</xdr:rowOff>
        </xdr:from>
        <xdr:to>
          <xdr:col>8</xdr:col>
          <xdr:colOff>38100</xdr:colOff>
          <xdr:row>10</xdr:row>
          <xdr:rowOff>314325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57150</xdr:rowOff>
        </xdr:from>
        <xdr:to>
          <xdr:col>8</xdr:col>
          <xdr:colOff>38100</xdr:colOff>
          <xdr:row>12</xdr:row>
          <xdr:rowOff>314325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76200</xdr:rowOff>
        </xdr:from>
        <xdr:to>
          <xdr:col>6</xdr:col>
          <xdr:colOff>66675</xdr:colOff>
          <xdr:row>3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76200</xdr:rowOff>
        </xdr:from>
        <xdr:to>
          <xdr:col>6</xdr:col>
          <xdr:colOff>66675</xdr:colOff>
          <xdr:row>4</xdr:row>
          <xdr:rowOff>304800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76200</xdr:rowOff>
        </xdr:from>
        <xdr:to>
          <xdr:col>6</xdr:col>
          <xdr:colOff>66675</xdr:colOff>
          <xdr:row>5</xdr:row>
          <xdr:rowOff>304800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76200</xdr:rowOff>
        </xdr:from>
        <xdr:to>
          <xdr:col>6</xdr:col>
          <xdr:colOff>66675</xdr:colOff>
          <xdr:row>6</xdr:row>
          <xdr:rowOff>304800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76200</xdr:rowOff>
        </xdr:from>
        <xdr:to>
          <xdr:col>6</xdr:col>
          <xdr:colOff>66675</xdr:colOff>
          <xdr:row>7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76200</xdr:rowOff>
        </xdr:from>
        <xdr:to>
          <xdr:col>6</xdr:col>
          <xdr:colOff>66675</xdr:colOff>
          <xdr:row>8</xdr:row>
          <xdr:rowOff>304800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76200</xdr:rowOff>
        </xdr:from>
        <xdr:to>
          <xdr:col>6</xdr:col>
          <xdr:colOff>66675</xdr:colOff>
          <xdr:row>9</xdr:row>
          <xdr:rowOff>304800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76200</xdr:rowOff>
        </xdr:from>
        <xdr:to>
          <xdr:col>6</xdr:col>
          <xdr:colOff>66675</xdr:colOff>
          <xdr:row>10</xdr:row>
          <xdr:rowOff>304800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76200</xdr:rowOff>
        </xdr:from>
        <xdr:to>
          <xdr:col>6</xdr:col>
          <xdr:colOff>66675</xdr:colOff>
          <xdr:row>12</xdr:row>
          <xdr:rowOff>304800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7</xdr:col>
          <xdr:colOff>0</xdr:colOff>
          <xdr:row>13</xdr:row>
          <xdr:rowOff>447675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4</xdr:col>
          <xdr:colOff>9525</xdr:colOff>
          <xdr:row>13</xdr:row>
          <xdr:rowOff>438150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</xdr:colOff>
      <xdr:row>17</xdr:row>
      <xdr:rowOff>85725</xdr:rowOff>
    </xdr:from>
    <xdr:to>
      <xdr:col>9</xdr:col>
      <xdr:colOff>638175</xdr:colOff>
      <xdr:row>19</xdr:row>
      <xdr:rowOff>209550</xdr:rowOff>
    </xdr:to>
    <xdr:sp macro="" textlink="">
      <xdr:nvSpPr>
        <xdr:cNvPr id="3" name="横巻き 2"/>
        <xdr:cNvSpPr/>
      </xdr:nvSpPr>
      <xdr:spPr>
        <a:xfrm>
          <a:off x="9525" y="7800975"/>
          <a:ext cx="6486525" cy="752475"/>
        </a:xfrm>
        <a:prstGeom prst="horizontalScroll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selection activeCell="D12" sqref="D12"/>
    </sheetView>
  </sheetViews>
  <sheetFormatPr defaultColWidth="9" defaultRowHeight="13.5" x14ac:dyDescent="0.15"/>
  <cols>
    <col min="1" max="1" width="5.5" style="11" bestFit="1" customWidth="1"/>
    <col min="2" max="5" width="10.625" style="11" customWidth="1"/>
    <col min="6" max="7" width="9.625" style="11" customWidth="1"/>
    <col min="8" max="8" width="8.375" style="11" hidden="1" customWidth="1"/>
    <col min="9" max="9" width="9.625" style="9" bestFit="1" customWidth="1"/>
    <col min="10" max="10" width="9" style="11"/>
    <col min="11" max="18" width="9" style="11" hidden="1" customWidth="1"/>
    <col min="19" max="16384" width="9" style="11"/>
  </cols>
  <sheetData>
    <row r="1" spans="1:18" ht="58.5" customHeight="1" x14ac:dyDescent="0.15">
      <c r="A1" s="42" t="s">
        <v>31</v>
      </c>
      <c r="B1" s="43"/>
      <c r="C1" s="43"/>
      <c r="D1" s="43"/>
      <c r="E1" s="43"/>
      <c r="F1" s="43"/>
      <c r="G1" s="43"/>
      <c r="H1" s="43"/>
      <c r="I1" s="43"/>
    </row>
    <row r="2" spans="1:18" ht="36" customHeight="1" x14ac:dyDescent="0.15">
      <c r="A2" s="51" t="s">
        <v>0</v>
      </c>
      <c r="B2" s="52"/>
      <c r="C2" s="52"/>
      <c r="D2" s="52"/>
      <c r="E2" s="52"/>
      <c r="F2" s="49" t="s">
        <v>2</v>
      </c>
      <c r="G2" s="50"/>
      <c r="H2" s="5"/>
      <c r="I2" s="5" t="s">
        <v>1</v>
      </c>
      <c r="K2" s="11" t="s">
        <v>4</v>
      </c>
      <c r="L2" s="11" t="s">
        <v>1</v>
      </c>
      <c r="N2" s="11" t="s">
        <v>34</v>
      </c>
      <c r="O2" s="11" t="s">
        <v>35</v>
      </c>
      <c r="Q2" s="11" t="s">
        <v>40</v>
      </c>
      <c r="R2" s="11" t="s">
        <v>41</v>
      </c>
    </row>
    <row r="3" spans="1:18" ht="36" customHeight="1" x14ac:dyDescent="0.15">
      <c r="A3" s="4" t="s">
        <v>7</v>
      </c>
      <c r="B3" s="39" t="s">
        <v>15</v>
      </c>
      <c r="C3" s="40"/>
      <c r="D3" s="40"/>
      <c r="E3" s="41"/>
      <c r="F3" s="17"/>
      <c r="G3" s="17"/>
      <c r="H3" s="1" t="b">
        <v>0</v>
      </c>
      <c r="I3" s="5">
        <f>COUNTIF(H3,"TRUE")*2</f>
        <v>0</v>
      </c>
      <c r="K3" s="11">
        <v>65</v>
      </c>
      <c r="L3" s="11">
        <v>0</v>
      </c>
      <c r="M3" s="12"/>
      <c r="N3" s="11">
        <v>65</v>
      </c>
      <c r="O3" s="11">
        <v>3.1</v>
      </c>
      <c r="Q3" s="11">
        <v>0</v>
      </c>
      <c r="R3" s="11">
        <v>1</v>
      </c>
    </row>
    <row r="4" spans="1:18" ht="36" customHeight="1" x14ac:dyDescent="0.15">
      <c r="A4" s="4" t="s">
        <v>8</v>
      </c>
      <c r="B4" s="39" t="s">
        <v>9</v>
      </c>
      <c r="C4" s="40"/>
      <c r="D4" s="40"/>
      <c r="E4" s="41"/>
      <c r="F4" s="17"/>
      <c r="G4" s="17"/>
      <c r="H4" s="1" t="b">
        <v>0</v>
      </c>
      <c r="I4" s="5">
        <f>COUNTIF(H4,"TRUE")*3</f>
        <v>0</v>
      </c>
      <c r="K4" s="11">
        <v>67</v>
      </c>
      <c r="L4" s="11">
        <v>1</v>
      </c>
      <c r="M4" s="12"/>
      <c r="N4" s="11">
        <v>66</v>
      </c>
      <c r="O4" s="11">
        <v>3.2</v>
      </c>
      <c r="Q4" s="11">
        <v>7</v>
      </c>
      <c r="R4" s="11">
        <v>2</v>
      </c>
    </row>
    <row r="5" spans="1:18" ht="36" customHeight="1" x14ac:dyDescent="0.15">
      <c r="A5" s="4" t="s">
        <v>10</v>
      </c>
      <c r="B5" s="39" t="s">
        <v>11</v>
      </c>
      <c r="C5" s="40"/>
      <c r="D5" s="40"/>
      <c r="E5" s="41"/>
      <c r="F5" s="17"/>
      <c r="G5" s="17"/>
      <c r="H5" s="1" t="b">
        <v>0</v>
      </c>
      <c r="I5" s="5">
        <f>COUNTIF(H5,"TRUE")*2</f>
        <v>0</v>
      </c>
      <c r="K5" s="11">
        <v>69</v>
      </c>
      <c r="L5" s="11">
        <v>2</v>
      </c>
      <c r="M5" s="12"/>
      <c r="N5" s="11">
        <v>67</v>
      </c>
      <c r="O5" s="11">
        <v>4.3</v>
      </c>
      <c r="Q5" s="11">
        <v>9</v>
      </c>
      <c r="R5" s="11">
        <v>3</v>
      </c>
    </row>
    <row r="6" spans="1:18" ht="36" customHeight="1" x14ac:dyDescent="0.15">
      <c r="A6" s="4" t="s">
        <v>12</v>
      </c>
      <c r="B6" s="39" t="s">
        <v>42</v>
      </c>
      <c r="C6" s="40"/>
      <c r="D6" s="40"/>
      <c r="E6" s="41"/>
      <c r="F6" s="17"/>
      <c r="G6" s="17"/>
      <c r="H6" s="1" t="b">
        <v>0</v>
      </c>
      <c r="I6" s="5">
        <f>COUNTIF(H6,"TRUE")*3</f>
        <v>0</v>
      </c>
      <c r="K6" s="11">
        <v>70</v>
      </c>
      <c r="L6" s="11">
        <v>3</v>
      </c>
      <c r="M6" s="12"/>
      <c r="N6" s="11">
        <v>68</v>
      </c>
      <c r="O6" s="11">
        <v>4.3</v>
      </c>
      <c r="Q6" s="11">
        <v>11</v>
      </c>
      <c r="R6" s="11">
        <v>4</v>
      </c>
    </row>
    <row r="7" spans="1:18" ht="36" customHeight="1" x14ac:dyDescent="0.15">
      <c r="A7" s="4" t="s">
        <v>13</v>
      </c>
      <c r="B7" s="39" t="s">
        <v>14</v>
      </c>
      <c r="C7" s="40"/>
      <c r="D7" s="40"/>
      <c r="E7" s="41"/>
      <c r="F7" s="17"/>
      <c r="G7" s="17"/>
      <c r="H7" s="1" t="b">
        <v>0</v>
      </c>
      <c r="I7" s="5">
        <f t="shared" ref="I7:I10" si="0">COUNTIF(H7,"TRUE")*2</f>
        <v>0</v>
      </c>
      <c r="K7" s="11">
        <v>71</v>
      </c>
      <c r="L7" s="11">
        <v>5</v>
      </c>
      <c r="M7" s="12"/>
      <c r="N7" s="11">
        <v>69</v>
      </c>
      <c r="O7" s="11">
        <v>6.4</v>
      </c>
      <c r="Q7" s="11">
        <v>12</v>
      </c>
      <c r="R7" s="11">
        <v>5</v>
      </c>
    </row>
    <row r="8" spans="1:18" ht="36" customHeight="1" x14ac:dyDescent="0.15">
      <c r="A8" s="4" t="s">
        <v>16</v>
      </c>
      <c r="B8" s="39" t="s">
        <v>17</v>
      </c>
      <c r="C8" s="40"/>
      <c r="D8" s="40"/>
      <c r="E8" s="41"/>
      <c r="F8" s="17"/>
      <c r="G8" s="17"/>
      <c r="H8" s="1" t="b">
        <v>0</v>
      </c>
      <c r="I8" s="5">
        <f>COUNTIF(H8,"TRUE")*1</f>
        <v>0</v>
      </c>
      <c r="K8" s="11">
        <v>72</v>
      </c>
      <c r="L8" s="11">
        <v>6</v>
      </c>
      <c r="M8" s="12"/>
      <c r="N8" s="11">
        <v>70</v>
      </c>
      <c r="O8" s="11">
        <v>7.4</v>
      </c>
      <c r="Q8" s="11">
        <v>13</v>
      </c>
      <c r="R8" s="11">
        <v>6</v>
      </c>
    </row>
    <row r="9" spans="1:18" ht="36" customHeight="1" x14ac:dyDescent="0.15">
      <c r="A9" s="4" t="s">
        <v>18</v>
      </c>
      <c r="B9" s="39" t="s">
        <v>19</v>
      </c>
      <c r="C9" s="40"/>
      <c r="D9" s="40"/>
      <c r="E9" s="41"/>
      <c r="F9" s="17"/>
      <c r="G9" s="17"/>
      <c r="H9" s="1" t="b">
        <v>0</v>
      </c>
      <c r="I9" s="5">
        <f t="shared" si="0"/>
        <v>0</v>
      </c>
      <c r="K9" s="11">
        <v>73</v>
      </c>
      <c r="L9" s="11">
        <v>7</v>
      </c>
      <c r="M9" s="12"/>
      <c r="N9" s="11">
        <v>71</v>
      </c>
      <c r="O9" s="11">
        <v>9.6</v>
      </c>
      <c r="Q9" s="11">
        <v>15</v>
      </c>
      <c r="R9" s="11">
        <v>7</v>
      </c>
    </row>
    <row r="10" spans="1:18" ht="36" customHeight="1" x14ac:dyDescent="0.15">
      <c r="A10" s="4" t="s">
        <v>20</v>
      </c>
      <c r="B10" s="39" t="s">
        <v>21</v>
      </c>
      <c r="C10" s="40"/>
      <c r="D10" s="40"/>
      <c r="E10" s="41"/>
      <c r="F10" s="17"/>
      <c r="G10" s="17"/>
      <c r="H10" s="1" t="b">
        <v>0</v>
      </c>
      <c r="I10" s="5">
        <f t="shared" si="0"/>
        <v>0</v>
      </c>
      <c r="K10" s="11">
        <v>74</v>
      </c>
      <c r="L10" s="11">
        <v>9</v>
      </c>
      <c r="M10" s="12"/>
      <c r="N10" s="11">
        <v>72</v>
      </c>
      <c r="O10" s="11">
        <v>10.7</v>
      </c>
      <c r="Q10" s="11">
        <v>16</v>
      </c>
      <c r="R10" s="11">
        <v>8</v>
      </c>
    </row>
    <row r="11" spans="1:18" ht="36" customHeight="1" thickBot="1" x14ac:dyDescent="0.2">
      <c r="A11" s="4" t="s">
        <v>22</v>
      </c>
      <c r="B11" s="39" t="s">
        <v>29</v>
      </c>
      <c r="C11" s="40"/>
      <c r="D11" s="55"/>
      <c r="E11" s="41"/>
      <c r="F11" s="18"/>
      <c r="G11" s="17"/>
      <c r="H11" s="2" t="b">
        <v>0</v>
      </c>
      <c r="I11" s="6">
        <f>COUNTIF(H11,"TRUE")*3</f>
        <v>0</v>
      </c>
      <c r="K11" s="11">
        <v>75</v>
      </c>
      <c r="L11" s="11">
        <v>10</v>
      </c>
      <c r="M11" s="12"/>
      <c r="N11" s="11">
        <v>73</v>
      </c>
      <c r="O11" s="11">
        <v>13</v>
      </c>
      <c r="Q11" s="11">
        <v>17</v>
      </c>
      <c r="R11" s="11">
        <v>10</v>
      </c>
    </row>
    <row r="12" spans="1:18" ht="36" customHeight="1" thickBot="1" x14ac:dyDescent="0.2">
      <c r="A12" s="44" t="s">
        <v>25</v>
      </c>
      <c r="B12" s="45"/>
      <c r="C12" s="16" t="s">
        <v>26</v>
      </c>
      <c r="D12" s="19"/>
      <c r="E12" s="16" t="s">
        <v>27</v>
      </c>
      <c r="F12" s="20"/>
      <c r="G12" s="15" t="s">
        <v>28</v>
      </c>
      <c r="H12" s="14"/>
      <c r="I12" s="7" t="e">
        <f>$F$12/$D$12/$D$12</f>
        <v>#DIV/0!</v>
      </c>
      <c r="K12" s="11">
        <v>77</v>
      </c>
      <c r="L12" s="11">
        <v>11</v>
      </c>
      <c r="M12" s="12"/>
      <c r="N12" s="11">
        <v>74</v>
      </c>
      <c r="O12" s="11">
        <v>14.2</v>
      </c>
      <c r="Q12" s="11">
        <v>18</v>
      </c>
      <c r="R12" s="11">
        <v>11</v>
      </c>
    </row>
    <row r="13" spans="1:18" ht="36" customHeight="1" x14ac:dyDescent="0.15">
      <c r="A13" s="22" t="s">
        <v>23</v>
      </c>
      <c r="B13" s="56" t="s">
        <v>24</v>
      </c>
      <c r="C13" s="57"/>
      <c r="D13" s="58"/>
      <c r="E13" s="59"/>
      <c r="F13" s="21"/>
      <c r="G13" s="17"/>
      <c r="H13" s="3" t="b">
        <v>0</v>
      </c>
      <c r="I13" s="8">
        <f>COUNTIF(H13,"TRUE")*3</f>
        <v>0</v>
      </c>
      <c r="K13" s="11">
        <v>78</v>
      </c>
      <c r="L13" s="11">
        <v>12</v>
      </c>
      <c r="M13" s="12"/>
      <c r="N13" s="11">
        <v>75</v>
      </c>
      <c r="O13" s="11">
        <v>16.3</v>
      </c>
      <c r="Q13" s="11">
        <v>19</v>
      </c>
      <c r="R13" s="11">
        <v>12</v>
      </c>
    </row>
    <row r="14" spans="1:18" ht="36" customHeight="1" thickBot="1" x14ac:dyDescent="0.2">
      <c r="A14" s="24" t="s">
        <v>30</v>
      </c>
      <c r="B14" s="46"/>
      <c r="C14" s="47"/>
      <c r="D14" s="48"/>
      <c r="E14" s="46"/>
      <c r="F14" s="47"/>
      <c r="G14" s="48"/>
      <c r="H14" s="1" t="b">
        <v>0</v>
      </c>
      <c r="I14" s="5">
        <f>COUNTIF(H14,"TRUE")*1</f>
        <v>0</v>
      </c>
      <c r="K14" s="11">
        <v>79</v>
      </c>
      <c r="L14" s="11">
        <v>14</v>
      </c>
      <c r="M14" s="12"/>
      <c r="N14" s="11">
        <v>76</v>
      </c>
      <c r="O14" s="11">
        <v>16.399999999999999</v>
      </c>
      <c r="Q14" s="11">
        <v>20</v>
      </c>
      <c r="R14" s="11">
        <v>13</v>
      </c>
    </row>
    <row r="15" spans="1:18" ht="36" customHeight="1" thickBot="1" x14ac:dyDescent="0.2">
      <c r="A15" s="53" t="s">
        <v>3</v>
      </c>
      <c r="B15" s="53"/>
      <c r="C15" s="53"/>
      <c r="D15" s="53"/>
      <c r="E15" s="53"/>
      <c r="F15" s="54"/>
      <c r="G15" s="23"/>
      <c r="I15" s="5" t="e">
        <f>VLOOKUP(G15,$K$3:$L$22,2,1)</f>
        <v>#N/A</v>
      </c>
      <c r="K15" s="11">
        <v>80</v>
      </c>
      <c r="L15" s="11">
        <v>15</v>
      </c>
      <c r="N15" s="11">
        <v>77</v>
      </c>
      <c r="O15" s="11">
        <v>17.7</v>
      </c>
      <c r="Q15" s="11">
        <v>21</v>
      </c>
      <c r="R15" s="11">
        <v>15</v>
      </c>
    </row>
    <row r="16" spans="1:18" ht="9" customHeight="1" thickBot="1" x14ac:dyDescent="0.2">
      <c r="K16" s="11">
        <v>81</v>
      </c>
      <c r="L16" s="11">
        <v>17</v>
      </c>
      <c r="N16" s="11">
        <v>78</v>
      </c>
      <c r="O16" s="11">
        <v>19</v>
      </c>
      <c r="Q16" s="11">
        <v>22</v>
      </c>
      <c r="R16" s="11">
        <v>16</v>
      </c>
    </row>
    <row r="17" spans="1:18" ht="36" customHeight="1" thickBot="1" x14ac:dyDescent="0.2">
      <c r="A17" s="34" t="s">
        <v>36</v>
      </c>
      <c r="B17" s="34"/>
      <c r="C17" s="34"/>
      <c r="D17" s="35"/>
      <c r="E17" s="28" t="e">
        <f>VLOOKUP(G15,N3:O28,2,1)</f>
        <v>#N/A</v>
      </c>
      <c r="F17" s="38" t="s">
        <v>6</v>
      </c>
      <c r="G17" s="38"/>
      <c r="I17" s="10" t="e">
        <f>SUM(I3:I11,I13:I15)</f>
        <v>#N/A</v>
      </c>
      <c r="J17" s="13" t="s">
        <v>5</v>
      </c>
      <c r="K17" s="11">
        <v>82</v>
      </c>
      <c r="L17" s="11">
        <v>18</v>
      </c>
      <c r="N17" s="11">
        <v>79</v>
      </c>
      <c r="O17" s="11">
        <v>20.3</v>
      </c>
      <c r="Q17" s="11">
        <v>23</v>
      </c>
      <c r="R17" s="11">
        <v>18</v>
      </c>
    </row>
    <row r="18" spans="1:18" ht="19.5" customHeight="1" x14ac:dyDescent="0.15">
      <c r="K18" s="11">
        <v>84</v>
      </c>
      <c r="L18" s="11">
        <v>20</v>
      </c>
      <c r="N18" s="11">
        <v>80</v>
      </c>
      <c r="O18" s="11">
        <v>22.6</v>
      </c>
      <c r="Q18" s="11">
        <v>24</v>
      </c>
      <c r="R18" s="11">
        <v>20</v>
      </c>
    </row>
    <row r="19" spans="1:18" ht="30" customHeight="1" thickBot="1" x14ac:dyDescent="0.25">
      <c r="A19" s="32" t="s">
        <v>32</v>
      </c>
      <c r="B19" s="32"/>
      <c r="C19" s="32"/>
      <c r="D19" s="32"/>
      <c r="E19" s="32"/>
      <c r="F19" s="33" t="e">
        <f>(48-I17)/(48-E17)*100</f>
        <v>#N/A</v>
      </c>
      <c r="G19" s="33"/>
      <c r="H19" s="25"/>
      <c r="I19" s="27" t="s">
        <v>33</v>
      </c>
      <c r="J19" s="26"/>
      <c r="K19" s="11">
        <v>86</v>
      </c>
      <c r="L19" s="11">
        <v>21</v>
      </c>
      <c r="N19" s="11">
        <v>81</v>
      </c>
      <c r="O19" s="11">
        <v>23.9</v>
      </c>
      <c r="Q19" s="11">
        <v>25</v>
      </c>
      <c r="R19" s="11">
        <v>21</v>
      </c>
    </row>
    <row r="20" spans="1:18" ht="30" customHeight="1" thickTop="1" x14ac:dyDescent="0.15">
      <c r="K20" s="11">
        <v>88</v>
      </c>
      <c r="L20" s="11">
        <v>23</v>
      </c>
      <c r="N20" s="11">
        <v>82</v>
      </c>
      <c r="O20" s="11">
        <v>25.4</v>
      </c>
      <c r="Q20" s="11">
        <v>26</v>
      </c>
      <c r="R20" s="11">
        <v>23</v>
      </c>
    </row>
    <row r="21" spans="1:18" ht="30" customHeight="1" thickBot="1" x14ac:dyDescent="0.25">
      <c r="A21" s="36" t="s">
        <v>38</v>
      </c>
      <c r="B21" s="37"/>
      <c r="C21" s="37"/>
      <c r="D21" s="37"/>
      <c r="E21" s="37"/>
      <c r="F21" s="30" t="s">
        <v>39</v>
      </c>
      <c r="G21" s="29" t="e">
        <f>VLOOKUP(I17,$Q$3:$R$39,2,1)</f>
        <v>#N/A</v>
      </c>
      <c r="I21" s="31" t="s">
        <v>37</v>
      </c>
      <c r="K21" s="11">
        <v>90</v>
      </c>
      <c r="L21" s="11">
        <v>24</v>
      </c>
      <c r="N21" s="11">
        <v>83</v>
      </c>
      <c r="O21" s="11">
        <v>25.5</v>
      </c>
      <c r="Q21" s="11">
        <v>27</v>
      </c>
      <c r="R21" s="11">
        <v>25</v>
      </c>
    </row>
    <row r="22" spans="1:18" ht="30" customHeight="1" thickTop="1" x14ac:dyDescent="0.15">
      <c r="N22" s="11">
        <v>84</v>
      </c>
      <c r="O22" s="11">
        <v>27.7</v>
      </c>
      <c r="Q22" s="11">
        <v>28</v>
      </c>
      <c r="R22" s="11">
        <v>27</v>
      </c>
    </row>
    <row r="23" spans="1:18" ht="30" customHeight="1" x14ac:dyDescent="0.15">
      <c r="N23" s="11">
        <v>85</v>
      </c>
      <c r="O23" s="11">
        <v>28.2</v>
      </c>
      <c r="Q23" s="11">
        <v>29</v>
      </c>
      <c r="R23" s="11">
        <v>29</v>
      </c>
    </row>
    <row r="24" spans="1:18" ht="30" customHeight="1" x14ac:dyDescent="0.15">
      <c r="N24" s="11">
        <v>86</v>
      </c>
      <c r="O24" s="11">
        <v>29.3</v>
      </c>
      <c r="Q24" s="11">
        <v>30</v>
      </c>
      <c r="R24" s="11">
        <v>31</v>
      </c>
    </row>
    <row r="25" spans="1:18" ht="30" customHeight="1" x14ac:dyDescent="0.15">
      <c r="N25" s="11">
        <v>87</v>
      </c>
      <c r="O25" s="11">
        <v>29.6</v>
      </c>
      <c r="Q25" s="11">
        <v>31</v>
      </c>
      <c r="R25" s="11">
        <v>34</v>
      </c>
    </row>
    <row r="26" spans="1:18" ht="30" customHeight="1" x14ac:dyDescent="0.15">
      <c r="N26" s="11">
        <v>88</v>
      </c>
      <c r="O26" s="11">
        <v>31.5</v>
      </c>
      <c r="Q26" s="11">
        <v>32</v>
      </c>
      <c r="R26" s="11">
        <v>36</v>
      </c>
    </row>
    <row r="27" spans="1:18" ht="30" customHeight="1" x14ac:dyDescent="0.15">
      <c r="N27" s="11">
        <v>89</v>
      </c>
      <c r="O27" s="11">
        <v>31.7</v>
      </c>
      <c r="Q27" s="11">
        <v>33</v>
      </c>
      <c r="R27" s="11">
        <v>38</v>
      </c>
    </row>
    <row r="28" spans="1:18" ht="30" customHeight="1" x14ac:dyDescent="0.15">
      <c r="N28" s="11">
        <v>90</v>
      </c>
      <c r="O28" s="11">
        <v>33.700000000000003</v>
      </c>
      <c r="Q28" s="11">
        <v>34</v>
      </c>
      <c r="R28" s="11">
        <v>41</v>
      </c>
    </row>
    <row r="29" spans="1:18" x14ac:dyDescent="0.15">
      <c r="Q29" s="11">
        <v>35</v>
      </c>
      <c r="R29" s="11">
        <v>43</v>
      </c>
    </row>
    <row r="30" spans="1:18" x14ac:dyDescent="0.15">
      <c r="Q30" s="11">
        <v>36</v>
      </c>
      <c r="R30" s="11">
        <v>46</v>
      </c>
    </row>
    <row r="31" spans="1:18" x14ac:dyDescent="0.15">
      <c r="Q31" s="11">
        <v>37</v>
      </c>
      <c r="R31" s="11">
        <v>49</v>
      </c>
    </row>
    <row r="32" spans="1:18" x14ac:dyDescent="0.15">
      <c r="Q32" s="11">
        <v>38</v>
      </c>
      <c r="R32" s="11">
        <v>51</v>
      </c>
    </row>
    <row r="33" spans="17:18" x14ac:dyDescent="0.15">
      <c r="Q33" s="11">
        <v>39</v>
      </c>
      <c r="R33" s="11">
        <v>54</v>
      </c>
    </row>
    <row r="34" spans="17:18" x14ac:dyDescent="0.15">
      <c r="Q34" s="11">
        <v>40</v>
      </c>
      <c r="R34" s="11">
        <v>57</v>
      </c>
    </row>
    <row r="35" spans="17:18" x14ac:dyDescent="0.15">
      <c r="Q35" s="11">
        <v>41</v>
      </c>
      <c r="R35" s="11">
        <v>60</v>
      </c>
    </row>
    <row r="36" spans="17:18" x14ac:dyDescent="0.15">
      <c r="Q36" s="11">
        <v>42</v>
      </c>
      <c r="R36" s="11">
        <v>63</v>
      </c>
    </row>
    <row r="37" spans="17:18" x14ac:dyDescent="0.15">
      <c r="Q37" s="11">
        <v>43</v>
      </c>
      <c r="R37" s="11">
        <v>67</v>
      </c>
    </row>
    <row r="38" spans="17:18" x14ac:dyDescent="0.15">
      <c r="Q38" s="11">
        <v>44</v>
      </c>
      <c r="R38" s="11">
        <v>70</v>
      </c>
    </row>
    <row r="39" spans="17:18" x14ac:dyDescent="0.15">
      <c r="Q39" s="11">
        <v>45</v>
      </c>
      <c r="R39" s="11">
        <v>73</v>
      </c>
    </row>
  </sheetData>
  <sheetProtection password="E976" sheet="1" objects="1" scenarios="1" selectLockedCells="1"/>
  <mergeCells count="22">
    <mergeCell ref="A15:F15"/>
    <mergeCell ref="B8:E8"/>
    <mergeCell ref="B9:E9"/>
    <mergeCell ref="B10:E10"/>
    <mergeCell ref="B11:E11"/>
    <mergeCell ref="B13:E13"/>
    <mergeCell ref="B7:E7"/>
    <mergeCell ref="A1:I1"/>
    <mergeCell ref="A12:B12"/>
    <mergeCell ref="B14:D14"/>
    <mergeCell ref="E14:G14"/>
    <mergeCell ref="F2:G2"/>
    <mergeCell ref="B3:E3"/>
    <mergeCell ref="B4:E4"/>
    <mergeCell ref="B5:E5"/>
    <mergeCell ref="B6:E6"/>
    <mergeCell ref="A2:E2"/>
    <mergeCell ref="A19:E19"/>
    <mergeCell ref="F19:G19"/>
    <mergeCell ref="A17:D17"/>
    <mergeCell ref="A21:E21"/>
    <mergeCell ref="F17:G17"/>
  </mergeCells>
  <phoneticPr fontId="1"/>
  <dataValidations count="3">
    <dataValidation type="whole" operator="greaterThanOrEqual" allowBlank="1" showInputMessage="1" showErrorMessage="1" errorTitle="次の項目を確認してください。" error="①年齢は65歳以上の方が対象です。_x000a_②年齢は半角数字のみで入力してください。" promptTitle="歳は不要です" sqref="G15">
      <formula1>65</formula1>
    </dataValidation>
    <dataValidation type="decimal" allowBlank="1" showInputMessage="1" showErrorMessage="1" errorTitle="不正な値です" error="身長はｍで入力していますか？_x000a_（例）155㎝の方　⇒　1.55" sqref="D12">
      <formula1>1.3</formula1>
      <formula2>1.99</formula2>
    </dataValidation>
    <dataValidation type="decimal" allowBlank="1" showInputMessage="1" showErrorMessage="1" errorTitle="不正な数値です" error="入力した数字が小さすぎる　または　大きすぎます。再度確認してください。" sqref="F12">
      <formula1>30</formula1>
      <formula2>120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9525</xdr:colOff>
                    <xdr:row>2</xdr:row>
                    <xdr:rowOff>0</xdr:rowOff>
                  </from>
                  <to>
                    <xdr:col>6</xdr:col>
                    <xdr:colOff>66675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2</xdr:row>
                    <xdr:rowOff>57150</xdr:rowOff>
                  </from>
                  <to>
                    <xdr:col>8</xdr:col>
                    <xdr:colOff>28575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57150</xdr:rowOff>
                  </from>
                  <to>
                    <xdr:col>8</xdr:col>
                    <xdr:colOff>38100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4</xdr:row>
                    <xdr:rowOff>57150</xdr:rowOff>
                  </from>
                  <to>
                    <xdr:col>8</xdr:col>
                    <xdr:colOff>38100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6</xdr:col>
                    <xdr:colOff>47625</xdr:colOff>
                    <xdr:row>5</xdr:row>
                    <xdr:rowOff>57150</xdr:rowOff>
                  </from>
                  <to>
                    <xdr:col>8</xdr:col>
                    <xdr:colOff>38100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6</xdr:row>
                    <xdr:rowOff>57150</xdr:rowOff>
                  </from>
                  <to>
                    <xdr:col>8</xdr:col>
                    <xdr:colOff>38100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57150</xdr:rowOff>
                  </from>
                  <to>
                    <xdr:col>8</xdr:col>
                    <xdr:colOff>38100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6</xdr:col>
                    <xdr:colOff>47625</xdr:colOff>
                    <xdr:row>8</xdr:row>
                    <xdr:rowOff>57150</xdr:rowOff>
                  </from>
                  <to>
                    <xdr:col>8</xdr:col>
                    <xdr:colOff>38100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57150</xdr:rowOff>
                  </from>
                  <to>
                    <xdr:col>8</xdr:col>
                    <xdr:colOff>38100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57150</xdr:rowOff>
                  </from>
                  <to>
                    <xdr:col>8</xdr:col>
                    <xdr:colOff>38100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57150</xdr:rowOff>
                  </from>
                  <to>
                    <xdr:col>8</xdr:col>
                    <xdr:colOff>38100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Check Box 56">
              <controlPr defaultSize="0" autoFill="0" autoLine="0" autoPict="0">
                <anchor moveWithCells="1">
                  <from>
                    <xdr:col>5</xdr:col>
                    <xdr:colOff>9525</xdr:colOff>
                    <xdr:row>3</xdr:row>
                    <xdr:rowOff>76200</xdr:rowOff>
                  </from>
                  <to>
                    <xdr:col>6</xdr:col>
                    <xdr:colOff>66675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76200</xdr:rowOff>
                  </from>
                  <to>
                    <xdr:col>6</xdr:col>
                    <xdr:colOff>66675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7" name="Check Box 58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76200</xdr:rowOff>
                  </from>
                  <to>
                    <xdr:col>6</xdr:col>
                    <xdr:colOff>66675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8" name="Check Box 59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76200</xdr:rowOff>
                  </from>
                  <to>
                    <xdr:col>6</xdr:col>
                    <xdr:colOff>66675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9" name="Check Box 60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76200</xdr:rowOff>
                  </from>
                  <to>
                    <xdr:col>6</xdr:col>
                    <xdr:colOff>66675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0" name="Check Box 61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76200</xdr:rowOff>
                  </from>
                  <to>
                    <xdr:col>6</xdr:col>
                    <xdr:colOff>66675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76200</xdr:rowOff>
                  </from>
                  <to>
                    <xdr:col>6</xdr:col>
                    <xdr:colOff>66675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2" name="Check Box 63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76200</xdr:rowOff>
                  </from>
                  <to>
                    <xdr:col>6</xdr:col>
                    <xdr:colOff>66675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3" name="Check Box 64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76200</xdr:rowOff>
                  </from>
                  <to>
                    <xdr:col>6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4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4</xdr:col>
                    <xdr:colOff>9525</xdr:colOff>
                    <xdr:row>13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元気度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粟森彩夏</dc:creator>
  <cp:lastModifiedBy>船橋市役所</cp:lastModifiedBy>
  <cp:lastPrinted>2018-10-21T08:10:50Z</cp:lastPrinted>
  <dcterms:created xsi:type="dcterms:W3CDTF">2018-10-21T01:19:57Z</dcterms:created>
  <dcterms:modified xsi:type="dcterms:W3CDTF">2018-12-03T00:44:59Z</dcterms:modified>
</cp:coreProperties>
</file>