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B006_HOKIKITAISAKU\専用\（旧）保健予防課（専用）\008結核フォルダ\07結核予防事業補助金\R6年度\00.要綱・様式・別紙\00.最新要綱（令和7年2月改正済み）\"/>
    </mc:Choice>
  </mc:AlternateContent>
  <bookViews>
    <workbookView xWindow="120" yWindow="105" windowWidth="14955" windowHeight="8670"/>
  </bookViews>
  <sheets>
    <sheet name="別紙1･2" sheetId="1" r:id="rId1"/>
    <sheet name="別紙3" sheetId="7" r:id="rId2"/>
    <sheet name="別紙4･5" sheetId="3" r:id="rId3"/>
    <sheet name="別紙6･7" sheetId="4" r:id="rId4"/>
    <sheet name="別紙8" sheetId="5" r:id="rId5"/>
    <sheet name="別紙9" sheetId="6" r:id="rId6"/>
  </sheets>
  <definedNames>
    <definedName name="_xlnm.Print_Area" localSheetId="1">別紙3!$A$1:$K$43</definedName>
    <definedName name="_xlnm.Print_Area" localSheetId="3">別紙6･7!$A$1:$AT$26</definedName>
    <definedName name="_xlnm.Print_Area" localSheetId="5">別紙9!$A$1:$J$43</definedName>
  </definedNames>
  <calcPr calcId="162913"/>
</workbook>
</file>

<file path=xl/calcChain.xml><?xml version="1.0" encoding="utf-8"?>
<calcChain xmlns="http://schemas.openxmlformats.org/spreadsheetml/2006/main">
  <c r="H28" i="6" l="1"/>
  <c r="C28" i="6" s="1"/>
  <c r="H10" i="6"/>
  <c r="D11" i="6" s="1"/>
  <c r="J7" i="6"/>
  <c r="F11" i="6" s="1"/>
  <c r="C7" i="6"/>
  <c r="H28" i="7"/>
  <c r="H11" i="7"/>
  <c r="F11" i="7"/>
  <c r="D11" i="7"/>
  <c r="H10" i="7"/>
  <c r="J7" i="7"/>
  <c r="H11" i="6" l="1"/>
  <c r="C10" i="6" s="1"/>
  <c r="AH27" i="3" l="1"/>
  <c r="P26" i="3"/>
  <c r="V27" i="3"/>
  <c r="AB27" i="3"/>
  <c r="N14" i="3"/>
  <c r="V14" i="3"/>
  <c r="AD14" i="3"/>
  <c r="AH14" i="3"/>
  <c r="AP14" i="3"/>
  <c r="AP11" i="3"/>
  <c r="AH11" i="3"/>
  <c r="AD11" i="3"/>
  <c r="Z11" i="3"/>
  <c r="V11" i="3"/>
  <c r="R11" i="3"/>
  <c r="N11" i="3"/>
  <c r="J11" i="3"/>
  <c r="AP7" i="3"/>
  <c r="AP9" i="3"/>
  <c r="AH9" i="3"/>
  <c r="AD9" i="3"/>
  <c r="Z9" i="3"/>
  <c r="V9" i="3"/>
  <c r="R9" i="3"/>
  <c r="N9" i="3"/>
  <c r="J9" i="3"/>
  <c r="AH7" i="3"/>
  <c r="AD7" i="3"/>
  <c r="Z7" i="3"/>
  <c r="V7" i="3"/>
  <c r="R7" i="3"/>
  <c r="N7" i="3"/>
  <c r="J7" i="3"/>
  <c r="AH5" i="3"/>
  <c r="AD6" i="3"/>
  <c r="AD8" i="3"/>
  <c r="Z5" i="3"/>
  <c r="V5" i="3"/>
  <c r="N5" i="3"/>
  <c r="J5" i="3"/>
  <c r="I27" i="3"/>
  <c r="J14" i="3"/>
  <c r="C28" i="7"/>
  <c r="C43" i="7" s="1"/>
  <c r="C10" i="7"/>
  <c r="C7" i="7"/>
  <c r="C22" i="7" s="1"/>
  <c r="AP12" i="3"/>
  <c r="AP10" i="3"/>
  <c r="AP8" i="3"/>
  <c r="AP6" i="3"/>
  <c r="AQ5" i="1"/>
  <c r="AP5" i="3" s="1"/>
  <c r="AD12" i="3"/>
  <c r="AD10" i="3"/>
  <c r="AE5" i="1"/>
  <c r="AE9" i="1" s="1"/>
  <c r="R12" i="3"/>
  <c r="R10" i="3"/>
  <c r="R8" i="3"/>
  <c r="R6" i="3"/>
  <c r="S5" i="1"/>
  <c r="R5" i="3" s="1"/>
  <c r="S5" i="4"/>
  <c r="AI9" i="4"/>
  <c r="J21" i="1" l="1"/>
  <c r="I26" i="3" s="1"/>
  <c r="AD13" i="3"/>
  <c r="AD5" i="3"/>
  <c r="C22" i="6" l="1"/>
  <c r="C43" i="6"/>
  <c r="W9" i="4"/>
  <c r="O9" i="4"/>
  <c r="K9" i="4"/>
  <c r="AQ8" i="4"/>
  <c r="AE8" i="4"/>
  <c r="S8" i="4"/>
  <c r="AQ7" i="4"/>
  <c r="AE7" i="4"/>
  <c r="S7" i="4"/>
  <c r="AQ6" i="4"/>
  <c r="AE6" i="4"/>
  <c r="S6" i="4"/>
  <c r="AQ5" i="4"/>
  <c r="AQ9" i="4" s="1"/>
  <c r="AE5" i="4"/>
  <c r="AQ8" i="1"/>
  <c r="AQ7" i="1"/>
  <c r="AQ6" i="1"/>
  <c r="AQ9" i="1"/>
  <c r="AP13" i="3" s="1"/>
  <c r="AE8" i="1"/>
  <c r="AE7" i="1"/>
  <c r="AE6" i="1"/>
  <c r="S8" i="1"/>
  <c r="S7" i="1"/>
  <c r="S6" i="1"/>
  <c r="D9" i="5"/>
  <c r="E9" i="5"/>
  <c r="F9" i="5"/>
  <c r="G9" i="5"/>
  <c r="H9" i="5"/>
  <c r="I9" i="5"/>
  <c r="J9" i="5"/>
  <c r="K9" i="5"/>
  <c r="L9" i="5"/>
  <c r="M9" i="5"/>
  <c r="C9" i="5"/>
  <c r="AT27" i="3"/>
  <c r="AN27" i="3" s="1"/>
  <c r="O9" i="1"/>
  <c r="N13" i="3" s="1"/>
  <c r="K9" i="1"/>
  <c r="J13" i="3" s="1"/>
  <c r="AI9" i="1"/>
  <c r="AH13" i="3" s="1"/>
  <c r="W9" i="1"/>
  <c r="V13" i="3" s="1"/>
  <c r="AC21" i="1" l="1"/>
  <c r="AB26" i="3" s="1"/>
  <c r="W21" i="1"/>
  <c r="S9" i="1"/>
  <c r="R13" i="3" s="1"/>
  <c r="AE9" i="4"/>
  <c r="J21" i="4" s="1"/>
  <c r="W21" i="4" s="1"/>
  <c r="S9" i="4"/>
  <c r="AC21" i="4"/>
  <c r="AI21" i="1" l="1"/>
  <c r="AH26" i="3" s="1"/>
  <c r="AT26" i="3" s="1"/>
  <c r="V26" i="3"/>
  <c r="AI21" i="4"/>
  <c r="AO21" i="4" s="1"/>
  <c r="AU21" i="4" s="1"/>
  <c r="AO21" i="1" l="1"/>
  <c r="AN26" i="3" s="1"/>
</calcChain>
</file>

<file path=xl/sharedStrings.xml><?xml version="1.0" encoding="utf-8"?>
<sst xmlns="http://schemas.openxmlformats.org/spreadsheetml/2006/main" count="211" uniqueCount="93">
  <si>
    <t>別紙１</t>
    <rPh sb="0" eb="2">
      <t>ベッシ</t>
    </rPh>
    <phoneticPr fontId="2"/>
  </si>
  <si>
    <t>区分</t>
    <rPh sb="0" eb="2">
      <t>クブン</t>
    </rPh>
    <phoneticPr fontId="2"/>
  </si>
  <si>
    <t>間接撮影</t>
    <rPh sb="0" eb="2">
      <t>カンセツ</t>
    </rPh>
    <rPh sb="2" eb="4">
      <t>サツエイ</t>
    </rPh>
    <phoneticPr fontId="2"/>
  </si>
  <si>
    <t>通常検査</t>
    <rPh sb="0" eb="2">
      <t>ツウジョウ</t>
    </rPh>
    <rPh sb="2" eb="4">
      <t>ケンサ</t>
    </rPh>
    <phoneticPr fontId="2"/>
  </si>
  <si>
    <t>直接撮影のみ</t>
    <rPh sb="0" eb="2">
      <t>チョクセツ</t>
    </rPh>
    <rPh sb="2" eb="4">
      <t>サツエイ</t>
    </rPh>
    <phoneticPr fontId="2"/>
  </si>
  <si>
    <t>直接撮影省略</t>
    <rPh sb="0" eb="2">
      <t>チョクセツ</t>
    </rPh>
    <rPh sb="2" eb="4">
      <t>サツエイ</t>
    </rPh>
    <rPh sb="4" eb="6">
      <t>ショウリャク</t>
    </rPh>
    <phoneticPr fontId="2"/>
  </si>
  <si>
    <t>精密検査</t>
    <rPh sb="0" eb="2">
      <t>セイミツ</t>
    </rPh>
    <rPh sb="2" eb="4">
      <t>ケンサ</t>
    </rPh>
    <phoneticPr fontId="2"/>
  </si>
  <si>
    <t>計</t>
    <rPh sb="0" eb="1">
      <t>ケイ</t>
    </rPh>
    <phoneticPr fontId="2"/>
  </si>
  <si>
    <t>対象人員</t>
    <rPh sb="0" eb="2">
      <t>タイショウ</t>
    </rPh>
    <rPh sb="2" eb="4">
      <t>ジンイン</t>
    </rPh>
    <phoneticPr fontId="2"/>
  </si>
  <si>
    <t>受診人員</t>
    <rPh sb="0" eb="2">
      <t>ジュシン</t>
    </rPh>
    <rPh sb="2" eb="4">
      <t>ジンイン</t>
    </rPh>
    <phoneticPr fontId="2"/>
  </si>
  <si>
    <t>受診見込率</t>
    <rPh sb="0" eb="2">
      <t>ジュシン</t>
    </rPh>
    <rPh sb="2" eb="4">
      <t>ミコミ</t>
    </rPh>
    <rPh sb="4" eb="5">
      <t>リツ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</si>
  <si>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</si>
  <si>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</si>
  <si>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補助単価</t>
    <rPh sb="0" eb="2">
      <t>ホジョ</t>
    </rPh>
    <rPh sb="2" eb="4">
      <t>タンカ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</si>
  <si>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</si>
  <si>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</si>
  <si>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結核予防事業</t>
    <rPh sb="0" eb="2">
      <t>ケッカク</t>
    </rPh>
    <rPh sb="2" eb="4">
      <t>ヨボウ</t>
    </rPh>
    <rPh sb="4" eb="6">
      <t>ジギョウ</t>
    </rPh>
    <phoneticPr fontId="2"/>
  </si>
  <si>
    <t>寄付金その</t>
    <rPh sb="0" eb="3">
      <t>キフキン</t>
    </rPh>
    <phoneticPr fontId="2"/>
  </si>
  <si>
    <t>他の収入額</t>
    <rPh sb="0" eb="1">
      <t>ホカ</t>
    </rPh>
    <rPh sb="2" eb="4">
      <t>シュウニュウ</t>
    </rPh>
    <rPh sb="4" eb="5">
      <t>ガク</t>
    </rPh>
    <phoneticPr fontId="2"/>
  </si>
  <si>
    <t>交付基準に</t>
    <rPh sb="0" eb="2">
      <t>コウフ</t>
    </rPh>
    <rPh sb="2" eb="4">
      <t>キジュン</t>
    </rPh>
    <phoneticPr fontId="2"/>
  </si>
  <si>
    <t>よる算定額</t>
    <rPh sb="2" eb="4">
      <t>サンテイ</t>
    </rPh>
    <rPh sb="4" eb="5">
      <t>ガク</t>
    </rPh>
    <phoneticPr fontId="2"/>
  </si>
  <si>
    <t>総事業費
(a)</t>
    <rPh sb="0" eb="4">
      <t>ソウジギョウヒ</t>
    </rPh>
    <phoneticPr fontId="2"/>
  </si>
  <si>
    <t>差引額
(a)-(b)=(c)</t>
    <rPh sb="0" eb="2">
      <t>サシヒキ</t>
    </rPh>
    <rPh sb="2" eb="3">
      <t>ガク</t>
    </rPh>
    <phoneticPr fontId="2"/>
  </si>
  <si>
    <t>補助基準額
(e)</t>
    <rPh sb="0" eb="2">
      <t>ホジョ</t>
    </rPh>
    <rPh sb="2" eb="4">
      <t>キジュン</t>
    </rPh>
    <rPh sb="4" eb="5">
      <t>ガク</t>
    </rPh>
    <phoneticPr fontId="2"/>
  </si>
  <si>
    <t>補助申請額
(f)</t>
    <rPh sb="0" eb="2">
      <t>ホジョ</t>
    </rPh>
    <rPh sb="2" eb="5">
      <t>シンセイガク</t>
    </rPh>
    <phoneticPr fontId="2"/>
  </si>
  <si>
    <t>注１</t>
    <rPh sb="0" eb="1">
      <t>チュウ</t>
    </rPh>
    <phoneticPr fontId="2"/>
  </si>
  <si>
    <t>e欄には、c欄の金額とd欄の金額のいずれか少ない方の金額を記入してください。</t>
    <rPh sb="1" eb="2">
      <t>ラン</t>
    </rPh>
    <rPh sb="6" eb="7">
      <t>ラン</t>
    </rPh>
    <rPh sb="8" eb="10">
      <t>キンガク</t>
    </rPh>
    <rPh sb="12" eb="13">
      <t>ラン</t>
    </rPh>
    <rPh sb="14" eb="16">
      <t>キンガク</t>
    </rPh>
    <rPh sb="21" eb="22">
      <t>スク</t>
    </rPh>
    <rPh sb="24" eb="25">
      <t>ホウ</t>
    </rPh>
    <rPh sb="26" eb="28">
      <t>キンガク</t>
    </rPh>
    <rPh sb="29" eb="31">
      <t>キニュウ</t>
    </rPh>
    <phoneticPr fontId="2"/>
  </si>
  <si>
    <t>f欄には、e欄の金額に３分の２を乗じて得た金額を記入し、１円未満の端数は切り捨ててください。</t>
    <rPh sb="1" eb="2">
      <t>ラン</t>
    </rPh>
    <rPh sb="6" eb="7">
      <t>ラン</t>
    </rPh>
    <rPh sb="8" eb="10">
      <t>キンガク</t>
    </rPh>
    <rPh sb="12" eb="13">
      <t>ブン</t>
    </rPh>
    <rPh sb="16" eb="17">
      <t>ジョウ</t>
    </rPh>
    <rPh sb="19" eb="20">
      <t>エ</t>
    </rPh>
    <rPh sb="21" eb="23">
      <t>キンガク</t>
    </rPh>
    <rPh sb="24" eb="26">
      <t>キニュウ</t>
    </rPh>
    <rPh sb="29" eb="30">
      <t>エン</t>
    </rPh>
    <rPh sb="30" eb="32">
      <t>ミマン</t>
    </rPh>
    <rPh sb="33" eb="35">
      <t>ハスウ</t>
    </rPh>
    <rPh sb="36" eb="37">
      <t>キ</t>
    </rPh>
    <rPh sb="38" eb="39">
      <t>ス</t>
    </rPh>
    <phoneticPr fontId="2"/>
  </si>
  <si>
    <t>直接撮影
のみ</t>
    <rPh sb="0" eb="2">
      <t>チョクセツ</t>
    </rPh>
    <rPh sb="2" eb="4">
      <t>サツエイ</t>
    </rPh>
    <phoneticPr fontId="2"/>
  </si>
  <si>
    <t>直接撮影
省略</t>
    <rPh sb="0" eb="2">
      <t>チョクセツ</t>
    </rPh>
    <rPh sb="2" eb="4">
      <t>サツエイ</t>
    </rPh>
    <rPh sb="5" eb="7">
      <t>ショウリャク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</si>
  <si>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</si>
  <si>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</si>
  <si>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別紙５</t>
    <rPh sb="0" eb="2">
      <t>ベッシ</t>
    </rPh>
    <phoneticPr fontId="2"/>
  </si>
  <si>
    <t>受診率</t>
    <rPh sb="0" eb="2">
      <t>ジュシン</t>
    </rPh>
    <rPh sb="2" eb="3">
      <t>リツ</t>
    </rPh>
    <phoneticPr fontId="2"/>
  </si>
  <si>
    <t>支出額</t>
    <rPh sb="0" eb="2">
      <t>シシュツ</t>
    </rPh>
    <rPh sb="2" eb="3">
      <t>ガク</t>
    </rPh>
    <phoneticPr fontId="2"/>
  </si>
  <si>
    <t>別紙６</t>
    <rPh sb="0" eb="2">
      <t>ベッシ</t>
    </rPh>
    <phoneticPr fontId="2"/>
  </si>
  <si>
    <t>別紙７</t>
    <rPh sb="0" eb="2">
      <t>ベッシ</t>
    </rPh>
    <phoneticPr fontId="2"/>
  </si>
  <si>
    <t>補助所要額
(f)</t>
    <rPh sb="0" eb="2">
      <t>ホジョ</t>
    </rPh>
    <rPh sb="2" eb="4">
      <t>ショヨウ</t>
    </rPh>
    <rPh sb="4" eb="5">
      <t>ガク</t>
    </rPh>
    <phoneticPr fontId="2"/>
  </si>
  <si>
    <t>別紙８</t>
    <rPh sb="0" eb="2">
      <t>ベッシ</t>
    </rPh>
    <phoneticPr fontId="2"/>
  </si>
  <si>
    <t>19歳以上学生･生徒
（入学年度）</t>
    <rPh sb="2" eb="5">
      <t>サイイジョウ</t>
    </rPh>
    <rPh sb="5" eb="7">
      <t>ガクセイ</t>
    </rPh>
    <rPh sb="8" eb="10">
      <t>セイト</t>
    </rPh>
    <rPh sb="12" eb="14">
      <t>ニュウガク</t>
    </rPh>
    <rPh sb="14" eb="16">
      <t>ネンド</t>
    </rPh>
    <phoneticPr fontId="2"/>
  </si>
  <si>
    <t>高等学校生徒
（入学年度）</t>
    <rPh sb="0" eb="2">
      <t>コウトウ</t>
    </rPh>
    <rPh sb="2" eb="4">
      <t>ガッコウ</t>
    </rPh>
    <rPh sb="4" eb="6">
      <t>セイト</t>
    </rPh>
    <rPh sb="8" eb="10">
      <t>ニュウガク</t>
    </rPh>
    <rPh sb="10" eb="12">
      <t>ネンド</t>
    </rPh>
    <phoneticPr fontId="2"/>
  </si>
  <si>
    <t>施設入所者
（65歳以上）</t>
    <rPh sb="0" eb="2">
      <t>シセツ</t>
    </rPh>
    <rPh sb="2" eb="5">
      <t>ニュウショシャ</t>
    </rPh>
    <rPh sb="9" eb="12">
      <t>サイイジョウ</t>
    </rPh>
    <phoneticPr fontId="2"/>
  </si>
  <si>
    <t>対象者数</t>
    <rPh sb="0" eb="3">
      <t>タイショウシャ</t>
    </rPh>
    <rPh sb="3" eb="4">
      <t>スウ</t>
    </rPh>
    <phoneticPr fontId="2"/>
  </si>
  <si>
    <t>受診者数</t>
    <rPh sb="0" eb="3">
      <t>ジュシンシャ</t>
    </rPh>
    <rPh sb="3" eb="4">
      <t>スウ</t>
    </rPh>
    <phoneticPr fontId="2"/>
  </si>
  <si>
    <t>間接撮影
実施者数</t>
    <rPh sb="0" eb="2">
      <t>カンセツ</t>
    </rPh>
    <rPh sb="2" eb="4">
      <t>サツエイ</t>
    </rPh>
    <rPh sb="5" eb="7">
      <t>ジッシ</t>
    </rPh>
    <rPh sb="7" eb="8">
      <t>シャ</t>
    </rPh>
    <rPh sb="8" eb="9">
      <t>スウ</t>
    </rPh>
    <phoneticPr fontId="2"/>
  </si>
  <si>
    <t>直接撮影
実施者数</t>
    <rPh sb="0" eb="2">
      <t>チョクセツ</t>
    </rPh>
    <rPh sb="2" eb="4">
      <t>サツエイ</t>
    </rPh>
    <rPh sb="5" eb="7">
      <t>ジッシ</t>
    </rPh>
    <rPh sb="7" eb="8">
      <t>シャ</t>
    </rPh>
    <rPh sb="8" eb="9">
      <t>スウ</t>
    </rPh>
    <phoneticPr fontId="2"/>
  </si>
  <si>
    <t>一次健診</t>
    <rPh sb="0" eb="2">
      <t>イチジ</t>
    </rPh>
    <rPh sb="2" eb="4">
      <t>ケンシン</t>
    </rPh>
    <phoneticPr fontId="2"/>
  </si>
  <si>
    <t>要精密検査
対象者数</t>
    <rPh sb="0" eb="1">
      <t>ヨウ</t>
    </rPh>
    <rPh sb="1" eb="3">
      <t>セイミツ</t>
    </rPh>
    <rPh sb="3" eb="5">
      <t>ケンサ</t>
    </rPh>
    <rPh sb="6" eb="9">
      <t>タイショウシャ</t>
    </rPh>
    <rPh sb="9" eb="10">
      <t>スウ</t>
    </rPh>
    <phoneticPr fontId="2"/>
  </si>
  <si>
    <t>精密検査
受診者数</t>
    <rPh sb="0" eb="2">
      <t>セイミツ</t>
    </rPh>
    <rPh sb="2" eb="4">
      <t>ケンサ</t>
    </rPh>
    <rPh sb="5" eb="8">
      <t>ジュシンシャ</t>
    </rPh>
    <rPh sb="8" eb="9">
      <t>スウ</t>
    </rPh>
    <phoneticPr fontId="2"/>
  </si>
  <si>
    <t>喀痰検査
実施者数</t>
    <rPh sb="0" eb="2">
      <t>カクタン</t>
    </rPh>
    <rPh sb="2" eb="4">
      <t>ケンサ</t>
    </rPh>
    <rPh sb="5" eb="7">
      <t>ジッシ</t>
    </rPh>
    <rPh sb="7" eb="8">
      <t>シャ</t>
    </rPh>
    <rPh sb="8" eb="9">
      <t>スウ</t>
    </rPh>
    <phoneticPr fontId="2"/>
  </si>
  <si>
    <t>結核患者</t>
    <rPh sb="0" eb="2">
      <t>ケッカク</t>
    </rPh>
    <rPh sb="2" eb="4">
      <t>カンジャ</t>
    </rPh>
    <phoneticPr fontId="2"/>
  </si>
  <si>
    <t>発病の恐れ
のある者</t>
    <rPh sb="0" eb="2">
      <t>ハツビョウ</t>
    </rPh>
    <rPh sb="3" eb="4">
      <t>オソ</t>
    </rPh>
    <rPh sb="9" eb="10">
      <t>モノ</t>
    </rPh>
    <phoneticPr fontId="2"/>
  </si>
  <si>
    <t>異常なし</t>
    <rPh sb="0" eb="2">
      <t>イジョウ</t>
    </rPh>
    <phoneticPr fontId="2"/>
  </si>
  <si>
    <t>結果（左の内訳）</t>
    <rPh sb="0" eb="2">
      <t>ケッカ</t>
    </rPh>
    <rPh sb="3" eb="4">
      <t>ヒダリ</t>
    </rPh>
    <rPh sb="5" eb="7">
      <t>ウチワケ</t>
    </rPh>
    <phoneticPr fontId="2"/>
  </si>
  <si>
    <t>精　密　検　査</t>
    <rPh sb="0" eb="1">
      <t>セイ</t>
    </rPh>
    <rPh sb="2" eb="3">
      <t>ミツ</t>
    </rPh>
    <rPh sb="4" eb="5">
      <t>ケン</t>
    </rPh>
    <rPh sb="6" eb="7">
      <t>サ</t>
    </rPh>
    <phoneticPr fontId="2"/>
  </si>
  <si>
    <t>備考</t>
    <rPh sb="0" eb="2">
      <t>ビコウ</t>
    </rPh>
    <phoneticPr fontId="2"/>
  </si>
  <si>
    <t>　　　　　　　　　　区分
対象者</t>
    <rPh sb="10" eb="12">
      <t>クブン</t>
    </rPh>
    <rPh sb="16" eb="19">
      <t>タイショウシャ</t>
    </rPh>
    <phoneticPr fontId="2"/>
  </si>
  <si>
    <t>合　　　　計</t>
    <rPh sb="0" eb="1">
      <t>ゴウ</t>
    </rPh>
    <rPh sb="5" eb="6">
      <t>ケイ</t>
    </rPh>
    <phoneticPr fontId="2"/>
  </si>
  <si>
    <t>(a)</t>
    <phoneticPr fontId="2"/>
  </si>
  <si>
    <t>(b)</t>
    <phoneticPr fontId="2"/>
  </si>
  <si>
    <t>(b)/(a)</t>
    <phoneticPr fontId="2"/>
  </si>
  <si>
    <t>100mmﾐﾗｰｶﾒﾗ</t>
    <phoneticPr fontId="2"/>
  </si>
  <si>
    <t>(b)</t>
    <phoneticPr fontId="2"/>
  </si>
  <si>
    <t>(d)</t>
    <phoneticPr fontId="2"/>
  </si>
  <si>
    <t>100mm
ﾐﾗｰｶﾒﾗ</t>
    <phoneticPr fontId="2"/>
  </si>
  <si>
    <t>１　収入の部</t>
  </si>
  <si>
    <t>科　　目</t>
  </si>
  <si>
    <t>説　　　　　　　明</t>
  </si>
  <si>
    <t>結核予防事業補助金</t>
  </si>
  <si>
    <t>事業予算</t>
  </si>
  <si>
    <t>合　　計</t>
  </si>
  <si>
    <t>２　支出の部</t>
  </si>
  <si>
    <t>委託料</t>
  </si>
  <si>
    <t>別紙９</t>
  </si>
  <si>
    <t>決　算　額</t>
  </si>
  <si>
    <t>別紙４（記入例）</t>
    <rPh sb="0" eb="2">
      <t>ベッシ</t>
    </rPh>
    <rPh sb="4" eb="6">
      <t>キニュウ</t>
    </rPh>
    <rPh sb="6" eb="7">
      <t>レイ</t>
    </rPh>
    <phoneticPr fontId="2"/>
  </si>
  <si>
    <t>別紙２</t>
    <rPh sb="0" eb="2">
      <t>ベッシ</t>
    </rPh>
    <phoneticPr fontId="2"/>
  </si>
  <si>
    <t>事  業  計  画  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2"/>
  </si>
  <si>
    <t>支　出　予　定　額　調　書</t>
    <rPh sb="0" eb="1">
      <t>ササ</t>
    </rPh>
    <rPh sb="2" eb="3">
      <t>デ</t>
    </rPh>
    <rPh sb="4" eb="5">
      <t>ヨ</t>
    </rPh>
    <rPh sb="6" eb="7">
      <t>サダム</t>
    </rPh>
    <rPh sb="8" eb="9">
      <t>ガク</t>
    </rPh>
    <rPh sb="10" eb="11">
      <t>チョウ</t>
    </rPh>
    <rPh sb="12" eb="13">
      <t>ショ</t>
    </rPh>
    <phoneticPr fontId="2"/>
  </si>
  <si>
    <t>事  業  変　更　計  画  書</t>
    <rPh sb="0" eb="1">
      <t>コト</t>
    </rPh>
    <rPh sb="3" eb="4">
      <t>ギョウ</t>
    </rPh>
    <rPh sb="6" eb="7">
      <t>ヘン</t>
    </rPh>
    <rPh sb="8" eb="9">
      <t>サラ</t>
    </rPh>
    <rPh sb="10" eb="11">
      <t>ケイ</t>
    </rPh>
    <rPh sb="13" eb="14">
      <t>ガ</t>
    </rPh>
    <rPh sb="16" eb="17">
      <t>ショ</t>
    </rPh>
    <phoneticPr fontId="2"/>
  </si>
  <si>
    <t>事　業　実　施　結　果　成　績　書</t>
    <rPh sb="0" eb="1">
      <t>コト</t>
    </rPh>
    <rPh sb="2" eb="3">
      <t>ギョウ</t>
    </rPh>
    <rPh sb="4" eb="5">
      <t>ジツ</t>
    </rPh>
    <rPh sb="6" eb="7">
      <t>シ</t>
    </rPh>
    <rPh sb="8" eb="9">
      <t>ムスブ</t>
    </rPh>
    <rPh sb="10" eb="11">
      <t>ハタシ</t>
    </rPh>
    <rPh sb="12" eb="13">
      <t>シゲル</t>
    </rPh>
    <rPh sb="14" eb="15">
      <t>ツムギ</t>
    </rPh>
    <rPh sb="16" eb="17">
      <t>ショ</t>
    </rPh>
    <phoneticPr fontId="2"/>
  </si>
  <si>
    <t>事  業  実　績　報　告　書</t>
    <rPh sb="0" eb="1">
      <t>コト</t>
    </rPh>
    <rPh sb="3" eb="4">
      <t>ギョウ</t>
    </rPh>
    <rPh sb="6" eb="7">
      <t>ジツ</t>
    </rPh>
    <rPh sb="8" eb="9">
      <t>ツムギ</t>
    </rPh>
    <rPh sb="10" eb="11">
      <t>ホウ</t>
    </rPh>
    <rPh sb="12" eb="13">
      <t>コク</t>
    </rPh>
    <rPh sb="14" eb="15">
      <t>ショ</t>
    </rPh>
    <phoneticPr fontId="2"/>
  </si>
  <si>
    <t>事　業　精　算　額　調　書</t>
    <rPh sb="0" eb="1">
      <t>コト</t>
    </rPh>
    <rPh sb="2" eb="3">
      <t>ギョウ</t>
    </rPh>
    <rPh sb="4" eb="5">
      <t>セイ</t>
    </rPh>
    <rPh sb="6" eb="7">
      <t>ザン</t>
    </rPh>
    <rPh sb="8" eb="9">
      <t>ガク</t>
    </rPh>
    <rPh sb="10" eb="11">
      <t>チョウ</t>
    </rPh>
    <rPh sb="12" eb="13">
      <t>ショ</t>
    </rPh>
    <phoneticPr fontId="2"/>
  </si>
  <si>
    <t>支　出　予　定　額　変　更　調　書</t>
    <rPh sb="0" eb="1">
      <t>ササ</t>
    </rPh>
    <rPh sb="2" eb="3">
      <t>デ</t>
    </rPh>
    <rPh sb="4" eb="5">
      <t>ヨ</t>
    </rPh>
    <rPh sb="6" eb="7">
      <t>サダム</t>
    </rPh>
    <rPh sb="8" eb="9">
      <t>ガク</t>
    </rPh>
    <rPh sb="10" eb="11">
      <t>ヘン</t>
    </rPh>
    <rPh sb="12" eb="13">
      <t>サラ</t>
    </rPh>
    <rPh sb="14" eb="15">
      <t>チョウ</t>
    </rPh>
    <rPh sb="16" eb="17">
      <t>ショ</t>
    </rPh>
    <phoneticPr fontId="2"/>
  </si>
  <si>
    <t>委託料</t>
    <rPh sb="0" eb="3">
      <t>イタクリョウ</t>
    </rPh>
    <phoneticPr fontId="2"/>
  </si>
  <si>
    <t>×</t>
    <phoneticPr fontId="2"/>
  </si>
  <si>
    <t>2/3</t>
    <phoneticPr fontId="2"/>
  </si>
  <si>
    <t>＝</t>
    <phoneticPr fontId="2"/>
  </si>
  <si>
    <t>－</t>
    <phoneticPr fontId="2"/>
  </si>
  <si>
    <t>別紙３</t>
  </si>
  <si>
    <t>令和６年度収支予算書抄本</t>
    <rPh sb="0" eb="2">
      <t>レイワ</t>
    </rPh>
    <phoneticPr fontId="2"/>
  </si>
  <si>
    <t>予　算　額</t>
    <rPh sb="0" eb="1">
      <t>ヨ</t>
    </rPh>
    <phoneticPr fontId="2"/>
  </si>
  <si>
    <t>令和６年度収支決算書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</si>
</sst>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8" formatCode="0_);[Red]\(0\)"/>
    <numFmt numFmtId="179" formatCode="0.0_);[Red]\(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dashed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38" fontId="6" fillId="0" borderId="2" xfId="0" applyNumberFormat="1" applyFont="1" applyBorder="1" applyAlignment="1">
      <alignment horizontal="right" vertical="center"/>
    </xf>
    <xf numFmtId="38" fontId="7" fillId="0" borderId="0" xfId="0" applyNumberFormat="1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3" xfId="0" applyNumberFormat="1" applyFont="1" applyBorder="1" applyAlignment="1" applyProtection="1">
      <alignment horizontal="right" vertical="center"/>
      <protection locked="0"/>
    </xf>
    <xf numFmtId="38" fontId="6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0" applyNumberFormat="1" applyFont="1" applyBorder="1" applyAlignment="1" applyProtection="1">
      <alignment horizontal="right" vertical="center"/>
      <protection locked="0"/>
    </xf>
    <xf numFmtId="38" fontId="6" fillId="0" borderId="0" xfId="0" applyNumberFormat="1" applyFont="1" applyBorder="1" applyAlignment="1" applyProtection="1">
      <alignment horizontal="right" vertical="center"/>
      <protection locked="0"/>
    </xf>
    <xf numFmtId="0" fontId="6" fillId="0" borderId="91" xfId="0" applyFont="1" applyBorder="1" applyAlignment="1" applyProtection="1">
      <alignment horizontal="left" vertical="center"/>
      <protection locked="0"/>
    </xf>
    <xf numFmtId="38" fontId="3" fillId="0" borderId="92" xfId="0" applyNumberFormat="1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38" fontId="3" fillId="0" borderId="93" xfId="0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38" fontId="6" fillId="0" borderId="0" xfId="0" applyNumberFormat="1" applyFont="1" applyBorder="1" applyAlignment="1" applyProtection="1">
      <alignment horizontal="center" vertical="center"/>
      <protection locked="0"/>
    </xf>
    <xf numFmtId="38" fontId="3" fillId="0" borderId="92" xfId="0" applyNumberFormat="1" applyFont="1" applyBorder="1" applyAlignment="1" applyProtection="1">
      <alignment horizontal="center" vertical="center"/>
      <protection locked="0"/>
    </xf>
    <xf numFmtId="38" fontId="3" fillId="0" borderId="0" xfId="0" applyNumberFormat="1" applyFont="1" applyBorder="1" applyAlignment="1" applyProtection="1">
      <alignment horizontal="center" vertical="center"/>
      <protection locked="0"/>
    </xf>
    <xf numFmtId="38" fontId="3" fillId="0" borderId="93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right" vertical="center"/>
      <protection locked="0"/>
    </xf>
    <xf numFmtId="38" fontId="6" fillId="2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91" xfId="0" applyNumberFormat="1" applyFont="1" applyBorder="1" applyAlignment="1" applyProtection="1">
      <alignment horizontal="right" vertical="center"/>
      <protection locked="0"/>
    </xf>
    <xf numFmtId="38" fontId="6" fillId="0" borderId="92" xfId="0" applyNumberFormat="1" applyFont="1" applyBorder="1" applyAlignment="1" applyProtection="1">
      <alignment horizontal="center" vertical="center"/>
      <protection locked="0"/>
    </xf>
    <xf numFmtId="38" fontId="6" fillId="0" borderId="92" xfId="0" applyNumberFormat="1" applyFont="1" applyBorder="1" applyAlignment="1" applyProtection="1">
      <alignment horizontal="right" vertical="center"/>
      <protection locked="0"/>
    </xf>
    <xf numFmtId="38" fontId="3" fillId="0" borderId="36" xfId="0" applyNumberFormat="1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 vertical="center"/>
    </xf>
    <xf numFmtId="38" fontId="6" fillId="0" borderId="31" xfId="1" applyFont="1" applyBorder="1" applyAlignment="1">
      <alignment horizontal="right" vertical="center"/>
    </xf>
    <xf numFmtId="38" fontId="6" fillId="0" borderId="51" xfId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6" fillId="0" borderId="31" xfId="1" applyFont="1" applyBorder="1" applyAlignment="1" applyProtection="1">
      <alignment horizontal="right" vertical="center"/>
      <protection locked="0"/>
    </xf>
    <xf numFmtId="0" fontId="3" fillId="0" borderId="5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6" fillId="0" borderId="30" xfId="1" applyFont="1" applyBorder="1" applyAlignment="1" applyProtection="1">
      <alignment horizontal="right" vertical="center"/>
      <protection locked="0"/>
    </xf>
    <xf numFmtId="0" fontId="3" fillId="0" borderId="2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38" fontId="6" fillId="2" borderId="31" xfId="1" applyFont="1" applyFill="1" applyBorder="1" applyAlignment="1" applyProtection="1">
      <alignment horizontal="right" vertical="center"/>
      <protection locked="0"/>
    </xf>
    <xf numFmtId="38" fontId="6" fillId="0" borderId="37" xfId="1" applyFont="1" applyBorder="1" applyAlignment="1">
      <alignment horizontal="right" vertical="center"/>
    </xf>
    <xf numFmtId="38" fontId="6" fillId="0" borderId="49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6" fillId="0" borderId="20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8" fontId="6" fillId="0" borderId="94" xfId="1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38" fontId="6" fillId="2" borderId="2" xfId="1" applyFont="1" applyFill="1" applyBorder="1" applyAlignment="1" applyProtection="1">
      <alignment horizontal="right" vertical="center"/>
      <protection locked="0"/>
    </xf>
    <xf numFmtId="38" fontId="6" fillId="0" borderId="5" xfId="1" applyFont="1" applyBorder="1" applyAlignment="1">
      <alignment horizontal="right" vertical="center"/>
    </xf>
    <xf numFmtId="38" fontId="6" fillId="0" borderId="83" xfId="1" applyFont="1" applyBorder="1" applyAlignment="1">
      <alignment horizontal="right" vertical="center"/>
    </xf>
    <xf numFmtId="38" fontId="6" fillId="0" borderId="84" xfId="1" applyFont="1" applyBorder="1" applyAlignment="1">
      <alignment horizontal="right" vertical="center"/>
    </xf>
    <xf numFmtId="38" fontId="6" fillId="0" borderId="85" xfId="1" applyFont="1" applyBorder="1" applyAlignment="1">
      <alignment horizontal="right" vertical="center"/>
    </xf>
    <xf numFmtId="38" fontId="6" fillId="0" borderId="86" xfId="1" applyFont="1" applyBorder="1" applyAlignment="1">
      <alignment horizontal="right" vertical="center"/>
    </xf>
    <xf numFmtId="38" fontId="6" fillId="0" borderId="87" xfId="1" applyFont="1" applyBorder="1" applyAlignment="1">
      <alignment horizontal="right" vertical="center"/>
    </xf>
    <xf numFmtId="176" fontId="6" fillId="0" borderId="20" xfId="1" applyNumberFormat="1" applyFont="1" applyBorder="1" applyAlignment="1">
      <alignment horizontal="right" vertical="center"/>
    </xf>
    <xf numFmtId="176" fontId="6" fillId="0" borderId="37" xfId="1" applyNumberFormat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2" borderId="17" xfId="1" applyFont="1" applyFill="1" applyBorder="1" applyAlignment="1" applyProtection="1">
      <alignment horizontal="right" vertical="center"/>
      <protection locked="0"/>
    </xf>
    <xf numFmtId="38" fontId="6" fillId="2" borderId="18" xfId="1" applyFont="1" applyFill="1" applyBorder="1" applyAlignment="1" applyProtection="1">
      <alignment horizontal="right" vertical="center"/>
      <protection locked="0"/>
    </xf>
    <xf numFmtId="176" fontId="6" fillId="0" borderId="85" xfId="1" applyNumberFormat="1" applyFont="1" applyBorder="1" applyAlignment="1">
      <alignment horizontal="right" vertical="center"/>
    </xf>
    <xf numFmtId="176" fontId="6" fillId="0" borderId="86" xfId="1" applyNumberFormat="1" applyFont="1" applyBorder="1" applyAlignment="1">
      <alignment horizontal="right" vertical="center"/>
    </xf>
    <xf numFmtId="176" fontId="6" fillId="0" borderId="87" xfId="1" applyNumberFormat="1" applyFont="1" applyBorder="1" applyAlignment="1">
      <alignment horizontal="right" vertical="center"/>
    </xf>
    <xf numFmtId="38" fontId="6" fillId="2" borderId="25" xfId="1" applyFont="1" applyFill="1" applyBorder="1" applyAlignment="1" applyProtection="1">
      <alignment horizontal="right" vertical="center"/>
      <protection locked="0"/>
    </xf>
    <xf numFmtId="38" fontId="6" fillId="0" borderId="85" xfId="1" applyFont="1" applyBorder="1" applyAlignment="1" applyProtection="1">
      <alignment horizontal="right" vertical="center"/>
      <protection locked="0"/>
    </xf>
    <xf numFmtId="38" fontId="6" fillId="0" borderId="86" xfId="1" applyFont="1" applyBorder="1" applyAlignment="1" applyProtection="1">
      <alignment horizontal="right" vertical="center"/>
      <protection locked="0"/>
    </xf>
    <xf numFmtId="38" fontId="6" fillId="0" borderId="26" xfId="1" applyFont="1" applyBorder="1" applyAlignment="1" applyProtection="1">
      <alignment horizontal="right" vertical="center"/>
      <protection locked="0"/>
    </xf>
    <xf numFmtId="38" fontId="6" fillId="0" borderId="5" xfId="1" applyFont="1" applyBorder="1" applyAlignment="1" applyProtection="1">
      <alignment horizontal="right" vertical="center"/>
      <protection locked="0"/>
    </xf>
    <xf numFmtId="38" fontId="6" fillId="0" borderId="83" xfId="1" applyFont="1" applyBorder="1" applyAlignment="1" applyProtection="1">
      <alignment horizontal="right" vertical="center"/>
      <protection locked="0"/>
    </xf>
    <xf numFmtId="38" fontId="6" fillId="0" borderId="6" xfId="1" applyFont="1" applyBorder="1" applyAlignment="1" applyProtection="1">
      <alignment horizontal="right" vertical="center"/>
      <protection locked="0"/>
    </xf>
    <xf numFmtId="38" fontId="6" fillId="2" borderId="6" xfId="1" applyFont="1" applyFill="1" applyBorder="1" applyAlignment="1" applyProtection="1">
      <alignment horizontal="right" vertical="center"/>
      <protection locked="0"/>
    </xf>
    <xf numFmtId="176" fontId="6" fillId="0" borderId="5" xfId="1" applyNumberFormat="1" applyFont="1" applyBorder="1" applyAlignment="1">
      <alignment horizontal="right" vertical="center"/>
    </xf>
    <xf numFmtId="176" fontId="6" fillId="0" borderId="83" xfId="1" applyNumberFormat="1" applyFont="1" applyBorder="1" applyAlignment="1">
      <alignment horizontal="right" vertical="center"/>
    </xf>
    <xf numFmtId="176" fontId="6" fillId="0" borderId="84" xfId="1" applyNumberFormat="1" applyFont="1" applyBorder="1" applyAlignment="1">
      <alignment horizontal="right" vertical="center"/>
    </xf>
    <xf numFmtId="38" fontId="6" fillId="2" borderId="24" xfId="1" applyFont="1" applyFill="1" applyBorder="1" applyAlignment="1" applyProtection="1">
      <alignment horizontal="right" vertical="center"/>
      <protection locked="0"/>
    </xf>
    <xf numFmtId="38" fontId="6" fillId="2" borderId="15" xfId="1" applyFont="1" applyFill="1" applyBorder="1" applyAlignment="1" applyProtection="1">
      <alignment horizontal="right" vertical="center"/>
      <protection locked="0"/>
    </xf>
    <xf numFmtId="38" fontId="6" fillId="2" borderId="16" xfId="1" applyFont="1" applyFill="1" applyBorder="1" applyAlignment="1" applyProtection="1">
      <alignment horizontal="right" vertical="center"/>
      <protection locked="0"/>
    </xf>
    <xf numFmtId="176" fontId="6" fillId="0" borderId="16" xfId="1" applyNumberFormat="1" applyFont="1" applyBorder="1" applyAlignment="1">
      <alignment horizontal="right" vertical="center"/>
    </xf>
    <xf numFmtId="176" fontId="6" fillId="0" borderId="36" xfId="1" applyNumberFormat="1" applyFont="1" applyBorder="1" applyAlignment="1">
      <alignment horizontal="right" vertical="center"/>
    </xf>
    <xf numFmtId="38" fontId="6" fillId="2" borderId="23" xfId="1" applyFont="1" applyFill="1" applyBorder="1" applyAlignment="1" applyProtection="1">
      <alignment horizontal="right" vertical="center"/>
      <protection locked="0"/>
    </xf>
    <xf numFmtId="38" fontId="6" fillId="0" borderId="16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88" xfId="1" applyFont="1" applyBorder="1" applyAlignment="1" applyProtection="1">
      <alignment horizontal="right" vertical="center"/>
      <protection locked="0"/>
    </xf>
    <xf numFmtId="38" fontId="6" fillId="0" borderId="33" xfId="1" applyFont="1" applyBorder="1" applyAlignment="1" applyProtection="1">
      <alignment horizontal="right" vertical="center"/>
      <protection locked="0"/>
    </xf>
    <xf numFmtId="38" fontId="6" fillId="0" borderId="48" xfId="1" applyFont="1" applyBorder="1" applyAlignment="1" applyProtection="1">
      <alignment horizontal="right" vertical="center"/>
      <protection locked="0"/>
    </xf>
    <xf numFmtId="38" fontId="6" fillId="0" borderId="88" xfId="1" applyFont="1" applyBorder="1" applyAlignment="1">
      <alignment horizontal="right" vertical="center"/>
    </xf>
    <xf numFmtId="38" fontId="6" fillId="0" borderId="33" xfId="1" applyFont="1" applyBorder="1" applyAlignment="1">
      <alignment horizontal="right" vertical="center"/>
    </xf>
    <xf numFmtId="38" fontId="6" fillId="0" borderId="34" xfId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38" fontId="6" fillId="0" borderId="36" xfId="0" applyNumberFormat="1" applyFont="1" applyBorder="1" applyAlignment="1">
      <alignment horizontal="center" vertical="center"/>
    </xf>
    <xf numFmtId="38" fontId="6" fillId="0" borderId="93" xfId="0" applyNumberFormat="1" applyFont="1" applyBorder="1" applyAlignment="1">
      <alignment horizontal="center" vertical="center"/>
    </xf>
    <xf numFmtId="38" fontId="6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6" fillId="0" borderId="5" xfId="0" applyNumberFormat="1" applyFont="1" applyBorder="1" applyAlignment="1">
      <alignment horizontal="center" vertical="center"/>
    </xf>
    <xf numFmtId="38" fontId="6" fillId="0" borderId="83" xfId="0" applyNumberFormat="1" applyFont="1" applyBorder="1" applyAlignment="1">
      <alignment horizontal="center" vertical="center"/>
    </xf>
    <xf numFmtId="38" fontId="6" fillId="0" borderId="6" xfId="0" applyNumberFormat="1" applyFont="1" applyBorder="1" applyAlignment="1">
      <alignment horizontal="center" vertical="center"/>
    </xf>
    <xf numFmtId="38" fontId="6" fillId="0" borderId="106" xfId="0" applyNumberFormat="1" applyFont="1" applyBorder="1" applyAlignment="1">
      <alignment vertical="center"/>
    </xf>
    <xf numFmtId="38" fontId="6" fillId="0" borderId="101" xfId="0" applyNumberFormat="1" applyFont="1" applyBorder="1" applyAlignment="1">
      <alignment vertical="center"/>
    </xf>
    <xf numFmtId="38" fontId="6" fillId="0" borderId="108" xfId="0" applyNumberFormat="1" applyFont="1" applyBorder="1" applyAlignment="1">
      <alignment vertical="center"/>
    </xf>
    <xf numFmtId="0" fontId="6" fillId="0" borderId="110" xfId="0" applyFont="1" applyBorder="1" applyAlignment="1">
      <alignment vertical="center"/>
    </xf>
    <xf numFmtId="0" fontId="6" fillId="0" borderId="111" xfId="0" applyFont="1" applyBorder="1" applyAlignment="1">
      <alignment vertical="center"/>
    </xf>
    <xf numFmtId="0" fontId="6" fillId="0" borderId="112" xfId="0" applyFont="1" applyBorder="1" applyAlignment="1">
      <alignment vertical="center"/>
    </xf>
    <xf numFmtId="0" fontId="6" fillId="0" borderId="100" xfId="0" applyFont="1" applyBorder="1" applyAlignment="1">
      <alignment vertical="center"/>
    </xf>
    <xf numFmtId="0" fontId="6" fillId="0" borderId="101" xfId="0" applyFont="1" applyBorder="1" applyAlignment="1">
      <alignment vertical="center"/>
    </xf>
    <xf numFmtId="0" fontId="6" fillId="0" borderId="102" xfId="0" applyFont="1" applyBorder="1" applyAlignment="1">
      <alignment vertical="center"/>
    </xf>
    <xf numFmtId="0" fontId="3" fillId="0" borderId="9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6" fillId="0" borderId="108" xfId="0" applyFont="1" applyBorder="1" applyAlignment="1">
      <alignment vertical="center"/>
    </xf>
    <xf numFmtId="38" fontId="6" fillId="0" borderId="100" xfId="0" applyNumberFormat="1" applyFont="1" applyBorder="1" applyAlignment="1">
      <alignment vertical="center"/>
    </xf>
    <xf numFmtId="38" fontId="6" fillId="0" borderId="110" xfId="0" applyNumberFormat="1" applyFont="1" applyBorder="1" applyAlignment="1">
      <alignment vertical="center"/>
    </xf>
    <xf numFmtId="38" fontId="6" fillId="0" borderId="111" xfId="0" applyNumberFormat="1" applyFont="1" applyBorder="1" applyAlignment="1">
      <alignment vertical="center"/>
    </xf>
    <xf numFmtId="38" fontId="6" fillId="0" borderId="11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38" fontId="6" fillId="0" borderId="116" xfId="1" applyFont="1" applyBorder="1" applyAlignment="1">
      <alignment horizontal="right" vertical="center"/>
    </xf>
    <xf numFmtId="38" fontId="6" fillId="0" borderId="117" xfId="1" applyFont="1" applyBorder="1" applyAlignment="1">
      <alignment horizontal="right" vertical="center"/>
    </xf>
    <xf numFmtId="38" fontId="6" fillId="0" borderId="118" xfId="1" applyFont="1" applyBorder="1" applyAlignment="1">
      <alignment horizontal="right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38" fontId="6" fillId="0" borderId="52" xfId="1" applyFont="1" applyBorder="1" applyAlignment="1" applyProtection="1">
      <alignment horizontal="right" vertical="center"/>
      <protection locked="0"/>
    </xf>
    <xf numFmtId="38" fontId="6" fillId="0" borderId="53" xfId="1" applyFont="1" applyBorder="1" applyAlignment="1" applyProtection="1">
      <alignment horizontal="right" vertical="center"/>
      <protection locked="0"/>
    </xf>
    <xf numFmtId="38" fontId="6" fillId="0" borderId="59" xfId="1" applyFont="1" applyFill="1" applyBorder="1" applyAlignment="1" applyProtection="1">
      <alignment horizontal="right" vertical="center"/>
      <protection locked="0"/>
    </xf>
    <xf numFmtId="38" fontId="6" fillId="0" borderId="72" xfId="1" applyFont="1" applyBorder="1" applyAlignment="1">
      <alignment horizontal="right" vertical="center"/>
    </xf>
    <xf numFmtId="38" fontId="6" fillId="0" borderId="97" xfId="1" applyFont="1" applyBorder="1" applyAlignment="1">
      <alignment horizontal="right" vertical="center"/>
    </xf>
    <xf numFmtId="38" fontId="6" fillId="0" borderId="98" xfId="1" applyFont="1" applyBorder="1" applyAlignment="1">
      <alignment horizontal="right" vertical="center"/>
    </xf>
    <xf numFmtId="38" fontId="6" fillId="2" borderId="75" xfId="1" applyFont="1" applyFill="1" applyBorder="1" applyAlignment="1" applyProtection="1">
      <alignment horizontal="right" vertical="center"/>
      <protection locked="0"/>
    </xf>
    <xf numFmtId="38" fontId="6" fillId="2" borderId="61" xfId="1" applyFont="1" applyFill="1" applyBorder="1" applyAlignment="1" applyProtection="1">
      <alignment horizontal="right" vertical="center"/>
      <protection locked="0"/>
    </xf>
    <xf numFmtId="38" fontId="6" fillId="2" borderId="59" xfId="1" applyFont="1" applyFill="1" applyBorder="1" applyAlignment="1" applyProtection="1">
      <alignment horizontal="right" vertical="center"/>
      <protection locked="0"/>
    </xf>
    <xf numFmtId="38" fontId="6" fillId="2" borderId="74" xfId="1" applyFont="1" applyFill="1" applyBorder="1" applyAlignment="1" applyProtection="1">
      <alignment horizontal="right" vertical="center"/>
      <protection locked="0"/>
    </xf>
    <xf numFmtId="38" fontId="6" fillId="0" borderId="75" xfId="1" applyFont="1" applyFill="1" applyBorder="1" applyAlignment="1" applyProtection="1">
      <alignment horizontal="right" vertical="center"/>
      <protection locked="0"/>
    </xf>
    <xf numFmtId="38" fontId="6" fillId="0" borderId="66" xfId="1" applyFont="1" applyBorder="1" applyAlignment="1">
      <alignment horizontal="right" vertical="center"/>
    </xf>
    <xf numFmtId="38" fontId="6" fillId="0" borderId="67" xfId="1" applyFont="1" applyBorder="1" applyAlignment="1">
      <alignment horizontal="right" vertical="center"/>
    </xf>
    <xf numFmtId="38" fontId="6" fillId="0" borderId="68" xfId="1" applyFont="1" applyBorder="1" applyAlignment="1">
      <alignment horizontal="right" vertical="center"/>
    </xf>
    <xf numFmtId="38" fontId="6" fillId="2" borderId="73" xfId="1" applyFont="1" applyFill="1" applyBorder="1" applyAlignment="1" applyProtection="1">
      <alignment horizontal="right" vertical="center"/>
      <protection locked="0"/>
    </xf>
    <xf numFmtId="38" fontId="6" fillId="0" borderId="57" xfId="1" applyFont="1" applyFill="1" applyBorder="1" applyAlignment="1" applyProtection="1">
      <alignment horizontal="right" vertical="center"/>
      <protection locked="0"/>
    </xf>
    <xf numFmtId="38" fontId="6" fillId="0" borderId="63" xfId="1" applyFont="1" applyBorder="1" applyAlignment="1">
      <alignment horizontal="right" vertical="center"/>
    </xf>
    <xf numFmtId="38" fontId="6" fillId="0" borderId="95" xfId="1" applyFont="1" applyBorder="1" applyAlignment="1">
      <alignment horizontal="right" vertical="center"/>
    </xf>
    <xf numFmtId="38" fontId="6" fillId="0" borderId="96" xfId="1" applyFont="1" applyBorder="1" applyAlignment="1">
      <alignment horizontal="right" vertical="center"/>
    </xf>
    <xf numFmtId="38" fontId="6" fillId="2" borderId="77" xfId="1" applyFont="1" applyFill="1" applyBorder="1" applyAlignment="1" applyProtection="1">
      <alignment horizontal="right" vertical="center"/>
      <protection locked="0"/>
    </xf>
    <xf numFmtId="38" fontId="6" fillId="0" borderId="71" xfId="1" applyFont="1" applyBorder="1" applyAlignment="1">
      <alignment horizontal="right" vertical="center"/>
    </xf>
    <xf numFmtId="38" fontId="6" fillId="2" borderId="66" xfId="1" applyFont="1" applyFill="1" applyBorder="1" applyAlignment="1" applyProtection="1">
      <alignment horizontal="right" vertical="center"/>
      <protection locked="0"/>
    </xf>
    <xf numFmtId="38" fontId="6" fillId="2" borderId="67" xfId="1" applyFont="1" applyFill="1" applyBorder="1" applyAlignment="1" applyProtection="1">
      <alignment horizontal="right" vertical="center"/>
      <protection locked="0"/>
    </xf>
    <xf numFmtId="38" fontId="6" fillId="2" borderId="71" xfId="1" applyFont="1" applyFill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left" vertical="center" wrapText="1"/>
    </xf>
    <xf numFmtId="38" fontId="6" fillId="0" borderId="66" xfId="1" applyFont="1" applyBorder="1" applyAlignment="1" applyProtection="1">
      <alignment horizontal="right" vertical="center"/>
      <protection locked="0"/>
    </xf>
    <xf numFmtId="38" fontId="6" fillId="0" borderId="67" xfId="1" applyFont="1" applyBorder="1" applyAlignment="1" applyProtection="1">
      <alignment horizontal="right" vertical="center"/>
      <protection locked="0"/>
    </xf>
    <xf numFmtId="38" fontId="6" fillId="0" borderId="71" xfId="1" applyFont="1" applyBorder="1" applyAlignment="1" applyProtection="1">
      <alignment horizontal="right" vertical="center"/>
      <protection locked="0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38" fontId="6" fillId="0" borderId="119" xfId="1" applyFont="1" applyBorder="1" applyAlignment="1">
      <alignment horizontal="right" vertical="center"/>
    </xf>
    <xf numFmtId="38" fontId="6" fillId="0" borderId="116" xfId="1" applyFont="1" applyFill="1" applyBorder="1" applyAlignment="1" applyProtection="1">
      <alignment horizontal="right" vertical="center"/>
      <protection locked="0"/>
    </xf>
    <xf numFmtId="38" fontId="6" fillId="0" borderId="117" xfId="1" applyFont="1" applyFill="1" applyBorder="1" applyAlignment="1" applyProtection="1">
      <alignment horizontal="right" vertical="center"/>
      <protection locked="0"/>
    </xf>
    <xf numFmtId="38" fontId="6" fillId="0" borderId="119" xfId="1" applyFont="1" applyFill="1" applyBorder="1" applyAlignment="1" applyProtection="1">
      <alignment horizontal="right" vertical="center"/>
      <protection locked="0"/>
    </xf>
    <xf numFmtId="38" fontId="6" fillId="0" borderId="116" xfId="1" applyFont="1" applyBorder="1" applyAlignment="1" applyProtection="1">
      <alignment horizontal="right" vertical="center"/>
      <protection locked="0"/>
    </xf>
    <xf numFmtId="38" fontId="6" fillId="0" borderId="117" xfId="1" applyFont="1" applyBorder="1" applyAlignment="1" applyProtection="1">
      <alignment horizontal="right" vertical="center"/>
      <protection locked="0"/>
    </xf>
    <xf numFmtId="38" fontId="6" fillId="0" borderId="119" xfId="1" applyFont="1" applyBorder="1" applyAlignment="1" applyProtection="1">
      <alignment horizontal="right" vertical="center"/>
      <protection locked="0"/>
    </xf>
    <xf numFmtId="38" fontId="6" fillId="0" borderId="65" xfId="1" applyFont="1" applyBorder="1" applyAlignment="1" applyProtection="1">
      <alignment horizontal="right" vertical="center"/>
      <protection locked="0"/>
    </xf>
    <xf numFmtId="0" fontId="6" fillId="0" borderId="103" xfId="0" applyFont="1" applyBorder="1" applyAlignment="1">
      <alignment vertical="center"/>
    </xf>
    <xf numFmtId="0" fontId="6" fillId="0" borderId="104" xfId="0" applyFont="1" applyBorder="1" applyAlignment="1">
      <alignment vertical="center"/>
    </xf>
    <xf numFmtId="0" fontId="6" fillId="0" borderId="105" xfId="0" applyFont="1" applyBorder="1" applyAlignment="1">
      <alignment vertical="center"/>
    </xf>
    <xf numFmtId="38" fontId="6" fillId="0" borderId="107" xfId="0" applyNumberFormat="1" applyFont="1" applyBorder="1" applyAlignment="1">
      <alignment vertical="center"/>
    </xf>
    <xf numFmtId="38" fontId="6" fillId="0" borderId="104" xfId="0" applyNumberFormat="1" applyFont="1" applyBorder="1" applyAlignment="1">
      <alignment vertical="center"/>
    </xf>
    <xf numFmtId="38" fontId="6" fillId="0" borderId="109" xfId="0" applyNumberFormat="1" applyFont="1" applyBorder="1" applyAlignment="1">
      <alignment vertical="center"/>
    </xf>
    <xf numFmtId="38" fontId="6" fillId="0" borderId="113" xfId="0" applyNumberFormat="1" applyFont="1" applyBorder="1" applyAlignment="1">
      <alignment vertical="center"/>
    </xf>
    <xf numFmtId="38" fontId="6" fillId="0" borderId="114" xfId="0" applyNumberFormat="1" applyFont="1" applyBorder="1" applyAlignment="1">
      <alignment vertical="center"/>
    </xf>
    <xf numFmtId="38" fontId="6" fillId="0" borderId="115" xfId="0" applyNumberFormat="1" applyFont="1" applyBorder="1" applyAlignment="1">
      <alignment vertical="center"/>
    </xf>
    <xf numFmtId="0" fontId="6" fillId="0" borderId="109" xfId="0" applyFont="1" applyBorder="1" applyAlignment="1">
      <alignment vertical="center"/>
    </xf>
    <xf numFmtId="38" fontId="6" fillId="0" borderId="103" xfId="0" applyNumberFormat="1" applyFont="1" applyBorder="1" applyAlignment="1">
      <alignment vertical="center"/>
    </xf>
    <xf numFmtId="0" fontId="6" fillId="0" borderId="113" xfId="0" applyFont="1" applyBorder="1" applyAlignment="1">
      <alignment vertical="center"/>
    </xf>
    <xf numFmtId="0" fontId="6" fillId="0" borderId="114" xfId="0" applyFont="1" applyBorder="1" applyAlignment="1">
      <alignment vertical="center"/>
    </xf>
    <xf numFmtId="0" fontId="6" fillId="0" borderId="115" xfId="0" applyFont="1" applyBorder="1" applyAlignment="1">
      <alignment vertical="center"/>
    </xf>
    <xf numFmtId="38" fontId="6" fillId="0" borderId="63" xfId="1" applyFont="1" applyFill="1" applyBorder="1" applyAlignment="1">
      <alignment horizontal="right" vertical="center"/>
    </xf>
    <xf numFmtId="38" fontId="6" fillId="0" borderId="95" xfId="1" applyFont="1" applyFill="1" applyBorder="1" applyAlignment="1">
      <alignment horizontal="right" vertical="center"/>
    </xf>
    <xf numFmtId="38" fontId="6" fillId="0" borderId="96" xfId="1" applyFont="1" applyFill="1" applyBorder="1" applyAlignment="1">
      <alignment horizontal="right" vertical="center"/>
    </xf>
    <xf numFmtId="38" fontId="6" fillId="0" borderId="62" xfId="1" applyFont="1" applyFill="1" applyBorder="1" applyAlignment="1" applyProtection="1">
      <alignment horizontal="right" vertical="center"/>
      <protection locked="0"/>
    </xf>
    <xf numFmtId="38" fontId="6" fillId="0" borderId="64" xfId="1" applyFont="1" applyFill="1" applyBorder="1" applyAlignment="1" applyProtection="1">
      <alignment horizontal="right" vertical="center"/>
      <protection locked="0"/>
    </xf>
    <xf numFmtId="38" fontId="6" fillId="0" borderId="52" xfId="1" applyFont="1" applyFill="1" applyBorder="1" applyAlignment="1" applyProtection="1">
      <alignment horizontal="right" vertical="center"/>
      <protection locked="0"/>
    </xf>
    <xf numFmtId="38" fontId="6" fillId="0" borderId="53" xfId="1" applyFont="1" applyFill="1" applyBorder="1" applyAlignment="1" applyProtection="1">
      <alignment horizontal="right" vertical="center"/>
      <protection locked="0"/>
    </xf>
    <xf numFmtId="38" fontId="6" fillId="0" borderId="55" xfId="1" applyFont="1" applyFill="1" applyBorder="1" applyAlignment="1" applyProtection="1">
      <alignment horizontal="right" vertical="center"/>
      <protection locked="0"/>
    </xf>
    <xf numFmtId="38" fontId="6" fillId="0" borderId="116" xfId="1" applyFont="1" applyFill="1" applyBorder="1" applyAlignment="1">
      <alignment horizontal="right" vertical="center"/>
    </xf>
    <xf numFmtId="38" fontId="6" fillId="0" borderId="117" xfId="1" applyFont="1" applyFill="1" applyBorder="1" applyAlignment="1">
      <alignment horizontal="right" vertical="center"/>
    </xf>
    <xf numFmtId="38" fontId="6" fillId="0" borderId="118" xfId="1" applyFont="1" applyFill="1" applyBorder="1" applyAlignment="1">
      <alignment horizontal="right" vertical="center"/>
    </xf>
    <xf numFmtId="38" fontId="6" fillId="0" borderId="53" xfId="1" applyFont="1" applyBorder="1" applyAlignment="1">
      <alignment horizontal="right" vertical="center"/>
    </xf>
    <xf numFmtId="38" fontId="6" fillId="0" borderId="56" xfId="1" applyFont="1" applyBorder="1" applyAlignment="1">
      <alignment horizontal="right" vertical="center"/>
    </xf>
    <xf numFmtId="38" fontId="6" fillId="2" borderId="90" xfId="1" applyFont="1" applyFill="1" applyBorder="1" applyAlignment="1" applyProtection="1">
      <alignment horizontal="right" vertical="center"/>
      <protection locked="0"/>
    </xf>
    <xf numFmtId="38" fontId="6" fillId="2" borderId="83" xfId="1" applyFont="1" applyFill="1" applyBorder="1" applyAlignment="1" applyProtection="1">
      <alignment horizontal="right" vertical="center"/>
      <protection locked="0"/>
    </xf>
    <xf numFmtId="38" fontId="6" fillId="2" borderId="47" xfId="1" applyFont="1" applyFill="1" applyBorder="1" applyAlignment="1" applyProtection="1">
      <alignment horizontal="right" vertical="center"/>
      <protection locked="0"/>
    </xf>
    <xf numFmtId="38" fontId="6" fillId="2" borderId="33" xfId="1" applyFont="1" applyFill="1" applyBorder="1" applyAlignment="1" applyProtection="1">
      <alignment horizontal="right" vertical="center"/>
      <protection locked="0"/>
    </xf>
    <xf numFmtId="38" fontId="6" fillId="2" borderId="48" xfId="1" applyFont="1" applyFill="1" applyBorder="1" applyAlignment="1" applyProtection="1">
      <alignment horizontal="right" vertical="center"/>
      <protection locked="0"/>
    </xf>
    <xf numFmtId="38" fontId="6" fillId="2" borderId="88" xfId="1" applyFont="1" applyFill="1" applyBorder="1" applyAlignment="1" applyProtection="1">
      <alignment horizontal="right" vertical="center"/>
      <protection locked="0"/>
    </xf>
    <xf numFmtId="176" fontId="6" fillId="0" borderId="88" xfId="1" applyNumberFormat="1" applyFont="1" applyBorder="1" applyAlignment="1">
      <alignment horizontal="right" vertical="center"/>
    </xf>
    <xf numFmtId="176" fontId="6" fillId="0" borderId="33" xfId="1" applyNumberFormat="1" applyFont="1" applyBorder="1" applyAlignment="1">
      <alignment horizontal="right" vertical="center"/>
    </xf>
    <xf numFmtId="176" fontId="6" fillId="0" borderId="34" xfId="1" applyNumberFormat="1" applyFont="1" applyBorder="1" applyAlignment="1">
      <alignment horizontal="right" vertical="center"/>
    </xf>
    <xf numFmtId="38" fontId="6" fillId="2" borderId="5" xfId="1" applyFont="1" applyFill="1" applyBorder="1" applyAlignment="1" applyProtection="1">
      <alignment horizontal="right" vertical="center"/>
      <protection locked="0"/>
    </xf>
    <xf numFmtId="38" fontId="6" fillId="2" borderId="89" xfId="1" applyFont="1" applyFill="1" applyBorder="1" applyAlignment="1" applyProtection="1">
      <alignment horizontal="right" vertical="center"/>
      <protection locked="0"/>
    </xf>
    <xf numFmtId="38" fontId="6" fillId="2" borderId="86" xfId="1" applyFont="1" applyFill="1" applyBorder="1" applyAlignment="1" applyProtection="1">
      <alignment horizontal="right" vertical="center"/>
      <protection locked="0"/>
    </xf>
    <xf numFmtId="38" fontId="6" fillId="2" borderId="26" xfId="1" applyFont="1" applyFill="1" applyBorder="1" applyAlignment="1" applyProtection="1">
      <alignment horizontal="right" vertical="center"/>
      <protection locked="0"/>
    </xf>
    <xf numFmtId="38" fontId="6" fillId="2" borderId="85" xfId="1" applyFont="1" applyFill="1" applyBorder="1" applyAlignment="1" applyProtection="1">
      <alignment horizontal="right" vertical="center"/>
      <protection locked="0"/>
    </xf>
    <xf numFmtId="0" fontId="3" fillId="0" borderId="80" xfId="0" applyFont="1" applyBorder="1" applyAlignment="1">
      <alignment horizontal="left" vertical="center" wrapText="1"/>
    </xf>
    <xf numFmtId="0" fontId="3" fillId="0" borderId="81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38" fontId="6" fillId="2" borderId="3" xfId="1" applyFont="1" applyFill="1" applyBorder="1" applyAlignment="1" applyProtection="1">
      <alignment vertical="center"/>
      <protection locked="0"/>
    </xf>
    <xf numFmtId="38" fontId="6" fillId="2" borderId="0" xfId="1" applyFont="1" applyFill="1" applyBorder="1" applyAlignment="1" applyProtection="1">
      <alignment vertical="center"/>
      <protection locked="0"/>
    </xf>
    <xf numFmtId="38" fontId="6" fillId="2" borderId="4" xfId="1" applyFont="1" applyFill="1" applyBorder="1" applyAlignment="1" applyProtection="1">
      <alignment vertical="center"/>
      <protection locked="0"/>
    </xf>
    <xf numFmtId="178" fontId="6" fillId="2" borderId="3" xfId="1" applyNumberFormat="1" applyFont="1" applyFill="1" applyBorder="1" applyAlignment="1" applyProtection="1">
      <alignment vertical="center"/>
      <protection locked="0"/>
    </xf>
    <xf numFmtId="38" fontId="6" fillId="2" borderId="0" xfId="0" applyNumberFormat="1" applyFont="1" applyFill="1" applyBorder="1" applyAlignment="1" applyProtection="1">
      <alignment vertical="center"/>
      <protection locked="0"/>
    </xf>
    <xf numFmtId="38" fontId="6" fillId="2" borderId="4" xfId="0" applyNumberFormat="1" applyFont="1" applyFill="1" applyBorder="1" applyAlignment="1" applyProtection="1">
      <alignment vertical="center"/>
      <protection locked="0"/>
    </xf>
    <xf numFmtId="179" fontId="6" fillId="0" borderId="52" xfId="1" applyNumberFormat="1" applyFont="1" applyFill="1" applyBorder="1" applyAlignment="1" applyProtection="1">
      <alignment horizontal="right" vertical="center"/>
      <protection locked="0"/>
    </xf>
    <xf numFmtId="179" fontId="6" fillId="0" borderId="53" xfId="1" applyNumberFormat="1" applyFont="1" applyFill="1" applyBorder="1" applyAlignment="1" applyProtection="1">
      <alignment horizontal="right" vertical="center"/>
      <protection locked="0"/>
    </xf>
    <xf numFmtId="179" fontId="6" fillId="0" borderId="72" xfId="1" applyNumberFormat="1" applyFont="1" applyBorder="1" applyAlignment="1">
      <alignment horizontal="right" vertical="center"/>
    </xf>
    <xf numFmtId="179" fontId="6" fillId="0" borderId="97" xfId="1" applyNumberFormat="1" applyFont="1" applyBorder="1" applyAlignment="1">
      <alignment horizontal="right" vertical="center"/>
    </xf>
    <xf numFmtId="179" fontId="6" fillId="0" borderId="98" xfId="1" applyNumberFormat="1" applyFont="1" applyBorder="1" applyAlignment="1">
      <alignment horizontal="right" vertical="center"/>
    </xf>
    <xf numFmtId="179" fontId="6" fillId="0" borderId="63" xfId="1" applyNumberFormat="1" applyFont="1" applyFill="1" applyBorder="1" applyAlignment="1">
      <alignment horizontal="right" vertical="center"/>
    </xf>
    <xf numFmtId="179" fontId="6" fillId="0" borderId="95" xfId="1" applyNumberFormat="1" applyFont="1" applyFill="1" applyBorder="1" applyAlignment="1">
      <alignment horizontal="right" vertical="center"/>
    </xf>
    <xf numFmtId="179" fontId="6" fillId="0" borderId="96" xfId="1" applyNumberFormat="1" applyFont="1" applyFill="1" applyBorder="1" applyAlignment="1">
      <alignment horizontal="right" vertical="center"/>
    </xf>
    <xf numFmtId="179" fontId="6" fillId="0" borderId="66" xfId="1" applyNumberFormat="1" applyFont="1" applyBorder="1" applyAlignment="1">
      <alignment horizontal="right" vertical="center"/>
    </xf>
    <xf numFmtId="179" fontId="6" fillId="0" borderId="67" xfId="1" applyNumberFormat="1" applyFont="1" applyBorder="1" applyAlignment="1">
      <alignment horizontal="right" vertical="center"/>
    </xf>
    <xf numFmtId="179" fontId="6" fillId="0" borderId="68" xfId="1" applyNumberFormat="1" applyFont="1" applyBorder="1" applyAlignment="1">
      <alignment horizontal="right" vertical="center"/>
    </xf>
    <xf numFmtId="179" fontId="6" fillId="0" borderId="100" xfId="0" applyNumberFormat="1" applyFont="1" applyBorder="1" applyAlignment="1">
      <alignment vertical="center"/>
    </xf>
    <xf numFmtId="179" fontId="6" fillId="0" borderId="101" xfId="0" applyNumberFormat="1" applyFont="1" applyBorder="1" applyAlignment="1">
      <alignment vertical="center"/>
    </xf>
    <xf numFmtId="179" fontId="6" fillId="0" borderId="102" xfId="0" applyNumberFormat="1" applyFont="1" applyBorder="1" applyAlignment="1">
      <alignment vertical="center"/>
    </xf>
    <xf numFmtId="179" fontId="6" fillId="0" borderId="103" xfId="0" applyNumberFormat="1" applyFont="1" applyBorder="1" applyAlignment="1">
      <alignment vertical="center"/>
    </xf>
    <xf numFmtId="179" fontId="6" fillId="0" borderId="104" xfId="0" applyNumberFormat="1" applyFont="1" applyBorder="1" applyAlignment="1">
      <alignment vertical="center"/>
    </xf>
    <xf numFmtId="179" fontId="6" fillId="0" borderId="105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100852</xdr:colOff>
      <xdr:row>11</xdr:row>
      <xdr:rowOff>100853</xdr:rowOff>
    </xdr:from>
    <xdr:to>
      <xdr:col>36</xdr:col>
      <xdr:colOff>43746</xdr:colOff>
      <xdr:row>13</xdr:row>
      <xdr:rowOff>67077</xdr:rowOff>
    </xdr:to>
    <xdr:sp macro="" textlink="">
      <xdr:nvSpPr>
        <xdr:cNvPr id="5" name="角丸四角形 4"/>
        <xdr:cNvSpPr/>
      </xdr:nvSpPr>
      <xdr:spPr>
        <a:xfrm>
          <a:off x="2980764" y="2723029"/>
          <a:ext cx="5097600" cy="302401"/>
        </a:xfrm>
        <a:prstGeom prst="roundRect">
          <a:avLst/>
        </a:prstGeom>
        <a:noFill/>
        <a:ln w="127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自動計算されますので、該当区分の黄色セル人数・単価等をご入力ください。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156882</xdr:colOff>
      <xdr:row>9</xdr:row>
      <xdr:rowOff>112059</xdr:rowOff>
    </xdr:from>
    <xdr:to>
      <xdr:col>25</xdr:col>
      <xdr:colOff>203385</xdr:colOff>
      <xdr:row>11</xdr:row>
      <xdr:rowOff>0</xdr:rowOff>
    </xdr:to>
    <xdr:sp macro="" textlink="">
      <xdr:nvSpPr>
        <xdr:cNvPr id="8" name="上矢印 7"/>
        <xdr:cNvSpPr/>
      </xdr:nvSpPr>
      <xdr:spPr>
        <a:xfrm>
          <a:off x="5277970" y="2308412"/>
          <a:ext cx="494739" cy="313764"/>
        </a:xfrm>
        <a:prstGeom prst="upArrow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158562</xdr:colOff>
      <xdr:row>13</xdr:row>
      <xdr:rowOff>134471</xdr:rowOff>
    </xdr:from>
    <xdr:to>
      <xdr:col>25</xdr:col>
      <xdr:colOff>214590</xdr:colOff>
      <xdr:row>15</xdr:row>
      <xdr:rowOff>112059</xdr:rowOff>
    </xdr:to>
    <xdr:sp macro="" textlink="">
      <xdr:nvSpPr>
        <xdr:cNvPr id="9" name="上矢印 8"/>
        <xdr:cNvSpPr/>
      </xdr:nvSpPr>
      <xdr:spPr>
        <a:xfrm flipV="1">
          <a:off x="5279650" y="3092824"/>
          <a:ext cx="504264" cy="313764"/>
        </a:xfrm>
        <a:prstGeom prst="upArrow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24092</xdr:colOff>
      <xdr:row>16</xdr:row>
      <xdr:rowOff>134470</xdr:rowOff>
    </xdr:from>
    <xdr:to>
      <xdr:col>33</xdr:col>
      <xdr:colOff>200629</xdr:colOff>
      <xdr:row>18</xdr:row>
      <xdr:rowOff>11047</xdr:rowOff>
    </xdr:to>
    <xdr:sp macro="" textlink="">
      <xdr:nvSpPr>
        <xdr:cNvPr id="2" name="角丸四角形 1"/>
        <xdr:cNvSpPr/>
      </xdr:nvSpPr>
      <xdr:spPr>
        <a:xfrm>
          <a:off x="2489386" y="3272117"/>
          <a:ext cx="5107125" cy="302401"/>
        </a:xfrm>
        <a:prstGeom prst="roundRect">
          <a:avLst/>
        </a:prstGeom>
        <a:noFill/>
        <a:ln w="127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自動計算されますので、該当区分の黄色セル人数・単価等をご入力ください。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80121</xdr:colOff>
      <xdr:row>14</xdr:row>
      <xdr:rowOff>235324</xdr:rowOff>
    </xdr:from>
    <xdr:to>
      <xdr:col>23</xdr:col>
      <xdr:colOff>136150</xdr:colOff>
      <xdr:row>16</xdr:row>
      <xdr:rowOff>33617</xdr:rowOff>
    </xdr:to>
    <xdr:sp macro="" textlink="">
      <xdr:nvSpPr>
        <xdr:cNvPr id="3" name="上矢印 2"/>
        <xdr:cNvSpPr/>
      </xdr:nvSpPr>
      <xdr:spPr>
        <a:xfrm>
          <a:off x="4786592" y="2857500"/>
          <a:ext cx="504264" cy="313764"/>
        </a:xfrm>
        <a:prstGeom prst="upArrow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91326</xdr:colOff>
      <xdr:row>18</xdr:row>
      <xdr:rowOff>78441</xdr:rowOff>
    </xdr:from>
    <xdr:to>
      <xdr:col>23</xdr:col>
      <xdr:colOff>147355</xdr:colOff>
      <xdr:row>20</xdr:row>
      <xdr:rowOff>56029</xdr:rowOff>
    </xdr:to>
    <xdr:sp macro="" textlink="">
      <xdr:nvSpPr>
        <xdr:cNvPr id="4" name="上矢印 3"/>
        <xdr:cNvSpPr/>
      </xdr:nvSpPr>
      <xdr:spPr>
        <a:xfrm flipV="1">
          <a:off x="4797797" y="3641912"/>
          <a:ext cx="504264" cy="313764"/>
        </a:xfrm>
        <a:prstGeom prst="upArrow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112060</xdr:colOff>
      <xdr:row>11</xdr:row>
      <xdr:rowOff>89645</xdr:rowOff>
    </xdr:from>
    <xdr:to>
      <xdr:col>36</xdr:col>
      <xdr:colOff>54954</xdr:colOff>
      <xdr:row>13</xdr:row>
      <xdr:rowOff>55869</xdr:rowOff>
    </xdr:to>
    <xdr:sp macro="" textlink="">
      <xdr:nvSpPr>
        <xdr:cNvPr id="4" name="角丸四角形 3"/>
        <xdr:cNvSpPr/>
      </xdr:nvSpPr>
      <xdr:spPr>
        <a:xfrm>
          <a:off x="2980766" y="2711821"/>
          <a:ext cx="5097600" cy="302401"/>
        </a:xfrm>
        <a:prstGeom prst="roundRect">
          <a:avLst/>
        </a:prstGeom>
        <a:noFill/>
        <a:ln w="127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自動計算されますので、該当区分の黄色セル人数・単価等をご入力ください。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158565</xdr:colOff>
      <xdr:row>9</xdr:row>
      <xdr:rowOff>100851</xdr:rowOff>
    </xdr:from>
    <xdr:to>
      <xdr:col>25</xdr:col>
      <xdr:colOff>214593</xdr:colOff>
      <xdr:row>10</xdr:row>
      <xdr:rowOff>156880</xdr:rowOff>
    </xdr:to>
    <xdr:sp macro="" textlink="">
      <xdr:nvSpPr>
        <xdr:cNvPr id="5" name="上矢印 4"/>
        <xdr:cNvSpPr/>
      </xdr:nvSpPr>
      <xdr:spPr>
        <a:xfrm>
          <a:off x="5268447" y="2297204"/>
          <a:ext cx="504264" cy="313764"/>
        </a:xfrm>
        <a:prstGeom prst="upArrow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169770</xdr:colOff>
      <xdr:row>13</xdr:row>
      <xdr:rowOff>123263</xdr:rowOff>
    </xdr:from>
    <xdr:to>
      <xdr:col>26</xdr:col>
      <xdr:colOff>1681</xdr:colOff>
      <xdr:row>15</xdr:row>
      <xdr:rowOff>100851</xdr:rowOff>
    </xdr:to>
    <xdr:sp macro="" textlink="">
      <xdr:nvSpPr>
        <xdr:cNvPr id="6" name="上矢印 5"/>
        <xdr:cNvSpPr/>
      </xdr:nvSpPr>
      <xdr:spPr>
        <a:xfrm flipV="1">
          <a:off x="5279652" y="3081616"/>
          <a:ext cx="504264" cy="313764"/>
        </a:xfrm>
        <a:prstGeom prst="upArrow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"/>
  <sheetViews>
    <sheetView showGridLines="0" tabSelected="1" showOutlineSymbols="0" zoomScale="85" zoomScaleNormal="85" workbookViewId="0"/>
  </sheetViews>
  <sheetFormatPr defaultColWidth="2.875" defaultRowHeight="13.5" x14ac:dyDescent="0.15"/>
  <cols>
    <col min="1" max="1" width="2.5" style="1" customWidth="1"/>
    <col min="2" max="16384" width="2.875" style="1"/>
  </cols>
  <sheetData>
    <row r="1" spans="2:47" x14ac:dyDescent="0.15">
      <c r="B1" s="1" t="s">
        <v>0</v>
      </c>
    </row>
    <row r="2" spans="2:47" ht="18" thickBot="1" x14ac:dyDescent="0.2">
      <c r="B2" s="85" t="s">
        <v>77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</row>
    <row r="3" spans="2:47" ht="20.25" customHeight="1" x14ac:dyDescent="0.15">
      <c r="B3" s="93" t="s">
        <v>1</v>
      </c>
      <c r="C3" s="65"/>
      <c r="D3" s="65"/>
      <c r="E3" s="65"/>
      <c r="F3" s="65"/>
      <c r="G3" s="65"/>
      <c r="H3" s="65"/>
      <c r="I3" s="65"/>
      <c r="J3" s="94"/>
      <c r="K3" s="73" t="s">
        <v>8</v>
      </c>
      <c r="L3" s="88"/>
      <c r="M3" s="88"/>
      <c r="N3" s="88"/>
      <c r="O3" s="88" t="s">
        <v>9</v>
      </c>
      <c r="P3" s="88"/>
      <c r="Q3" s="88"/>
      <c r="R3" s="88"/>
      <c r="S3" s="88" t="s">
        <v>10</v>
      </c>
      <c r="T3" s="88"/>
      <c r="U3" s="88"/>
      <c r="V3" s="155"/>
      <c r="W3" s="99" t="s">
        <v>14</v>
      </c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1"/>
      <c r="AI3" s="100" t="s">
        <v>15</v>
      </c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1"/>
    </row>
    <row r="4" spans="2:47" ht="20.25" customHeight="1" thickBot="1" x14ac:dyDescent="0.2">
      <c r="B4" s="97"/>
      <c r="C4" s="69"/>
      <c r="D4" s="69"/>
      <c r="E4" s="69"/>
      <c r="F4" s="69"/>
      <c r="G4" s="69"/>
      <c r="H4" s="69"/>
      <c r="I4" s="69"/>
      <c r="J4" s="98"/>
      <c r="K4" s="79" t="s">
        <v>58</v>
      </c>
      <c r="L4" s="62"/>
      <c r="M4" s="62"/>
      <c r="N4" s="62"/>
      <c r="O4" s="62" t="s">
        <v>59</v>
      </c>
      <c r="P4" s="62"/>
      <c r="Q4" s="62"/>
      <c r="R4" s="62"/>
      <c r="S4" s="62" t="s">
        <v>60</v>
      </c>
      <c r="T4" s="62"/>
      <c r="U4" s="62"/>
      <c r="V4" s="77"/>
      <c r="W4" s="97" t="s">
        <v>9</v>
      </c>
      <c r="X4" s="69"/>
      <c r="Y4" s="69"/>
      <c r="Z4" s="69"/>
      <c r="AA4" s="69" t="s">
        <v>11</v>
      </c>
      <c r="AB4" s="69"/>
      <c r="AC4" s="69"/>
      <c r="AD4" s="69"/>
      <c r="AE4" s="69" t="s">
        <v>12</v>
      </c>
      <c r="AF4" s="69"/>
      <c r="AG4" s="69"/>
      <c r="AH4" s="98"/>
      <c r="AI4" s="68" t="s">
        <v>9</v>
      </c>
      <c r="AJ4" s="69"/>
      <c r="AK4" s="69"/>
      <c r="AL4" s="69"/>
      <c r="AM4" s="69" t="s">
        <v>13</v>
      </c>
      <c r="AN4" s="69"/>
      <c r="AO4" s="69"/>
      <c r="AP4" s="69"/>
      <c r="AQ4" s="69" t="s">
        <v>12</v>
      </c>
      <c r="AR4" s="69"/>
      <c r="AS4" s="69"/>
      <c r="AT4" s="98"/>
    </row>
    <row r="5" spans="2:47" ht="20.25" customHeight="1" x14ac:dyDescent="0.15">
      <c r="B5" s="149" t="s">
        <v>2</v>
      </c>
      <c r="C5" s="150"/>
      <c r="D5" s="150"/>
      <c r="E5" s="150"/>
      <c r="F5" s="153" t="s">
        <v>61</v>
      </c>
      <c r="G5" s="153"/>
      <c r="H5" s="153"/>
      <c r="I5" s="153"/>
      <c r="J5" s="154"/>
      <c r="K5" s="129">
        <v>330</v>
      </c>
      <c r="L5" s="130"/>
      <c r="M5" s="130"/>
      <c r="N5" s="130"/>
      <c r="O5" s="130">
        <v>300</v>
      </c>
      <c r="P5" s="130"/>
      <c r="Q5" s="130"/>
      <c r="R5" s="130"/>
      <c r="S5" s="131">
        <f>IFERROR(O5/K5*100,"")</f>
        <v>90.909090909090907</v>
      </c>
      <c r="T5" s="131"/>
      <c r="U5" s="131"/>
      <c r="V5" s="132"/>
      <c r="W5" s="133">
        <v>300</v>
      </c>
      <c r="X5" s="130"/>
      <c r="Y5" s="130"/>
      <c r="Z5" s="130"/>
      <c r="AA5" s="130">
        <v>1000</v>
      </c>
      <c r="AB5" s="130"/>
      <c r="AC5" s="130"/>
      <c r="AD5" s="130"/>
      <c r="AE5" s="134">
        <f>IFERROR(W5*AA5,"")</f>
        <v>300000</v>
      </c>
      <c r="AF5" s="134"/>
      <c r="AG5" s="134"/>
      <c r="AH5" s="135"/>
      <c r="AI5" s="129">
        <v>300</v>
      </c>
      <c r="AJ5" s="130"/>
      <c r="AK5" s="130"/>
      <c r="AL5" s="130"/>
      <c r="AM5" s="136">
        <v>506</v>
      </c>
      <c r="AN5" s="137"/>
      <c r="AO5" s="137"/>
      <c r="AP5" s="138"/>
      <c r="AQ5" s="139">
        <f>IFERROR(AI5*AM5,"")</f>
        <v>151800</v>
      </c>
      <c r="AR5" s="140"/>
      <c r="AS5" s="140"/>
      <c r="AT5" s="141"/>
      <c r="AU5" s="3"/>
    </row>
    <row r="6" spans="2:47" ht="20.25" customHeight="1" x14ac:dyDescent="0.15">
      <c r="B6" s="95" t="s">
        <v>6</v>
      </c>
      <c r="C6" s="67"/>
      <c r="D6" s="67"/>
      <c r="E6" s="67"/>
      <c r="F6" s="145" t="s">
        <v>3</v>
      </c>
      <c r="G6" s="145"/>
      <c r="H6" s="145"/>
      <c r="I6" s="145"/>
      <c r="J6" s="146"/>
      <c r="K6" s="124"/>
      <c r="L6" s="102"/>
      <c r="M6" s="102"/>
      <c r="N6" s="102"/>
      <c r="O6" s="102"/>
      <c r="P6" s="102"/>
      <c r="Q6" s="102"/>
      <c r="R6" s="102"/>
      <c r="S6" s="125" t="str">
        <f>IFERROR(O6/K6*100,"")</f>
        <v/>
      </c>
      <c r="T6" s="126"/>
      <c r="U6" s="126"/>
      <c r="V6" s="127"/>
      <c r="W6" s="128"/>
      <c r="X6" s="102"/>
      <c r="Y6" s="102"/>
      <c r="Z6" s="102"/>
      <c r="AA6" s="102"/>
      <c r="AB6" s="102"/>
      <c r="AC6" s="102"/>
      <c r="AD6" s="102"/>
      <c r="AE6" s="103">
        <f>IFERROR(W6*AA6,"")</f>
        <v>0</v>
      </c>
      <c r="AF6" s="104"/>
      <c r="AG6" s="104"/>
      <c r="AH6" s="105"/>
      <c r="AI6" s="124"/>
      <c r="AJ6" s="102"/>
      <c r="AK6" s="102"/>
      <c r="AL6" s="102"/>
      <c r="AM6" s="121">
        <v>7994</v>
      </c>
      <c r="AN6" s="122"/>
      <c r="AO6" s="122"/>
      <c r="AP6" s="123"/>
      <c r="AQ6" s="103">
        <f>IFERROR(AI6*AM6,"")</f>
        <v>0</v>
      </c>
      <c r="AR6" s="104"/>
      <c r="AS6" s="104"/>
      <c r="AT6" s="105"/>
      <c r="AU6" s="3"/>
    </row>
    <row r="7" spans="2:47" ht="20.25" customHeight="1" x14ac:dyDescent="0.15">
      <c r="B7" s="95"/>
      <c r="C7" s="67"/>
      <c r="D7" s="67"/>
      <c r="E7" s="67"/>
      <c r="F7" s="145" t="s">
        <v>4</v>
      </c>
      <c r="G7" s="145"/>
      <c r="H7" s="145"/>
      <c r="I7" s="145"/>
      <c r="J7" s="146"/>
      <c r="K7" s="124"/>
      <c r="L7" s="102"/>
      <c r="M7" s="102"/>
      <c r="N7" s="102"/>
      <c r="O7" s="102"/>
      <c r="P7" s="102"/>
      <c r="Q7" s="102"/>
      <c r="R7" s="102"/>
      <c r="S7" s="125" t="str">
        <f>IFERROR(O7/K7*100,"")</f>
        <v/>
      </c>
      <c r="T7" s="126"/>
      <c r="U7" s="126"/>
      <c r="V7" s="127"/>
      <c r="W7" s="128"/>
      <c r="X7" s="102"/>
      <c r="Y7" s="102"/>
      <c r="Z7" s="102"/>
      <c r="AA7" s="102"/>
      <c r="AB7" s="102"/>
      <c r="AC7" s="102"/>
      <c r="AD7" s="102"/>
      <c r="AE7" s="103">
        <f>IFERROR(W7*AA7,"")</f>
        <v>0</v>
      </c>
      <c r="AF7" s="104"/>
      <c r="AG7" s="104"/>
      <c r="AH7" s="105"/>
      <c r="AI7" s="124"/>
      <c r="AJ7" s="102"/>
      <c r="AK7" s="102"/>
      <c r="AL7" s="102"/>
      <c r="AM7" s="121">
        <v>1767</v>
      </c>
      <c r="AN7" s="122"/>
      <c r="AO7" s="122"/>
      <c r="AP7" s="123"/>
      <c r="AQ7" s="103">
        <f>IFERROR(AI7*AM7,"")</f>
        <v>0</v>
      </c>
      <c r="AR7" s="104"/>
      <c r="AS7" s="104"/>
      <c r="AT7" s="105"/>
      <c r="AU7" s="3"/>
    </row>
    <row r="8" spans="2:47" ht="20.25" customHeight="1" thickBot="1" x14ac:dyDescent="0.2">
      <c r="B8" s="151"/>
      <c r="C8" s="152"/>
      <c r="D8" s="152"/>
      <c r="E8" s="152"/>
      <c r="F8" s="147" t="s">
        <v>5</v>
      </c>
      <c r="G8" s="147"/>
      <c r="H8" s="147"/>
      <c r="I8" s="147"/>
      <c r="J8" s="148"/>
      <c r="K8" s="112"/>
      <c r="L8" s="113"/>
      <c r="M8" s="113"/>
      <c r="N8" s="113"/>
      <c r="O8" s="113"/>
      <c r="P8" s="113"/>
      <c r="Q8" s="113"/>
      <c r="R8" s="113"/>
      <c r="S8" s="114" t="str">
        <f>IFERROR(O8/K8*100,"")</f>
        <v/>
      </c>
      <c r="T8" s="115"/>
      <c r="U8" s="115"/>
      <c r="V8" s="116"/>
      <c r="W8" s="117"/>
      <c r="X8" s="113"/>
      <c r="Y8" s="113"/>
      <c r="Z8" s="113"/>
      <c r="AA8" s="113"/>
      <c r="AB8" s="113"/>
      <c r="AC8" s="113"/>
      <c r="AD8" s="113"/>
      <c r="AE8" s="106">
        <f>IFERROR(W8*AA8,"")</f>
        <v>0</v>
      </c>
      <c r="AF8" s="107"/>
      <c r="AG8" s="107"/>
      <c r="AH8" s="108"/>
      <c r="AI8" s="112"/>
      <c r="AJ8" s="113"/>
      <c r="AK8" s="113"/>
      <c r="AL8" s="113"/>
      <c r="AM8" s="118">
        <v>6494</v>
      </c>
      <c r="AN8" s="119"/>
      <c r="AO8" s="119"/>
      <c r="AP8" s="120"/>
      <c r="AQ8" s="106">
        <f>IFERROR(AI8*AM8,"")</f>
        <v>0</v>
      </c>
      <c r="AR8" s="107"/>
      <c r="AS8" s="107"/>
      <c r="AT8" s="108"/>
      <c r="AU8" s="3"/>
    </row>
    <row r="9" spans="2:47" ht="20.25" customHeight="1" thickBot="1" x14ac:dyDescent="0.2">
      <c r="B9" s="142" t="s">
        <v>7</v>
      </c>
      <c r="C9" s="143"/>
      <c r="D9" s="143"/>
      <c r="E9" s="143"/>
      <c r="F9" s="143"/>
      <c r="G9" s="143"/>
      <c r="H9" s="143"/>
      <c r="I9" s="143"/>
      <c r="J9" s="144"/>
      <c r="K9" s="83">
        <f>K5+K7</f>
        <v>330</v>
      </c>
      <c r="L9" s="86"/>
      <c r="M9" s="86"/>
      <c r="N9" s="86"/>
      <c r="O9" s="86">
        <f>O5+O7</f>
        <v>300</v>
      </c>
      <c r="P9" s="86"/>
      <c r="Q9" s="86"/>
      <c r="R9" s="86"/>
      <c r="S9" s="109">
        <f>IFERROR(O9/K9*100,"")</f>
        <v>90.909090909090907</v>
      </c>
      <c r="T9" s="109"/>
      <c r="U9" s="109"/>
      <c r="V9" s="110"/>
      <c r="W9" s="111">
        <f>SUM(W5:Z8)</f>
        <v>300</v>
      </c>
      <c r="X9" s="86"/>
      <c r="Y9" s="86"/>
      <c r="Z9" s="86"/>
      <c r="AA9" s="92"/>
      <c r="AB9" s="92"/>
      <c r="AC9" s="92"/>
      <c r="AD9" s="92"/>
      <c r="AE9" s="86">
        <f>SUM(AE5:AH8)</f>
        <v>300000</v>
      </c>
      <c r="AF9" s="86"/>
      <c r="AG9" s="86"/>
      <c r="AH9" s="87"/>
      <c r="AI9" s="83">
        <f>SUM(AI5:AL8)</f>
        <v>300</v>
      </c>
      <c r="AJ9" s="86"/>
      <c r="AK9" s="86"/>
      <c r="AL9" s="86"/>
      <c r="AM9" s="92"/>
      <c r="AN9" s="92"/>
      <c r="AO9" s="92"/>
      <c r="AP9" s="92"/>
      <c r="AQ9" s="86">
        <f>SUM(AQ5:AT8)</f>
        <v>151800</v>
      </c>
      <c r="AR9" s="86"/>
      <c r="AS9" s="86"/>
      <c r="AT9" s="87"/>
      <c r="AU9" s="3"/>
    </row>
    <row r="10" spans="2:47" ht="20.25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6" spans="2:47" x14ac:dyDescent="0.15">
      <c r="B16" s="1" t="s">
        <v>76</v>
      </c>
    </row>
    <row r="17" spans="2:47" ht="18" thickBot="1" x14ac:dyDescent="0.2">
      <c r="B17" s="85" t="s">
        <v>78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</row>
    <row r="18" spans="2:47" x14ac:dyDescent="0.15">
      <c r="B18" s="93" t="s">
        <v>1</v>
      </c>
      <c r="C18" s="65"/>
      <c r="D18" s="65"/>
      <c r="E18" s="65"/>
      <c r="F18" s="65"/>
      <c r="G18" s="65"/>
      <c r="H18" s="65"/>
      <c r="I18" s="94"/>
      <c r="J18" s="64" t="s">
        <v>21</v>
      </c>
      <c r="K18" s="65"/>
      <c r="L18" s="65"/>
      <c r="M18" s="65"/>
      <c r="N18" s="65"/>
      <c r="O18" s="65"/>
      <c r="P18" s="65"/>
      <c r="Q18" s="88" t="s">
        <v>17</v>
      </c>
      <c r="R18" s="88"/>
      <c r="S18" s="88"/>
      <c r="T18" s="88"/>
      <c r="U18" s="88"/>
      <c r="V18" s="88"/>
      <c r="W18" s="71" t="s">
        <v>22</v>
      </c>
      <c r="X18" s="72"/>
      <c r="Y18" s="72"/>
      <c r="Z18" s="72"/>
      <c r="AA18" s="72"/>
      <c r="AB18" s="73"/>
      <c r="AC18" s="88" t="s">
        <v>19</v>
      </c>
      <c r="AD18" s="88"/>
      <c r="AE18" s="88"/>
      <c r="AF18" s="88"/>
      <c r="AG18" s="88"/>
      <c r="AH18" s="88"/>
      <c r="AI18" s="71" t="s">
        <v>23</v>
      </c>
      <c r="AJ18" s="72"/>
      <c r="AK18" s="72"/>
      <c r="AL18" s="72"/>
      <c r="AM18" s="72"/>
      <c r="AN18" s="73"/>
      <c r="AO18" s="71" t="s">
        <v>24</v>
      </c>
      <c r="AP18" s="72"/>
      <c r="AQ18" s="72"/>
      <c r="AR18" s="72"/>
      <c r="AS18" s="72"/>
      <c r="AT18" s="89"/>
    </row>
    <row r="19" spans="2:47" x14ac:dyDescent="0.15">
      <c r="B19" s="95"/>
      <c r="C19" s="67"/>
      <c r="D19" s="67"/>
      <c r="E19" s="67"/>
      <c r="F19" s="67"/>
      <c r="G19" s="67"/>
      <c r="H19" s="67"/>
      <c r="I19" s="96"/>
      <c r="J19" s="66"/>
      <c r="K19" s="67"/>
      <c r="L19" s="67"/>
      <c r="M19" s="67"/>
      <c r="N19" s="67"/>
      <c r="O19" s="67"/>
      <c r="P19" s="67"/>
      <c r="Q19" s="84" t="s">
        <v>18</v>
      </c>
      <c r="R19" s="84"/>
      <c r="S19" s="84"/>
      <c r="T19" s="84"/>
      <c r="U19" s="84"/>
      <c r="V19" s="84"/>
      <c r="W19" s="74"/>
      <c r="X19" s="75"/>
      <c r="Y19" s="75"/>
      <c r="Z19" s="75"/>
      <c r="AA19" s="75"/>
      <c r="AB19" s="76"/>
      <c r="AC19" s="84" t="s">
        <v>20</v>
      </c>
      <c r="AD19" s="84"/>
      <c r="AE19" s="84"/>
      <c r="AF19" s="84"/>
      <c r="AG19" s="84"/>
      <c r="AH19" s="84"/>
      <c r="AI19" s="74"/>
      <c r="AJ19" s="75"/>
      <c r="AK19" s="75"/>
      <c r="AL19" s="75"/>
      <c r="AM19" s="75"/>
      <c r="AN19" s="76"/>
      <c r="AO19" s="74"/>
      <c r="AP19" s="75"/>
      <c r="AQ19" s="75"/>
      <c r="AR19" s="75"/>
      <c r="AS19" s="75"/>
      <c r="AT19" s="90"/>
    </row>
    <row r="20" spans="2:47" ht="14.25" thickBot="1" x14ac:dyDescent="0.2">
      <c r="B20" s="97"/>
      <c r="C20" s="69"/>
      <c r="D20" s="69"/>
      <c r="E20" s="69"/>
      <c r="F20" s="69"/>
      <c r="G20" s="69"/>
      <c r="H20" s="69"/>
      <c r="I20" s="98"/>
      <c r="J20" s="68"/>
      <c r="K20" s="69"/>
      <c r="L20" s="69"/>
      <c r="M20" s="69"/>
      <c r="N20" s="69"/>
      <c r="O20" s="69"/>
      <c r="P20" s="69"/>
      <c r="Q20" s="62" t="s">
        <v>62</v>
      </c>
      <c r="R20" s="62"/>
      <c r="S20" s="62"/>
      <c r="T20" s="62"/>
      <c r="U20" s="62"/>
      <c r="V20" s="62"/>
      <c r="W20" s="77"/>
      <c r="X20" s="78"/>
      <c r="Y20" s="78"/>
      <c r="Z20" s="78"/>
      <c r="AA20" s="78"/>
      <c r="AB20" s="79"/>
      <c r="AC20" s="62" t="s">
        <v>63</v>
      </c>
      <c r="AD20" s="62"/>
      <c r="AE20" s="62"/>
      <c r="AF20" s="62"/>
      <c r="AG20" s="62"/>
      <c r="AH20" s="62"/>
      <c r="AI20" s="77"/>
      <c r="AJ20" s="78"/>
      <c r="AK20" s="78"/>
      <c r="AL20" s="78"/>
      <c r="AM20" s="78"/>
      <c r="AN20" s="79"/>
      <c r="AO20" s="77"/>
      <c r="AP20" s="78"/>
      <c r="AQ20" s="78"/>
      <c r="AR20" s="78"/>
      <c r="AS20" s="78"/>
      <c r="AT20" s="91"/>
    </row>
    <row r="21" spans="2:47" ht="40.5" customHeight="1" thickBot="1" x14ac:dyDescent="0.2">
      <c r="B21" s="61" t="s">
        <v>16</v>
      </c>
      <c r="C21" s="62"/>
      <c r="D21" s="62"/>
      <c r="E21" s="62"/>
      <c r="F21" s="62"/>
      <c r="G21" s="62"/>
      <c r="H21" s="62"/>
      <c r="I21" s="63"/>
      <c r="J21" s="70">
        <f>AE9</f>
        <v>300000</v>
      </c>
      <c r="K21" s="60"/>
      <c r="L21" s="60"/>
      <c r="M21" s="60"/>
      <c r="N21" s="60"/>
      <c r="O21" s="60"/>
      <c r="P21" s="60"/>
      <c r="Q21" s="80">
        <v>0</v>
      </c>
      <c r="R21" s="80"/>
      <c r="S21" s="80"/>
      <c r="T21" s="80"/>
      <c r="U21" s="80"/>
      <c r="V21" s="80"/>
      <c r="W21" s="81">
        <f>J21-Q21</f>
        <v>300000</v>
      </c>
      <c r="X21" s="82"/>
      <c r="Y21" s="82"/>
      <c r="Z21" s="82"/>
      <c r="AA21" s="82"/>
      <c r="AB21" s="83"/>
      <c r="AC21" s="56">
        <f>AQ9</f>
        <v>151800</v>
      </c>
      <c r="AD21" s="56"/>
      <c r="AE21" s="56"/>
      <c r="AF21" s="56"/>
      <c r="AG21" s="56"/>
      <c r="AH21" s="56"/>
      <c r="AI21" s="60">
        <f>IF(W21&gt;=AC21,AC21,W21)</f>
        <v>151800</v>
      </c>
      <c r="AJ21" s="60"/>
      <c r="AK21" s="60"/>
      <c r="AL21" s="60"/>
      <c r="AM21" s="60"/>
      <c r="AN21" s="60"/>
      <c r="AO21" s="56">
        <f>ROUNDDOWN(AI21*2/3,0)</f>
        <v>101200</v>
      </c>
      <c r="AP21" s="56"/>
      <c r="AQ21" s="56"/>
      <c r="AR21" s="56"/>
      <c r="AS21" s="56"/>
      <c r="AT21" s="57"/>
      <c r="AU21" s="3"/>
    </row>
    <row r="22" spans="2:47" x14ac:dyDescent="0.15">
      <c r="B22" s="58" t="s">
        <v>25</v>
      </c>
      <c r="C22" s="58"/>
      <c r="E22" s="1" t="s">
        <v>26</v>
      </c>
    </row>
    <row r="23" spans="2:47" x14ac:dyDescent="0.15">
      <c r="B23" s="59">
        <v>2</v>
      </c>
      <c r="C23" s="59"/>
      <c r="E23" s="1" t="s">
        <v>27</v>
      </c>
    </row>
  </sheetData>
  <mergeCells count="89">
    <mergeCell ref="AI3:AT3"/>
    <mergeCell ref="AA4:AD4"/>
    <mergeCell ref="AE4:AH4"/>
    <mergeCell ref="B9:J9"/>
    <mergeCell ref="F6:J6"/>
    <mergeCell ref="F7:J7"/>
    <mergeCell ref="F8:J8"/>
    <mergeCell ref="B5:E5"/>
    <mergeCell ref="B6:E8"/>
    <mergeCell ref="F5:J5"/>
    <mergeCell ref="K3:N3"/>
    <mergeCell ref="O3:R3"/>
    <mergeCell ref="S3:V3"/>
    <mergeCell ref="K4:N4"/>
    <mergeCell ref="O4:R4"/>
    <mergeCell ref="S4:V4"/>
    <mergeCell ref="AM4:AP4"/>
    <mergeCell ref="AQ4:AT4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I4:AL4"/>
    <mergeCell ref="AQ6:AT6"/>
    <mergeCell ref="AM7:AP7"/>
    <mergeCell ref="K7:N7"/>
    <mergeCell ref="O7:R7"/>
    <mergeCell ref="S7:V7"/>
    <mergeCell ref="W7:Z7"/>
    <mergeCell ref="AQ7:AT7"/>
    <mergeCell ref="AA6:AD6"/>
    <mergeCell ref="AE6:AH6"/>
    <mergeCell ref="AI6:AL6"/>
    <mergeCell ref="AM6:AP6"/>
    <mergeCell ref="AI7:AL7"/>
    <mergeCell ref="K6:N6"/>
    <mergeCell ref="O6:R6"/>
    <mergeCell ref="S6:V6"/>
    <mergeCell ref="W6:Z6"/>
    <mergeCell ref="AQ8:AT8"/>
    <mergeCell ref="AM9:AP9"/>
    <mergeCell ref="K9:N9"/>
    <mergeCell ref="O9:R9"/>
    <mergeCell ref="S9:V9"/>
    <mergeCell ref="W9:Z9"/>
    <mergeCell ref="K8:N8"/>
    <mergeCell ref="O8:R8"/>
    <mergeCell ref="S8:V8"/>
    <mergeCell ref="W8:Z8"/>
    <mergeCell ref="AA8:AD8"/>
    <mergeCell ref="AE8:AH8"/>
    <mergeCell ref="AI8:AL8"/>
    <mergeCell ref="AM8:AP8"/>
    <mergeCell ref="B2:AT2"/>
    <mergeCell ref="AQ9:AT9"/>
    <mergeCell ref="Q18:V18"/>
    <mergeCell ref="AC18:AH18"/>
    <mergeCell ref="AO18:AT20"/>
    <mergeCell ref="B17:AT17"/>
    <mergeCell ref="AA9:AD9"/>
    <mergeCell ref="AE9:AH9"/>
    <mergeCell ref="AI9:AL9"/>
    <mergeCell ref="Q19:V19"/>
    <mergeCell ref="B18:I20"/>
    <mergeCell ref="B3:J4"/>
    <mergeCell ref="W3:AH3"/>
    <mergeCell ref="AA7:AD7"/>
    <mergeCell ref="AE7:AH7"/>
    <mergeCell ref="W4:Z4"/>
    <mergeCell ref="J18:P20"/>
    <mergeCell ref="J21:P21"/>
    <mergeCell ref="W18:AB20"/>
    <mergeCell ref="AI18:AN20"/>
    <mergeCell ref="Q21:V21"/>
    <mergeCell ref="W21:AB21"/>
    <mergeCell ref="AC19:AH19"/>
    <mergeCell ref="Q20:V20"/>
    <mergeCell ref="AC20:AH20"/>
    <mergeCell ref="AO21:AT21"/>
    <mergeCell ref="B22:C22"/>
    <mergeCell ref="B23:C23"/>
    <mergeCell ref="AC21:AH21"/>
    <mergeCell ref="AI21:AN21"/>
    <mergeCell ref="B21:I21"/>
  </mergeCells>
  <phoneticPr fontId="2"/>
  <dataValidations count="1">
    <dataValidation imeMode="off" allowBlank="1" showInputMessage="1" showErrorMessage="1" sqref="J21:AT21 K5:R8 W5:AT8"/>
  </dataValidations>
  <pageMargins left="0.78740157480314965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showGridLines="0" showZeros="0" view="pageBreakPreview" zoomScale="115" zoomScaleNormal="100" zoomScaleSheetLayoutView="115" workbookViewId="0"/>
  </sheetViews>
  <sheetFormatPr defaultRowHeight="13.5" x14ac:dyDescent="0.15"/>
  <cols>
    <col min="1" max="1" width="1" style="1" customWidth="1"/>
    <col min="2" max="2" width="19.5" style="1" bestFit="1" customWidth="1"/>
    <col min="3" max="3" width="18" style="1" customWidth="1"/>
    <col min="4" max="4" width="12.25" style="1" customWidth="1"/>
    <col min="5" max="5" width="3.625" style="9" bestFit="1" customWidth="1"/>
    <col min="6" max="6" width="12.25" style="1" customWidth="1"/>
    <col min="7" max="7" width="3.625" style="9" bestFit="1" customWidth="1"/>
    <col min="8" max="8" width="5.5" style="1" bestFit="1" customWidth="1"/>
    <col min="9" max="9" width="3.625" style="1" bestFit="1" customWidth="1"/>
    <col min="10" max="10" width="12.25" style="1" customWidth="1"/>
    <col min="11" max="11" width="1.125" style="1" customWidth="1"/>
    <col min="12" max="16384" width="9" style="1"/>
  </cols>
  <sheetData>
    <row r="1" spans="2:10" x14ac:dyDescent="0.15">
      <c r="B1" s="1" t="s">
        <v>89</v>
      </c>
    </row>
    <row r="2" spans="2:10" ht="17.25" x14ac:dyDescent="0.15">
      <c r="B2" s="159" t="s">
        <v>90</v>
      </c>
      <c r="C2" s="159"/>
      <c r="D2" s="159"/>
      <c r="E2" s="159"/>
      <c r="F2" s="159"/>
      <c r="G2" s="159"/>
      <c r="H2" s="159"/>
      <c r="I2" s="159"/>
      <c r="J2" s="159"/>
    </row>
    <row r="4" spans="2:10" ht="17.25" customHeight="1" x14ac:dyDescent="0.15">
      <c r="B4" s="1" t="s">
        <v>65</v>
      </c>
    </row>
    <row r="5" spans="2:10" ht="17.25" customHeight="1" x14ac:dyDescent="0.15">
      <c r="B5" s="33" t="s">
        <v>66</v>
      </c>
      <c r="C5" s="32" t="s">
        <v>91</v>
      </c>
      <c r="D5" s="160" t="s">
        <v>67</v>
      </c>
      <c r="E5" s="161"/>
      <c r="F5" s="161"/>
      <c r="G5" s="161"/>
      <c r="H5" s="161"/>
      <c r="I5" s="161"/>
      <c r="J5" s="162"/>
    </row>
    <row r="6" spans="2:10" ht="17.25" customHeight="1" x14ac:dyDescent="0.15">
      <c r="B6" s="20"/>
      <c r="C6" s="35"/>
      <c r="D6" s="39" t="s">
        <v>68</v>
      </c>
      <c r="E6" s="46"/>
      <c r="F6" s="40"/>
      <c r="G6" s="46"/>
      <c r="H6" s="40"/>
      <c r="I6" s="40"/>
      <c r="J6" s="41"/>
    </row>
    <row r="7" spans="2:10" ht="17.25" customHeight="1" x14ac:dyDescent="0.15">
      <c r="B7" s="20" t="s">
        <v>68</v>
      </c>
      <c r="C7" s="36">
        <f>J7</f>
        <v>101200</v>
      </c>
      <c r="D7" s="290">
        <v>300</v>
      </c>
      <c r="E7" s="45" t="s">
        <v>85</v>
      </c>
      <c r="F7" s="291">
        <v>506</v>
      </c>
      <c r="G7" s="45" t="s">
        <v>85</v>
      </c>
      <c r="H7" s="49" t="s">
        <v>86</v>
      </c>
      <c r="I7" s="49" t="s">
        <v>87</v>
      </c>
      <c r="J7" s="292">
        <f>D7*F7*2/3</f>
        <v>101200</v>
      </c>
    </row>
    <row r="8" spans="2:10" ht="17.25" customHeight="1" x14ac:dyDescent="0.15">
      <c r="B8" s="20"/>
      <c r="C8" s="36"/>
      <c r="D8" s="20"/>
      <c r="E8" s="45"/>
      <c r="F8" s="38"/>
      <c r="G8" s="45"/>
      <c r="H8" s="38"/>
      <c r="I8" s="38"/>
      <c r="J8" s="21"/>
    </row>
    <row r="9" spans="2:10" ht="17.25" customHeight="1" x14ac:dyDescent="0.15">
      <c r="B9" s="20" t="s">
        <v>69</v>
      </c>
      <c r="C9" s="36"/>
      <c r="D9" s="20" t="s">
        <v>84</v>
      </c>
      <c r="E9" s="45"/>
      <c r="F9" s="38"/>
      <c r="G9" s="45"/>
      <c r="H9" s="38"/>
      <c r="I9" s="38"/>
      <c r="J9" s="21"/>
    </row>
    <row r="10" spans="2:10" ht="17.25" customHeight="1" x14ac:dyDescent="0.15">
      <c r="B10" s="20"/>
      <c r="C10" s="36">
        <f>H11</f>
        <v>198800</v>
      </c>
      <c r="D10" s="293">
        <v>300</v>
      </c>
      <c r="E10" s="45" t="s">
        <v>85</v>
      </c>
      <c r="F10" s="50">
        <v>1000</v>
      </c>
      <c r="G10" s="45" t="s">
        <v>87</v>
      </c>
      <c r="H10" s="294">
        <f>D10*F10</f>
        <v>300000</v>
      </c>
      <c r="I10" s="294"/>
      <c r="J10" s="295"/>
    </row>
    <row r="11" spans="2:10" ht="17.25" customHeight="1" x14ac:dyDescent="0.15">
      <c r="B11" s="20"/>
      <c r="C11" s="36"/>
      <c r="D11" s="290">
        <f>H10</f>
        <v>300000</v>
      </c>
      <c r="E11" s="45" t="s">
        <v>88</v>
      </c>
      <c r="F11" s="50">
        <f>J7</f>
        <v>101200</v>
      </c>
      <c r="G11" s="45" t="s">
        <v>87</v>
      </c>
      <c r="H11" s="294">
        <f>D11-F11</f>
        <v>198800</v>
      </c>
      <c r="I11" s="294"/>
      <c r="J11" s="295"/>
    </row>
    <row r="12" spans="2:10" ht="17.25" customHeight="1" x14ac:dyDescent="0.15">
      <c r="B12" s="20"/>
      <c r="C12" s="36"/>
      <c r="D12" s="20"/>
      <c r="E12" s="45"/>
      <c r="F12" s="38"/>
      <c r="G12" s="45"/>
      <c r="H12" s="38"/>
      <c r="I12" s="38"/>
      <c r="J12" s="21"/>
    </row>
    <row r="13" spans="2:10" ht="17.25" customHeight="1" x14ac:dyDescent="0.15">
      <c r="B13" s="6"/>
      <c r="C13" s="35"/>
      <c r="D13" s="6"/>
      <c r="E13" s="47"/>
      <c r="F13" s="37"/>
      <c r="G13" s="47"/>
      <c r="H13" s="37"/>
      <c r="I13" s="37"/>
      <c r="J13" s="7"/>
    </row>
    <row r="14" spans="2:10" ht="17.25" customHeight="1" x14ac:dyDescent="0.15">
      <c r="B14" s="6"/>
      <c r="C14" s="35"/>
      <c r="D14" s="6"/>
      <c r="E14" s="47"/>
      <c r="F14" s="37"/>
      <c r="G14" s="47"/>
      <c r="H14" s="37"/>
      <c r="I14" s="37"/>
      <c r="J14" s="7"/>
    </row>
    <row r="15" spans="2:10" ht="17.25" customHeight="1" x14ac:dyDescent="0.15">
      <c r="B15" s="6"/>
      <c r="C15" s="35"/>
      <c r="D15" s="6"/>
      <c r="E15" s="47"/>
      <c r="F15" s="37"/>
      <c r="G15" s="47"/>
      <c r="H15" s="37"/>
      <c r="I15" s="37"/>
      <c r="J15" s="7"/>
    </row>
    <row r="16" spans="2:10" ht="17.25" customHeight="1" x14ac:dyDescent="0.15">
      <c r="B16" s="6"/>
      <c r="C16" s="35"/>
      <c r="D16" s="6"/>
      <c r="E16" s="47"/>
      <c r="F16" s="37"/>
      <c r="G16" s="47"/>
      <c r="H16" s="37"/>
      <c r="I16" s="37"/>
      <c r="J16" s="7"/>
    </row>
    <row r="17" spans="2:10" ht="17.25" customHeight="1" x14ac:dyDescent="0.15">
      <c r="B17" s="6"/>
      <c r="C17" s="35"/>
      <c r="D17" s="6"/>
      <c r="E17" s="47"/>
      <c r="F17" s="37"/>
      <c r="G17" s="47"/>
      <c r="H17" s="37"/>
      <c r="I17" s="37"/>
      <c r="J17" s="7"/>
    </row>
    <row r="18" spans="2:10" ht="17.25" customHeight="1" x14ac:dyDescent="0.15">
      <c r="B18" s="6"/>
      <c r="C18" s="35"/>
      <c r="D18" s="6"/>
      <c r="E18" s="47"/>
      <c r="F18" s="37"/>
      <c r="G18" s="47"/>
      <c r="H18" s="37"/>
      <c r="I18" s="37"/>
      <c r="J18" s="7"/>
    </row>
    <row r="19" spans="2:10" ht="17.25" customHeight="1" x14ac:dyDescent="0.15">
      <c r="B19" s="6"/>
      <c r="C19" s="35"/>
      <c r="D19" s="6"/>
      <c r="E19" s="47"/>
      <c r="F19" s="37"/>
      <c r="G19" s="47"/>
      <c r="H19" s="37"/>
      <c r="I19" s="37"/>
      <c r="J19" s="7"/>
    </row>
    <row r="20" spans="2:10" ht="17.25" customHeight="1" x14ac:dyDescent="0.15">
      <c r="B20" s="6"/>
      <c r="C20" s="35"/>
      <c r="D20" s="6"/>
      <c r="E20" s="47"/>
      <c r="F20" s="37"/>
      <c r="G20" s="47"/>
      <c r="H20" s="37"/>
      <c r="I20" s="37"/>
      <c r="J20" s="7"/>
    </row>
    <row r="21" spans="2:10" ht="17.25" customHeight="1" x14ac:dyDescent="0.15">
      <c r="B21" s="6"/>
      <c r="C21" s="35"/>
      <c r="D21" s="42"/>
      <c r="E21" s="48"/>
      <c r="F21" s="43"/>
      <c r="G21" s="48"/>
      <c r="H21" s="43"/>
      <c r="I21" s="43"/>
      <c r="J21" s="44"/>
    </row>
    <row r="22" spans="2:10" ht="17.25" customHeight="1" x14ac:dyDescent="0.15">
      <c r="B22" s="8" t="s">
        <v>70</v>
      </c>
      <c r="C22" s="30">
        <f>SUM(C6:C21)</f>
        <v>300000</v>
      </c>
      <c r="D22" s="163"/>
      <c r="E22" s="164"/>
      <c r="F22" s="164"/>
      <c r="G22" s="164"/>
      <c r="H22" s="164"/>
      <c r="I22" s="164"/>
      <c r="J22" s="165"/>
    </row>
    <row r="23" spans="2:10" ht="17.25" customHeight="1" x14ac:dyDescent="0.15"/>
    <row r="24" spans="2:10" ht="17.25" customHeight="1" x14ac:dyDescent="0.15"/>
    <row r="25" spans="2:10" ht="17.25" customHeight="1" x14ac:dyDescent="0.15">
      <c r="B25" s="1" t="s">
        <v>71</v>
      </c>
    </row>
    <row r="26" spans="2:10" ht="17.25" customHeight="1" x14ac:dyDescent="0.15">
      <c r="B26" s="33" t="s">
        <v>66</v>
      </c>
      <c r="C26" s="55" t="s">
        <v>91</v>
      </c>
      <c r="D26" s="160" t="s">
        <v>67</v>
      </c>
      <c r="E26" s="161"/>
      <c r="F26" s="161"/>
      <c r="G26" s="161"/>
      <c r="H26" s="161"/>
      <c r="I26" s="161"/>
      <c r="J26" s="162"/>
    </row>
    <row r="27" spans="2:10" ht="17.25" customHeight="1" x14ac:dyDescent="0.15">
      <c r="B27" s="20"/>
      <c r="C27" s="36"/>
      <c r="D27" s="51"/>
      <c r="E27" s="52"/>
      <c r="F27" s="53"/>
      <c r="G27" s="52"/>
      <c r="H27" s="53"/>
      <c r="I27" s="53"/>
      <c r="J27" s="41"/>
    </row>
    <row r="28" spans="2:10" ht="17.25" customHeight="1" x14ac:dyDescent="0.15">
      <c r="B28" s="20" t="s">
        <v>72</v>
      </c>
      <c r="C28" s="36">
        <f>H28</f>
        <v>300000</v>
      </c>
      <c r="D28" s="293">
        <v>300</v>
      </c>
      <c r="E28" s="45" t="s">
        <v>85</v>
      </c>
      <c r="F28" s="50">
        <v>1000</v>
      </c>
      <c r="G28" s="45" t="s">
        <v>87</v>
      </c>
      <c r="H28" s="294">
        <f>D28*F28</f>
        <v>300000</v>
      </c>
      <c r="I28" s="294"/>
      <c r="J28" s="295"/>
    </row>
    <row r="29" spans="2:10" ht="17.25" customHeight="1" x14ac:dyDescent="0.15">
      <c r="B29" s="20"/>
      <c r="C29" s="36"/>
      <c r="D29" s="36"/>
      <c r="E29" s="45"/>
      <c r="F29" s="38"/>
      <c r="G29" s="45"/>
      <c r="H29" s="38"/>
      <c r="I29" s="38"/>
      <c r="J29" s="21"/>
    </row>
    <row r="30" spans="2:10" ht="17.25" customHeight="1" x14ac:dyDescent="0.15">
      <c r="B30" s="20"/>
      <c r="C30" s="36"/>
      <c r="D30" s="36"/>
      <c r="E30" s="45"/>
      <c r="F30" s="38"/>
      <c r="G30" s="45"/>
      <c r="H30" s="38"/>
      <c r="I30" s="38"/>
      <c r="J30" s="21"/>
    </row>
    <row r="31" spans="2:10" ht="17.25" customHeight="1" x14ac:dyDescent="0.15">
      <c r="B31" s="6"/>
      <c r="C31" s="35"/>
      <c r="D31" s="35"/>
      <c r="E31" s="47"/>
      <c r="F31" s="37"/>
      <c r="G31" s="47"/>
      <c r="H31" s="37"/>
      <c r="I31" s="37"/>
      <c r="J31" s="7"/>
    </row>
    <row r="32" spans="2:10" ht="17.25" customHeight="1" x14ac:dyDescent="0.15">
      <c r="B32" s="6"/>
      <c r="C32" s="35"/>
      <c r="D32" s="35"/>
      <c r="E32" s="47"/>
      <c r="F32" s="37"/>
      <c r="G32" s="47"/>
      <c r="H32" s="37"/>
      <c r="I32" s="37"/>
      <c r="J32" s="7"/>
    </row>
    <row r="33" spans="2:10" ht="17.25" customHeight="1" x14ac:dyDescent="0.15">
      <c r="B33" s="6"/>
      <c r="C33" s="35"/>
      <c r="D33" s="35"/>
      <c r="E33" s="47"/>
      <c r="F33" s="37"/>
      <c r="G33" s="47"/>
      <c r="H33" s="37"/>
      <c r="I33" s="37"/>
      <c r="J33" s="7"/>
    </row>
    <row r="34" spans="2:10" ht="17.25" customHeight="1" x14ac:dyDescent="0.15">
      <c r="B34" s="6"/>
      <c r="C34" s="35"/>
      <c r="D34" s="35"/>
      <c r="E34" s="47"/>
      <c r="F34" s="37"/>
      <c r="G34" s="47"/>
      <c r="H34" s="37"/>
      <c r="I34" s="37"/>
      <c r="J34" s="7"/>
    </row>
    <row r="35" spans="2:10" ht="17.25" customHeight="1" x14ac:dyDescent="0.15">
      <c r="B35" s="6"/>
      <c r="C35" s="35"/>
      <c r="D35" s="35"/>
      <c r="E35" s="47"/>
      <c r="F35" s="37"/>
      <c r="G35" s="47"/>
      <c r="H35" s="37"/>
      <c r="I35" s="37"/>
      <c r="J35" s="7"/>
    </row>
    <row r="36" spans="2:10" ht="17.25" customHeight="1" x14ac:dyDescent="0.15">
      <c r="B36" s="6"/>
      <c r="C36" s="35"/>
      <c r="D36" s="35"/>
      <c r="E36" s="47"/>
      <c r="F36" s="37"/>
      <c r="G36" s="47"/>
      <c r="H36" s="37"/>
      <c r="I36" s="37"/>
      <c r="J36" s="7"/>
    </row>
    <row r="37" spans="2:10" ht="17.25" customHeight="1" x14ac:dyDescent="0.15">
      <c r="B37" s="6"/>
      <c r="C37" s="35"/>
      <c r="D37" s="35"/>
      <c r="E37" s="47"/>
      <c r="F37" s="37"/>
      <c r="G37" s="47"/>
      <c r="H37" s="37"/>
      <c r="I37" s="37"/>
      <c r="J37" s="7"/>
    </row>
    <row r="38" spans="2:10" ht="17.25" customHeight="1" x14ac:dyDescent="0.15">
      <c r="B38" s="6"/>
      <c r="C38" s="35"/>
      <c r="D38" s="35"/>
      <c r="E38" s="47"/>
      <c r="F38" s="37"/>
      <c r="G38" s="47"/>
      <c r="H38" s="37"/>
      <c r="I38" s="37"/>
      <c r="J38" s="7"/>
    </row>
    <row r="39" spans="2:10" ht="17.25" customHeight="1" x14ac:dyDescent="0.15">
      <c r="B39" s="6"/>
      <c r="C39" s="35"/>
      <c r="D39" s="35"/>
      <c r="E39" s="47"/>
      <c r="F39" s="37"/>
      <c r="G39" s="47"/>
      <c r="H39" s="37"/>
      <c r="I39" s="37"/>
      <c r="J39" s="7"/>
    </row>
    <row r="40" spans="2:10" ht="17.25" customHeight="1" x14ac:dyDescent="0.15">
      <c r="B40" s="6"/>
      <c r="C40" s="35"/>
      <c r="D40" s="35"/>
      <c r="E40" s="47"/>
      <c r="F40" s="37"/>
      <c r="G40" s="47"/>
      <c r="H40" s="37"/>
      <c r="I40" s="37"/>
      <c r="J40" s="7"/>
    </row>
    <row r="41" spans="2:10" ht="17.25" customHeight="1" x14ac:dyDescent="0.15">
      <c r="B41" s="6"/>
      <c r="C41" s="35"/>
      <c r="D41" s="35"/>
      <c r="E41" s="47"/>
      <c r="F41" s="37"/>
      <c r="G41" s="47"/>
      <c r="H41" s="37"/>
      <c r="I41" s="37"/>
      <c r="J41" s="7"/>
    </row>
    <row r="42" spans="2:10" ht="17.25" customHeight="1" x14ac:dyDescent="0.15">
      <c r="B42" s="6"/>
      <c r="C42" s="35"/>
      <c r="D42" s="54"/>
      <c r="E42" s="48"/>
      <c r="F42" s="43"/>
      <c r="G42" s="48"/>
      <c r="H42" s="43"/>
      <c r="I42" s="43"/>
      <c r="J42" s="44"/>
    </row>
    <row r="43" spans="2:10" ht="17.25" customHeight="1" x14ac:dyDescent="0.15">
      <c r="B43" s="8" t="s">
        <v>70</v>
      </c>
      <c r="C43" s="30">
        <f>SUM(C27:C42)</f>
        <v>300000</v>
      </c>
      <c r="D43" s="156"/>
      <c r="E43" s="157"/>
      <c r="F43" s="157"/>
      <c r="G43" s="157"/>
      <c r="H43" s="157"/>
      <c r="I43" s="157"/>
      <c r="J43" s="158"/>
    </row>
    <row r="44" spans="2:10" ht="17.25" customHeight="1" x14ac:dyDescent="0.15"/>
    <row r="45" spans="2:10" ht="17.25" customHeight="1" x14ac:dyDescent="0.15"/>
    <row r="46" spans="2:10" ht="17.25" customHeight="1" x14ac:dyDescent="0.15"/>
    <row r="47" spans="2:10" ht="17.25" customHeight="1" x14ac:dyDescent="0.15"/>
    <row r="48" spans="2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</sheetData>
  <mergeCells count="8">
    <mergeCell ref="H28:J28"/>
    <mergeCell ref="D43:J43"/>
    <mergeCell ref="B2:J2"/>
    <mergeCell ref="D5:J5"/>
    <mergeCell ref="H10:J10"/>
    <mergeCell ref="H11:J11"/>
    <mergeCell ref="D22:J22"/>
    <mergeCell ref="D26:J26"/>
  </mergeCells>
  <phoneticPr fontId="2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showGridLines="0" zoomScale="85" zoomScaleNormal="85" workbookViewId="0"/>
  </sheetViews>
  <sheetFormatPr defaultColWidth="2.875" defaultRowHeight="13.5" x14ac:dyDescent="0.15"/>
  <cols>
    <col min="1" max="16384" width="2.875" style="1"/>
  </cols>
  <sheetData>
    <row r="1" spans="1:45" x14ac:dyDescent="0.15">
      <c r="A1" s="1" t="s">
        <v>75</v>
      </c>
    </row>
    <row r="2" spans="1:45" ht="18" thickBot="1" x14ac:dyDescent="0.2">
      <c r="A2" s="85" t="s">
        <v>79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</row>
    <row r="3" spans="1:45" ht="20.25" customHeight="1" x14ac:dyDescent="0.15">
      <c r="A3" s="93" t="s">
        <v>1</v>
      </c>
      <c r="B3" s="65"/>
      <c r="C3" s="65"/>
      <c r="D3" s="65"/>
      <c r="E3" s="65"/>
      <c r="F3" s="65"/>
      <c r="G3" s="65"/>
      <c r="H3" s="65"/>
      <c r="I3" s="94"/>
      <c r="J3" s="73" t="s">
        <v>8</v>
      </c>
      <c r="K3" s="88"/>
      <c r="L3" s="88"/>
      <c r="M3" s="88"/>
      <c r="N3" s="88" t="s">
        <v>9</v>
      </c>
      <c r="O3" s="88"/>
      <c r="P3" s="88"/>
      <c r="Q3" s="88"/>
      <c r="R3" s="88" t="s">
        <v>10</v>
      </c>
      <c r="S3" s="88"/>
      <c r="T3" s="88"/>
      <c r="U3" s="155"/>
      <c r="V3" s="99" t="s">
        <v>14</v>
      </c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1"/>
      <c r="AH3" s="100" t="s">
        <v>15</v>
      </c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1"/>
    </row>
    <row r="4" spans="1:45" ht="20.25" customHeight="1" thickBot="1" x14ac:dyDescent="0.2">
      <c r="A4" s="97"/>
      <c r="B4" s="69"/>
      <c r="C4" s="69"/>
      <c r="D4" s="69"/>
      <c r="E4" s="69"/>
      <c r="F4" s="69"/>
      <c r="G4" s="69"/>
      <c r="H4" s="69"/>
      <c r="I4" s="98"/>
      <c r="J4" s="79" t="s">
        <v>58</v>
      </c>
      <c r="K4" s="62"/>
      <c r="L4" s="62"/>
      <c r="M4" s="62"/>
      <c r="N4" s="62" t="s">
        <v>59</v>
      </c>
      <c r="O4" s="62"/>
      <c r="P4" s="62"/>
      <c r="Q4" s="62"/>
      <c r="R4" s="62" t="s">
        <v>60</v>
      </c>
      <c r="S4" s="62"/>
      <c r="T4" s="62"/>
      <c r="U4" s="77"/>
      <c r="V4" s="97" t="s">
        <v>9</v>
      </c>
      <c r="W4" s="69"/>
      <c r="X4" s="69"/>
      <c r="Y4" s="69"/>
      <c r="Z4" s="69" t="s">
        <v>11</v>
      </c>
      <c r="AA4" s="69"/>
      <c r="AB4" s="69"/>
      <c r="AC4" s="69"/>
      <c r="AD4" s="69" t="s">
        <v>12</v>
      </c>
      <c r="AE4" s="69"/>
      <c r="AF4" s="69"/>
      <c r="AG4" s="98"/>
      <c r="AH4" s="68" t="s">
        <v>9</v>
      </c>
      <c r="AI4" s="69"/>
      <c r="AJ4" s="69"/>
      <c r="AK4" s="69"/>
      <c r="AL4" s="69" t="s">
        <v>13</v>
      </c>
      <c r="AM4" s="69"/>
      <c r="AN4" s="69"/>
      <c r="AO4" s="69"/>
      <c r="AP4" s="69" t="s">
        <v>12</v>
      </c>
      <c r="AQ4" s="69"/>
      <c r="AR4" s="69"/>
      <c r="AS4" s="98"/>
    </row>
    <row r="5" spans="1:45" ht="15" customHeight="1" x14ac:dyDescent="0.15">
      <c r="A5" s="149" t="s">
        <v>2</v>
      </c>
      <c r="B5" s="150"/>
      <c r="C5" s="150"/>
      <c r="D5" s="227" t="s">
        <v>64</v>
      </c>
      <c r="E5" s="153"/>
      <c r="F5" s="153"/>
      <c r="G5" s="189" t="s">
        <v>30</v>
      </c>
      <c r="H5" s="189"/>
      <c r="I5" s="190"/>
      <c r="J5" s="262">
        <f>別紙1･2!K5</f>
        <v>330</v>
      </c>
      <c r="K5" s="263"/>
      <c r="L5" s="263"/>
      <c r="M5" s="263"/>
      <c r="N5" s="262">
        <f>別紙1･2!O5</f>
        <v>300</v>
      </c>
      <c r="O5" s="263"/>
      <c r="P5" s="263"/>
      <c r="Q5" s="263"/>
      <c r="R5" s="296">
        <f>別紙1･2!S5</f>
        <v>90.909090909090907</v>
      </c>
      <c r="S5" s="297"/>
      <c r="T5" s="297"/>
      <c r="U5" s="297"/>
      <c r="V5" s="264">
        <f>別紙1･2!W5</f>
        <v>300</v>
      </c>
      <c r="W5" s="263"/>
      <c r="X5" s="263"/>
      <c r="Y5" s="263"/>
      <c r="Z5" s="263">
        <f>別紙1･2!AA5</f>
        <v>1000</v>
      </c>
      <c r="AA5" s="263"/>
      <c r="AB5" s="263"/>
      <c r="AC5" s="263"/>
      <c r="AD5" s="265">
        <f>別紙1･2!AE5</f>
        <v>300000</v>
      </c>
      <c r="AE5" s="266"/>
      <c r="AF5" s="266"/>
      <c r="AG5" s="267"/>
      <c r="AH5" s="262">
        <f>別紙1･2!AI5</f>
        <v>300</v>
      </c>
      <c r="AI5" s="263"/>
      <c r="AJ5" s="263"/>
      <c r="AK5" s="263"/>
      <c r="AL5" s="263">
        <v>506</v>
      </c>
      <c r="AM5" s="263"/>
      <c r="AN5" s="263"/>
      <c r="AO5" s="263"/>
      <c r="AP5" s="268">
        <f>別紙1･2!AQ5</f>
        <v>151800</v>
      </c>
      <c r="AQ5" s="268"/>
      <c r="AR5" s="268"/>
      <c r="AS5" s="269"/>
    </row>
    <row r="6" spans="1:45" ht="15" customHeight="1" x14ac:dyDescent="0.15">
      <c r="A6" s="95"/>
      <c r="B6" s="67"/>
      <c r="C6" s="67"/>
      <c r="D6" s="145"/>
      <c r="E6" s="145"/>
      <c r="F6" s="145"/>
      <c r="G6" s="191" t="s">
        <v>31</v>
      </c>
      <c r="H6" s="191"/>
      <c r="I6" s="192"/>
      <c r="J6" s="210"/>
      <c r="K6" s="211"/>
      <c r="L6" s="211"/>
      <c r="M6" s="211"/>
      <c r="N6" s="211"/>
      <c r="O6" s="211"/>
      <c r="P6" s="211"/>
      <c r="Q6" s="211"/>
      <c r="R6" s="298" t="str">
        <f t="shared" ref="R6:R12" si="0">IFERROR(N6/J6*100,"")</f>
        <v/>
      </c>
      <c r="S6" s="299"/>
      <c r="T6" s="299"/>
      <c r="U6" s="300"/>
      <c r="V6" s="217"/>
      <c r="W6" s="211"/>
      <c r="X6" s="211"/>
      <c r="Y6" s="211"/>
      <c r="Z6" s="211"/>
      <c r="AA6" s="211"/>
      <c r="AB6" s="211"/>
      <c r="AC6" s="211"/>
      <c r="AD6" s="206">
        <f t="shared" ref="AD6:AD12" si="1">IFERROR(V6*Z6,"")</f>
        <v>0</v>
      </c>
      <c r="AE6" s="207"/>
      <c r="AF6" s="207"/>
      <c r="AG6" s="208"/>
      <c r="AH6" s="210"/>
      <c r="AI6" s="211"/>
      <c r="AJ6" s="211"/>
      <c r="AK6" s="211"/>
      <c r="AL6" s="205">
        <v>506</v>
      </c>
      <c r="AM6" s="205"/>
      <c r="AN6" s="205"/>
      <c r="AO6" s="205"/>
      <c r="AP6" s="206">
        <f t="shared" ref="AP6:AP12" si="2">IFERROR(AH6*AL6,"")</f>
        <v>0</v>
      </c>
      <c r="AQ6" s="207"/>
      <c r="AR6" s="207"/>
      <c r="AS6" s="208"/>
    </row>
    <row r="7" spans="1:45" ht="15" customHeight="1" x14ac:dyDescent="0.15">
      <c r="A7" s="95" t="s">
        <v>6</v>
      </c>
      <c r="B7" s="67"/>
      <c r="C7" s="67"/>
      <c r="D7" s="145" t="s">
        <v>3</v>
      </c>
      <c r="E7" s="145"/>
      <c r="F7" s="145"/>
      <c r="G7" s="193" t="s">
        <v>30</v>
      </c>
      <c r="H7" s="193"/>
      <c r="I7" s="194"/>
      <c r="J7" s="260">
        <f>別紙1･2!K6</f>
        <v>0</v>
      </c>
      <c r="K7" s="218"/>
      <c r="L7" s="218"/>
      <c r="M7" s="218"/>
      <c r="N7" s="218">
        <f>別紙1･2!O6</f>
        <v>0</v>
      </c>
      <c r="O7" s="218"/>
      <c r="P7" s="218"/>
      <c r="Q7" s="218"/>
      <c r="R7" s="301" t="str">
        <f>別紙1･2!S6</f>
        <v/>
      </c>
      <c r="S7" s="302"/>
      <c r="T7" s="302"/>
      <c r="U7" s="303"/>
      <c r="V7" s="261">
        <f>別紙1･2!W6</f>
        <v>0</v>
      </c>
      <c r="W7" s="218"/>
      <c r="X7" s="218"/>
      <c r="Y7" s="218"/>
      <c r="Z7" s="218">
        <f>別紙1･2!AA6</f>
        <v>0</v>
      </c>
      <c r="AA7" s="218"/>
      <c r="AB7" s="218"/>
      <c r="AC7" s="218"/>
      <c r="AD7" s="257">
        <f>別紙1･2!AE6</f>
        <v>0</v>
      </c>
      <c r="AE7" s="258"/>
      <c r="AF7" s="258"/>
      <c r="AG7" s="259"/>
      <c r="AH7" s="260">
        <f>別紙1･2!AI6</f>
        <v>0</v>
      </c>
      <c r="AI7" s="218"/>
      <c r="AJ7" s="218"/>
      <c r="AK7" s="218"/>
      <c r="AL7" s="218">
        <v>7994</v>
      </c>
      <c r="AM7" s="218"/>
      <c r="AN7" s="218"/>
      <c r="AO7" s="218"/>
      <c r="AP7" s="219">
        <f>別紙1･2!AQ6</f>
        <v>0</v>
      </c>
      <c r="AQ7" s="220"/>
      <c r="AR7" s="220"/>
      <c r="AS7" s="221"/>
    </row>
    <row r="8" spans="1:45" ht="15" customHeight="1" x14ac:dyDescent="0.15">
      <c r="A8" s="95"/>
      <c r="B8" s="67"/>
      <c r="C8" s="67"/>
      <c r="D8" s="145"/>
      <c r="E8" s="145"/>
      <c r="F8" s="145"/>
      <c r="G8" s="191" t="s">
        <v>31</v>
      </c>
      <c r="H8" s="191"/>
      <c r="I8" s="192"/>
      <c r="J8" s="210"/>
      <c r="K8" s="211"/>
      <c r="L8" s="211"/>
      <c r="M8" s="211"/>
      <c r="N8" s="211"/>
      <c r="O8" s="211"/>
      <c r="P8" s="211"/>
      <c r="Q8" s="211"/>
      <c r="R8" s="298" t="str">
        <f t="shared" si="0"/>
        <v/>
      </c>
      <c r="S8" s="299"/>
      <c r="T8" s="299"/>
      <c r="U8" s="300"/>
      <c r="V8" s="217"/>
      <c r="W8" s="211"/>
      <c r="X8" s="211"/>
      <c r="Y8" s="211"/>
      <c r="Z8" s="211"/>
      <c r="AA8" s="211"/>
      <c r="AB8" s="211"/>
      <c r="AC8" s="211"/>
      <c r="AD8" s="206">
        <f t="shared" si="1"/>
        <v>0</v>
      </c>
      <c r="AE8" s="207"/>
      <c r="AF8" s="207"/>
      <c r="AG8" s="208"/>
      <c r="AH8" s="210"/>
      <c r="AI8" s="211"/>
      <c r="AJ8" s="211"/>
      <c r="AK8" s="211"/>
      <c r="AL8" s="205">
        <v>7994</v>
      </c>
      <c r="AM8" s="205"/>
      <c r="AN8" s="205"/>
      <c r="AO8" s="205"/>
      <c r="AP8" s="206">
        <f t="shared" si="2"/>
        <v>0</v>
      </c>
      <c r="AQ8" s="207"/>
      <c r="AR8" s="207"/>
      <c r="AS8" s="208"/>
    </row>
    <row r="9" spans="1:45" ht="15" customHeight="1" x14ac:dyDescent="0.15">
      <c r="A9" s="95"/>
      <c r="B9" s="67"/>
      <c r="C9" s="67"/>
      <c r="D9" s="188" t="s">
        <v>28</v>
      </c>
      <c r="E9" s="145"/>
      <c r="F9" s="145"/>
      <c r="G9" s="193" t="s">
        <v>30</v>
      </c>
      <c r="H9" s="193"/>
      <c r="I9" s="194"/>
      <c r="J9" s="260">
        <f>別紙1･2!K7</f>
        <v>0</v>
      </c>
      <c r="K9" s="218"/>
      <c r="L9" s="218"/>
      <c r="M9" s="218"/>
      <c r="N9" s="218">
        <f>別紙1･2!O7</f>
        <v>0</v>
      </c>
      <c r="O9" s="218"/>
      <c r="P9" s="218"/>
      <c r="Q9" s="218"/>
      <c r="R9" s="301" t="str">
        <f>別紙1･2!S7</f>
        <v/>
      </c>
      <c r="S9" s="302"/>
      <c r="T9" s="302"/>
      <c r="U9" s="303"/>
      <c r="V9" s="261">
        <f>別紙1･2!W7</f>
        <v>0</v>
      </c>
      <c r="W9" s="218"/>
      <c r="X9" s="218"/>
      <c r="Y9" s="218"/>
      <c r="Z9" s="218">
        <f>別紙1･2!AA7</f>
        <v>0</v>
      </c>
      <c r="AA9" s="218"/>
      <c r="AB9" s="218"/>
      <c r="AC9" s="218"/>
      <c r="AD9" s="257">
        <f>別紙1･2!AE7</f>
        <v>0</v>
      </c>
      <c r="AE9" s="258"/>
      <c r="AF9" s="258"/>
      <c r="AG9" s="259"/>
      <c r="AH9" s="260">
        <f>別紙1･2!AI7</f>
        <v>0</v>
      </c>
      <c r="AI9" s="218"/>
      <c r="AJ9" s="218"/>
      <c r="AK9" s="218"/>
      <c r="AL9" s="218">
        <v>1767</v>
      </c>
      <c r="AM9" s="218"/>
      <c r="AN9" s="218"/>
      <c r="AO9" s="218"/>
      <c r="AP9" s="219">
        <f>別紙1･2!AQ7</f>
        <v>0</v>
      </c>
      <c r="AQ9" s="220"/>
      <c r="AR9" s="220"/>
      <c r="AS9" s="221"/>
    </row>
    <row r="10" spans="1:45" ht="15" customHeight="1" x14ac:dyDescent="0.15">
      <c r="A10" s="95"/>
      <c r="B10" s="67"/>
      <c r="C10" s="67"/>
      <c r="D10" s="145"/>
      <c r="E10" s="145"/>
      <c r="F10" s="145"/>
      <c r="G10" s="191" t="s">
        <v>31</v>
      </c>
      <c r="H10" s="191"/>
      <c r="I10" s="192"/>
      <c r="J10" s="210"/>
      <c r="K10" s="211"/>
      <c r="L10" s="211"/>
      <c r="M10" s="211"/>
      <c r="N10" s="211"/>
      <c r="O10" s="211"/>
      <c r="P10" s="211"/>
      <c r="Q10" s="211"/>
      <c r="R10" s="298" t="str">
        <f t="shared" si="0"/>
        <v/>
      </c>
      <c r="S10" s="299"/>
      <c r="T10" s="299"/>
      <c r="U10" s="300"/>
      <c r="V10" s="217"/>
      <c r="W10" s="211"/>
      <c r="X10" s="211"/>
      <c r="Y10" s="211"/>
      <c r="Z10" s="211"/>
      <c r="AA10" s="211"/>
      <c r="AB10" s="211"/>
      <c r="AC10" s="211"/>
      <c r="AD10" s="206">
        <f t="shared" si="1"/>
        <v>0</v>
      </c>
      <c r="AE10" s="207"/>
      <c r="AF10" s="207"/>
      <c r="AG10" s="208"/>
      <c r="AH10" s="210"/>
      <c r="AI10" s="211"/>
      <c r="AJ10" s="211"/>
      <c r="AK10" s="211"/>
      <c r="AL10" s="205">
        <v>1767</v>
      </c>
      <c r="AM10" s="205"/>
      <c r="AN10" s="205"/>
      <c r="AO10" s="205"/>
      <c r="AP10" s="206">
        <f t="shared" si="2"/>
        <v>0</v>
      </c>
      <c r="AQ10" s="207"/>
      <c r="AR10" s="207"/>
      <c r="AS10" s="208"/>
    </row>
    <row r="11" spans="1:45" ht="15" customHeight="1" x14ac:dyDescent="0.15">
      <c r="A11" s="95"/>
      <c r="B11" s="67"/>
      <c r="C11" s="67"/>
      <c r="D11" s="188" t="s">
        <v>29</v>
      </c>
      <c r="E11" s="145"/>
      <c r="F11" s="145"/>
      <c r="G11" s="193" t="s">
        <v>30</v>
      </c>
      <c r="H11" s="193"/>
      <c r="I11" s="194"/>
      <c r="J11" s="260">
        <f>別紙1･2!K8</f>
        <v>0</v>
      </c>
      <c r="K11" s="218"/>
      <c r="L11" s="218"/>
      <c r="M11" s="218"/>
      <c r="N11" s="218">
        <f>別紙1･2!O8</f>
        <v>0</v>
      </c>
      <c r="O11" s="218"/>
      <c r="P11" s="218"/>
      <c r="Q11" s="218"/>
      <c r="R11" s="301" t="str">
        <f>別紙1･2!S8</f>
        <v/>
      </c>
      <c r="S11" s="302"/>
      <c r="T11" s="302"/>
      <c r="U11" s="303"/>
      <c r="V11" s="261">
        <f>別紙1･2!W8</f>
        <v>0</v>
      </c>
      <c r="W11" s="218"/>
      <c r="X11" s="218"/>
      <c r="Y11" s="218"/>
      <c r="Z11" s="218">
        <f>別紙1･2!AA8</f>
        <v>0</v>
      </c>
      <c r="AA11" s="218"/>
      <c r="AB11" s="218"/>
      <c r="AC11" s="218"/>
      <c r="AD11" s="257">
        <f>別紙1･2!AE8</f>
        <v>0</v>
      </c>
      <c r="AE11" s="258"/>
      <c r="AF11" s="258"/>
      <c r="AG11" s="259"/>
      <c r="AH11" s="260">
        <f>別紙1･2!AI8</f>
        <v>0</v>
      </c>
      <c r="AI11" s="218"/>
      <c r="AJ11" s="218"/>
      <c r="AK11" s="218"/>
      <c r="AL11" s="218">
        <v>6494</v>
      </c>
      <c r="AM11" s="218"/>
      <c r="AN11" s="218"/>
      <c r="AO11" s="218"/>
      <c r="AP11" s="219">
        <f>別紙1･2!AQ8</f>
        <v>0</v>
      </c>
      <c r="AQ11" s="220"/>
      <c r="AR11" s="220"/>
      <c r="AS11" s="221"/>
    </row>
    <row r="12" spans="1:45" ht="15" customHeight="1" thickBot="1" x14ac:dyDescent="0.2">
      <c r="A12" s="151"/>
      <c r="B12" s="152"/>
      <c r="C12" s="152"/>
      <c r="D12" s="147"/>
      <c r="E12" s="147"/>
      <c r="F12" s="147"/>
      <c r="G12" s="198" t="s">
        <v>31</v>
      </c>
      <c r="H12" s="198"/>
      <c r="I12" s="199"/>
      <c r="J12" s="212"/>
      <c r="K12" s="209"/>
      <c r="L12" s="209"/>
      <c r="M12" s="209"/>
      <c r="N12" s="209"/>
      <c r="O12" s="209"/>
      <c r="P12" s="209"/>
      <c r="Q12" s="209"/>
      <c r="R12" s="304" t="str">
        <f t="shared" si="0"/>
        <v/>
      </c>
      <c r="S12" s="305"/>
      <c r="T12" s="305"/>
      <c r="U12" s="306"/>
      <c r="V12" s="222"/>
      <c r="W12" s="209"/>
      <c r="X12" s="209"/>
      <c r="Y12" s="209"/>
      <c r="Z12" s="209"/>
      <c r="AA12" s="209"/>
      <c r="AB12" s="209"/>
      <c r="AC12" s="209"/>
      <c r="AD12" s="214">
        <f t="shared" si="1"/>
        <v>0</v>
      </c>
      <c r="AE12" s="215"/>
      <c r="AF12" s="215"/>
      <c r="AG12" s="216"/>
      <c r="AH12" s="212"/>
      <c r="AI12" s="209"/>
      <c r="AJ12" s="209"/>
      <c r="AK12" s="209"/>
      <c r="AL12" s="213">
        <v>6494</v>
      </c>
      <c r="AM12" s="213"/>
      <c r="AN12" s="213"/>
      <c r="AO12" s="213"/>
      <c r="AP12" s="214">
        <f t="shared" si="2"/>
        <v>0</v>
      </c>
      <c r="AQ12" s="215"/>
      <c r="AR12" s="215"/>
      <c r="AS12" s="216"/>
    </row>
    <row r="13" spans="1:45" ht="15" customHeight="1" x14ac:dyDescent="0.15">
      <c r="A13" s="175" t="s">
        <v>7</v>
      </c>
      <c r="B13" s="72"/>
      <c r="C13" s="72"/>
      <c r="D13" s="72"/>
      <c r="E13" s="72"/>
      <c r="F13" s="73"/>
      <c r="G13" s="177" t="s">
        <v>30</v>
      </c>
      <c r="H13" s="178"/>
      <c r="I13" s="179"/>
      <c r="J13" s="166">
        <f>別紙1･2!K9</f>
        <v>330</v>
      </c>
      <c r="K13" s="173"/>
      <c r="L13" s="173"/>
      <c r="M13" s="183"/>
      <c r="N13" s="184">
        <f>別紙1･2!O9</f>
        <v>300</v>
      </c>
      <c r="O13" s="167"/>
      <c r="P13" s="167"/>
      <c r="Q13" s="168"/>
      <c r="R13" s="307">
        <f>別紙1･2!S9</f>
        <v>90.909090909090907</v>
      </c>
      <c r="S13" s="308"/>
      <c r="T13" s="308"/>
      <c r="U13" s="309"/>
      <c r="V13" s="166">
        <f>別紙1･2!W9</f>
        <v>300</v>
      </c>
      <c r="W13" s="167"/>
      <c r="X13" s="167"/>
      <c r="Y13" s="168"/>
      <c r="Z13" s="185"/>
      <c r="AA13" s="186"/>
      <c r="AB13" s="186"/>
      <c r="AC13" s="187"/>
      <c r="AD13" s="172">
        <f>別紙1･2!AE9</f>
        <v>300000</v>
      </c>
      <c r="AE13" s="173"/>
      <c r="AF13" s="173"/>
      <c r="AG13" s="174"/>
      <c r="AH13" s="166">
        <f>別紙1･2!AI9</f>
        <v>300</v>
      </c>
      <c r="AI13" s="167"/>
      <c r="AJ13" s="167"/>
      <c r="AK13" s="168"/>
      <c r="AL13" s="169"/>
      <c r="AM13" s="170"/>
      <c r="AN13" s="170"/>
      <c r="AO13" s="171"/>
      <c r="AP13" s="172">
        <f>別紙1･2!AQ9</f>
        <v>151800</v>
      </c>
      <c r="AQ13" s="173"/>
      <c r="AR13" s="173"/>
      <c r="AS13" s="174"/>
    </row>
    <row r="14" spans="1:45" ht="15" customHeight="1" thickBot="1" x14ac:dyDescent="0.2">
      <c r="A14" s="176"/>
      <c r="B14" s="78"/>
      <c r="C14" s="78"/>
      <c r="D14" s="78"/>
      <c r="E14" s="78"/>
      <c r="F14" s="79"/>
      <c r="G14" s="180" t="s">
        <v>31</v>
      </c>
      <c r="H14" s="181"/>
      <c r="I14" s="182"/>
      <c r="J14" s="246">
        <f>J6+J8+J10+J12</f>
        <v>0</v>
      </c>
      <c r="K14" s="244"/>
      <c r="L14" s="244"/>
      <c r="M14" s="252"/>
      <c r="N14" s="253">
        <f>N6+N8+N10+N12</f>
        <v>0</v>
      </c>
      <c r="O14" s="247"/>
      <c r="P14" s="247"/>
      <c r="Q14" s="248"/>
      <c r="R14" s="310"/>
      <c r="S14" s="311"/>
      <c r="T14" s="311"/>
      <c r="U14" s="312"/>
      <c r="V14" s="246">
        <f>V6+V8+V10+V12</f>
        <v>0</v>
      </c>
      <c r="W14" s="247"/>
      <c r="X14" s="247"/>
      <c r="Y14" s="248"/>
      <c r="Z14" s="249"/>
      <c r="AA14" s="250"/>
      <c r="AB14" s="250"/>
      <c r="AC14" s="251"/>
      <c r="AD14" s="243">
        <f>AD6+AD8+AD10+AD12</f>
        <v>0</v>
      </c>
      <c r="AE14" s="244"/>
      <c r="AF14" s="244"/>
      <c r="AG14" s="245"/>
      <c r="AH14" s="246">
        <f>AH6+AH8+AH10+AH12</f>
        <v>0</v>
      </c>
      <c r="AI14" s="247"/>
      <c r="AJ14" s="247"/>
      <c r="AK14" s="248"/>
      <c r="AL14" s="254"/>
      <c r="AM14" s="255"/>
      <c r="AN14" s="255"/>
      <c r="AO14" s="256"/>
      <c r="AP14" s="243">
        <f>AP6+AP8+AP10+AP12</f>
        <v>0</v>
      </c>
      <c r="AQ14" s="244"/>
      <c r="AR14" s="244"/>
      <c r="AS14" s="245"/>
    </row>
    <row r="15" spans="1:45" ht="20.2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</row>
    <row r="16" spans="1:45" ht="20.25" customHeight="1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</row>
    <row r="17" spans="1:46" ht="20.25" customHeight="1" x14ac:dyDescent="0.1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</row>
    <row r="21" spans="1:46" x14ac:dyDescent="0.15">
      <c r="A21" s="1" t="s">
        <v>32</v>
      </c>
    </row>
    <row r="22" spans="1:46" ht="18" thickBot="1" x14ac:dyDescent="0.2">
      <c r="A22" s="85" t="s">
        <v>83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</row>
    <row r="23" spans="1:46" x14ac:dyDescent="0.15">
      <c r="A23" s="93" t="s">
        <v>1</v>
      </c>
      <c r="B23" s="65"/>
      <c r="C23" s="65"/>
      <c r="D23" s="65"/>
      <c r="E23" s="65"/>
      <c r="F23" s="65"/>
      <c r="G23" s="65"/>
      <c r="H23" s="94"/>
      <c r="I23" s="64" t="s">
        <v>21</v>
      </c>
      <c r="J23" s="65"/>
      <c r="K23" s="65"/>
      <c r="L23" s="65"/>
      <c r="M23" s="65"/>
      <c r="N23" s="65"/>
      <c r="O23" s="65"/>
      <c r="P23" s="88" t="s">
        <v>17</v>
      </c>
      <c r="Q23" s="88"/>
      <c r="R23" s="88"/>
      <c r="S23" s="88"/>
      <c r="T23" s="88"/>
      <c r="U23" s="88"/>
      <c r="V23" s="71" t="s">
        <v>22</v>
      </c>
      <c r="W23" s="72"/>
      <c r="X23" s="72"/>
      <c r="Y23" s="72"/>
      <c r="Z23" s="72"/>
      <c r="AA23" s="73"/>
      <c r="AB23" s="88" t="s">
        <v>19</v>
      </c>
      <c r="AC23" s="88"/>
      <c r="AD23" s="88"/>
      <c r="AE23" s="88"/>
      <c r="AF23" s="88"/>
      <c r="AG23" s="88"/>
      <c r="AH23" s="71" t="s">
        <v>23</v>
      </c>
      <c r="AI23" s="72"/>
      <c r="AJ23" s="72"/>
      <c r="AK23" s="72"/>
      <c r="AL23" s="72"/>
      <c r="AM23" s="73"/>
      <c r="AN23" s="71" t="s">
        <v>24</v>
      </c>
      <c r="AO23" s="72"/>
      <c r="AP23" s="72"/>
      <c r="AQ23" s="72"/>
      <c r="AR23" s="72"/>
      <c r="AS23" s="89"/>
    </row>
    <row r="24" spans="1:46" x14ac:dyDescent="0.15">
      <c r="A24" s="95"/>
      <c r="B24" s="67"/>
      <c r="C24" s="67"/>
      <c r="D24" s="67"/>
      <c r="E24" s="67"/>
      <c r="F24" s="67"/>
      <c r="G24" s="67"/>
      <c r="H24" s="96"/>
      <c r="I24" s="66"/>
      <c r="J24" s="67"/>
      <c r="K24" s="67"/>
      <c r="L24" s="67"/>
      <c r="M24" s="67"/>
      <c r="N24" s="67"/>
      <c r="O24" s="67"/>
      <c r="P24" s="84" t="s">
        <v>18</v>
      </c>
      <c r="Q24" s="84"/>
      <c r="R24" s="84"/>
      <c r="S24" s="84"/>
      <c r="T24" s="84"/>
      <c r="U24" s="84"/>
      <c r="V24" s="74"/>
      <c r="W24" s="75"/>
      <c r="X24" s="75"/>
      <c r="Y24" s="75"/>
      <c r="Z24" s="75"/>
      <c r="AA24" s="76"/>
      <c r="AB24" s="84" t="s">
        <v>20</v>
      </c>
      <c r="AC24" s="84"/>
      <c r="AD24" s="84"/>
      <c r="AE24" s="84"/>
      <c r="AF24" s="84"/>
      <c r="AG24" s="84"/>
      <c r="AH24" s="74"/>
      <c r="AI24" s="75"/>
      <c r="AJ24" s="75"/>
      <c r="AK24" s="75"/>
      <c r="AL24" s="75"/>
      <c r="AM24" s="76"/>
      <c r="AN24" s="74"/>
      <c r="AO24" s="75"/>
      <c r="AP24" s="75"/>
      <c r="AQ24" s="75"/>
      <c r="AR24" s="75"/>
      <c r="AS24" s="90"/>
    </row>
    <row r="25" spans="1:46" ht="14.25" thickBot="1" x14ac:dyDescent="0.2">
      <c r="A25" s="97"/>
      <c r="B25" s="69"/>
      <c r="C25" s="69"/>
      <c r="D25" s="69"/>
      <c r="E25" s="69"/>
      <c r="F25" s="69"/>
      <c r="G25" s="69"/>
      <c r="H25" s="98"/>
      <c r="I25" s="68"/>
      <c r="J25" s="69"/>
      <c r="K25" s="69"/>
      <c r="L25" s="69"/>
      <c r="M25" s="69"/>
      <c r="N25" s="69"/>
      <c r="O25" s="69"/>
      <c r="P25" s="62" t="s">
        <v>62</v>
      </c>
      <c r="Q25" s="62"/>
      <c r="R25" s="62"/>
      <c r="S25" s="62"/>
      <c r="T25" s="62"/>
      <c r="U25" s="62"/>
      <c r="V25" s="77"/>
      <c r="W25" s="78"/>
      <c r="X25" s="78"/>
      <c r="Y25" s="78"/>
      <c r="Z25" s="78"/>
      <c r="AA25" s="79"/>
      <c r="AB25" s="62" t="s">
        <v>63</v>
      </c>
      <c r="AC25" s="62"/>
      <c r="AD25" s="62"/>
      <c r="AE25" s="62"/>
      <c r="AF25" s="62"/>
      <c r="AG25" s="62"/>
      <c r="AH25" s="77"/>
      <c r="AI25" s="78"/>
      <c r="AJ25" s="78"/>
      <c r="AK25" s="78"/>
      <c r="AL25" s="78"/>
      <c r="AM25" s="79"/>
      <c r="AN25" s="77"/>
      <c r="AO25" s="78"/>
      <c r="AP25" s="78"/>
      <c r="AQ25" s="78"/>
      <c r="AR25" s="78"/>
      <c r="AS25" s="91"/>
    </row>
    <row r="26" spans="1:46" ht="23.25" customHeight="1" x14ac:dyDescent="0.15">
      <c r="A26" s="234" t="s">
        <v>16</v>
      </c>
      <c r="B26" s="75"/>
      <c r="C26" s="75"/>
      <c r="D26" s="75"/>
      <c r="E26" s="76"/>
      <c r="F26" s="200" t="s">
        <v>30</v>
      </c>
      <c r="G26" s="201"/>
      <c r="H26" s="202"/>
      <c r="I26" s="203">
        <f>別紙1･2!J21</f>
        <v>300000</v>
      </c>
      <c r="J26" s="204"/>
      <c r="K26" s="204"/>
      <c r="L26" s="204"/>
      <c r="M26" s="204"/>
      <c r="N26" s="204"/>
      <c r="O26" s="204"/>
      <c r="P26" s="236">
        <f>別紙1･2!Q21</f>
        <v>0</v>
      </c>
      <c r="Q26" s="237"/>
      <c r="R26" s="237"/>
      <c r="S26" s="237"/>
      <c r="T26" s="237"/>
      <c r="U26" s="238"/>
      <c r="V26" s="195">
        <f>別紙1･2!W21</f>
        <v>300000</v>
      </c>
      <c r="W26" s="196"/>
      <c r="X26" s="196"/>
      <c r="Y26" s="196"/>
      <c r="Z26" s="196"/>
      <c r="AA26" s="235"/>
      <c r="AB26" s="195">
        <f>別紙1･2!AC21</f>
        <v>151800</v>
      </c>
      <c r="AC26" s="196"/>
      <c r="AD26" s="196"/>
      <c r="AE26" s="196"/>
      <c r="AF26" s="196"/>
      <c r="AG26" s="235"/>
      <c r="AH26" s="239">
        <f>別紙1･2!AI21</f>
        <v>151800</v>
      </c>
      <c r="AI26" s="240"/>
      <c r="AJ26" s="240"/>
      <c r="AK26" s="240"/>
      <c r="AL26" s="240"/>
      <c r="AM26" s="241"/>
      <c r="AN26" s="195">
        <f>別紙1･2!AO21</f>
        <v>101200</v>
      </c>
      <c r="AO26" s="196"/>
      <c r="AP26" s="196"/>
      <c r="AQ26" s="196"/>
      <c r="AR26" s="196"/>
      <c r="AS26" s="197"/>
      <c r="AT26" s="3">
        <f>AH26*2/3</f>
        <v>101200</v>
      </c>
    </row>
    <row r="27" spans="1:46" ht="23.25" customHeight="1" thickBot="1" x14ac:dyDescent="0.2">
      <c r="A27" s="176"/>
      <c r="B27" s="78"/>
      <c r="C27" s="78"/>
      <c r="D27" s="78"/>
      <c r="E27" s="79"/>
      <c r="F27" s="231" t="s">
        <v>31</v>
      </c>
      <c r="G27" s="232"/>
      <c r="H27" s="233"/>
      <c r="I27" s="230">
        <f>AD14</f>
        <v>0</v>
      </c>
      <c r="J27" s="242"/>
      <c r="K27" s="242"/>
      <c r="L27" s="242"/>
      <c r="M27" s="242"/>
      <c r="N27" s="242"/>
      <c r="O27" s="242"/>
      <c r="P27" s="224"/>
      <c r="Q27" s="225"/>
      <c r="R27" s="225"/>
      <c r="S27" s="225"/>
      <c r="T27" s="225"/>
      <c r="U27" s="226"/>
      <c r="V27" s="214">
        <f>I27-P27</f>
        <v>0</v>
      </c>
      <c r="W27" s="215"/>
      <c r="X27" s="215"/>
      <c r="Y27" s="215"/>
      <c r="Z27" s="215"/>
      <c r="AA27" s="223"/>
      <c r="AB27" s="214">
        <f>AP14</f>
        <v>0</v>
      </c>
      <c r="AC27" s="215"/>
      <c r="AD27" s="215"/>
      <c r="AE27" s="215"/>
      <c r="AF27" s="215"/>
      <c r="AG27" s="223"/>
      <c r="AH27" s="228">
        <f>IF(V27&gt;=AB27,AB27,V27)</f>
        <v>0</v>
      </c>
      <c r="AI27" s="229"/>
      <c r="AJ27" s="229"/>
      <c r="AK27" s="229"/>
      <c r="AL27" s="229"/>
      <c r="AM27" s="230"/>
      <c r="AN27" s="214">
        <f>ROUNDDOWN(AT27,0)</f>
        <v>0</v>
      </c>
      <c r="AO27" s="215"/>
      <c r="AP27" s="215"/>
      <c r="AQ27" s="215"/>
      <c r="AR27" s="215"/>
      <c r="AS27" s="216"/>
      <c r="AT27" s="3">
        <f>AH27*2/3</f>
        <v>0</v>
      </c>
    </row>
    <row r="28" spans="1:46" ht="16.5" customHeight="1" x14ac:dyDescent="0.15">
      <c r="A28" s="58" t="s">
        <v>25</v>
      </c>
      <c r="B28" s="58"/>
      <c r="D28" s="1" t="s">
        <v>26</v>
      </c>
    </row>
    <row r="29" spans="1:46" ht="16.5" customHeight="1" x14ac:dyDescent="0.15">
      <c r="A29" s="59">
        <v>2</v>
      </c>
      <c r="B29" s="59"/>
      <c r="D29" s="1" t="s">
        <v>27</v>
      </c>
    </row>
  </sheetData>
  <mergeCells count="152">
    <mergeCell ref="R4:U4"/>
    <mergeCell ref="AD4:AG4"/>
    <mergeCell ref="AH4:AK4"/>
    <mergeCell ref="A2:AS2"/>
    <mergeCell ref="A3:I4"/>
    <mergeCell ref="J3:M3"/>
    <mergeCell ref="N3:Q3"/>
    <mergeCell ref="R3:U3"/>
    <mergeCell ref="V3:AG3"/>
    <mergeCell ref="AH3:AS3"/>
    <mergeCell ref="J4:M4"/>
    <mergeCell ref="AL4:AO4"/>
    <mergeCell ref="AP4:AS4"/>
    <mergeCell ref="J5:M5"/>
    <mergeCell ref="N5:Q5"/>
    <mergeCell ref="R5:U5"/>
    <mergeCell ref="V5:Y5"/>
    <mergeCell ref="Z5:AC5"/>
    <mergeCell ref="AD5:AG5"/>
    <mergeCell ref="V4:Y4"/>
    <mergeCell ref="Z4:AC4"/>
    <mergeCell ref="AP7:AS7"/>
    <mergeCell ref="AH5:AK5"/>
    <mergeCell ref="AL5:AO5"/>
    <mergeCell ref="AP5:AS5"/>
    <mergeCell ref="AP6:AS6"/>
    <mergeCell ref="AH6:AK6"/>
    <mergeCell ref="AL6:AO6"/>
    <mergeCell ref="AD7:AG7"/>
    <mergeCell ref="AH7:AK7"/>
    <mergeCell ref="AL7:AO7"/>
    <mergeCell ref="J7:M7"/>
    <mergeCell ref="N7:Q7"/>
    <mergeCell ref="R7:U7"/>
    <mergeCell ref="V7:Y7"/>
    <mergeCell ref="Z7:AC7"/>
    <mergeCell ref="N4:Q4"/>
    <mergeCell ref="AD9:AG9"/>
    <mergeCell ref="AH9:AK9"/>
    <mergeCell ref="J9:M9"/>
    <mergeCell ref="N9:Q9"/>
    <mergeCell ref="R9:U9"/>
    <mergeCell ref="AL9:AO9"/>
    <mergeCell ref="Z9:AC9"/>
    <mergeCell ref="AP9:AS9"/>
    <mergeCell ref="J11:M11"/>
    <mergeCell ref="N11:Q11"/>
    <mergeCell ref="R11:U11"/>
    <mergeCell ref="V11:Y11"/>
    <mergeCell ref="Z11:AC11"/>
    <mergeCell ref="AD11:AG11"/>
    <mergeCell ref="AH11:AK11"/>
    <mergeCell ref="V9:Y9"/>
    <mergeCell ref="Z10:AC10"/>
    <mergeCell ref="A22:AS22"/>
    <mergeCell ref="A23:H25"/>
    <mergeCell ref="I23:O25"/>
    <mergeCell ref="P23:U23"/>
    <mergeCell ref="V23:AA25"/>
    <mergeCell ref="AB23:AG23"/>
    <mergeCell ref="AH23:AM25"/>
    <mergeCell ref="AN23:AS25"/>
    <mergeCell ref="V14:Y14"/>
    <mergeCell ref="Z14:AC14"/>
    <mergeCell ref="AD14:AG14"/>
    <mergeCell ref="AH14:AK14"/>
    <mergeCell ref="J14:M14"/>
    <mergeCell ref="N14:Q14"/>
    <mergeCell ref="R14:U14"/>
    <mergeCell ref="AL14:AO14"/>
    <mergeCell ref="AH27:AM27"/>
    <mergeCell ref="AN27:AS27"/>
    <mergeCell ref="A28:B28"/>
    <mergeCell ref="F27:H27"/>
    <mergeCell ref="A26:E27"/>
    <mergeCell ref="AB26:AG26"/>
    <mergeCell ref="P26:U26"/>
    <mergeCell ref="AH26:AM26"/>
    <mergeCell ref="V26:AA26"/>
    <mergeCell ref="I27:O27"/>
    <mergeCell ref="A29:B29"/>
    <mergeCell ref="A5:C6"/>
    <mergeCell ref="A7:C12"/>
    <mergeCell ref="AB27:AG27"/>
    <mergeCell ref="P27:U27"/>
    <mergeCell ref="V27:AA27"/>
    <mergeCell ref="P24:U24"/>
    <mergeCell ref="AB24:AG24"/>
    <mergeCell ref="P25:U25"/>
    <mergeCell ref="AB25:AG25"/>
    <mergeCell ref="J6:M6"/>
    <mergeCell ref="N6:Q6"/>
    <mergeCell ref="R6:U6"/>
    <mergeCell ref="V6:Y6"/>
    <mergeCell ref="Z6:AC6"/>
    <mergeCell ref="AD6:AG6"/>
    <mergeCell ref="J8:M8"/>
    <mergeCell ref="N8:Q8"/>
    <mergeCell ref="R8:U8"/>
    <mergeCell ref="V8:Y8"/>
    <mergeCell ref="Z8:AC8"/>
    <mergeCell ref="AD8:AG8"/>
    <mergeCell ref="D5:F6"/>
    <mergeCell ref="D7:F8"/>
    <mergeCell ref="AL12:AO12"/>
    <mergeCell ref="AP12:AS12"/>
    <mergeCell ref="V10:Y10"/>
    <mergeCell ref="AD10:AG10"/>
    <mergeCell ref="AH10:AK10"/>
    <mergeCell ref="AL11:AO11"/>
    <mergeCell ref="AP11:AS11"/>
    <mergeCell ref="V12:Y12"/>
    <mergeCell ref="Z12:AC12"/>
    <mergeCell ref="AD12:AG12"/>
    <mergeCell ref="AH12:AK12"/>
    <mergeCell ref="D9:F10"/>
    <mergeCell ref="D11:F12"/>
    <mergeCell ref="G5:I5"/>
    <mergeCell ref="G6:I6"/>
    <mergeCell ref="G7:I7"/>
    <mergeCell ref="G8:I8"/>
    <mergeCell ref="G9:I9"/>
    <mergeCell ref="AN26:AS26"/>
    <mergeCell ref="G10:I10"/>
    <mergeCell ref="G11:I11"/>
    <mergeCell ref="G12:I12"/>
    <mergeCell ref="F26:H26"/>
    <mergeCell ref="I26:O26"/>
    <mergeCell ref="AL10:AO10"/>
    <mergeCell ref="AP10:AS10"/>
    <mergeCell ref="N12:Q12"/>
    <mergeCell ref="R12:U12"/>
    <mergeCell ref="AH8:AK8"/>
    <mergeCell ref="AL8:AO8"/>
    <mergeCell ref="AP8:AS8"/>
    <mergeCell ref="J10:M10"/>
    <mergeCell ref="J12:M12"/>
    <mergeCell ref="N10:Q10"/>
    <mergeCell ref="R10:U10"/>
    <mergeCell ref="AH13:AK13"/>
    <mergeCell ref="AL13:AO13"/>
    <mergeCell ref="AP13:AS13"/>
    <mergeCell ref="A13:F14"/>
    <mergeCell ref="G13:I13"/>
    <mergeCell ref="G14:I14"/>
    <mergeCell ref="J13:M13"/>
    <mergeCell ref="N13:Q13"/>
    <mergeCell ref="R13:U13"/>
    <mergeCell ref="V13:Y13"/>
    <mergeCell ref="Z13:AC13"/>
    <mergeCell ref="AD13:AG13"/>
    <mergeCell ref="AP14:AS14"/>
  </mergeCells>
  <phoneticPr fontId="2"/>
  <dataValidations count="1">
    <dataValidation imeMode="off" allowBlank="1" showInputMessage="1" showErrorMessage="1" sqref="I26:AS27 V5:AS12 J5:Q12 R5:U5"/>
  </dataValidations>
  <pageMargins left="0.78740157480314965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"/>
  <sheetViews>
    <sheetView showGridLines="0" zoomScale="85" zoomScaleNormal="85" zoomScaleSheetLayoutView="100" workbookViewId="0"/>
  </sheetViews>
  <sheetFormatPr defaultColWidth="2.875" defaultRowHeight="13.5" x14ac:dyDescent="0.15"/>
  <cols>
    <col min="1" max="1" width="2.375" style="1" customWidth="1"/>
    <col min="2" max="46" width="2.875" style="1"/>
    <col min="47" max="47" width="14.125" style="1" customWidth="1"/>
    <col min="48" max="16384" width="2.875" style="1"/>
  </cols>
  <sheetData>
    <row r="1" spans="2:46" x14ac:dyDescent="0.15">
      <c r="B1" s="1" t="s">
        <v>35</v>
      </c>
    </row>
    <row r="2" spans="2:46" ht="18" thickBot="1" x14ac:dyDescent="0.2">
      <c r="B2" s="85" t="s">
        <v>81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</row>
    <row r="3" spans="2:46" ht="20.25" customHeight="1" x14ac:dyDescent="0.15">
      <c r="B3" s="93" t="s">
        <v>1</v>
      </c>
      <c r="C3" s="65"/>
      <c r="D3" s="65"/>
      <c r="E3" s="65"/>
      <c r="F3" s="65"/>
      <c r="G3" s="65"/>
      <c r="H3" s="65"/>
      <c r="I3" s="65"/>
      <c r="J3" s="94"/>
      <c r="K3" s="73" t="s">
        <v>8</v>
      </c>
      <c r="L3" s="88"/>
      <c r="M3" s="88"/>
      <c r="N3" s="88"/>
      <c r="O3" s="88" t="s">
        <v>9</v>
      </c>
      <c r="P3" s="88"/>
      <c r="Q3" s="88"/>
      <c r="R3" s="88"/>
      <c r="S3" s="88" t="s">
        <v>33</v>
      </c>
      <c r="T3" s="88"/>
      <c r="U3" s="88"/>
      <c r="V3" s="155"/>
      <c r="W3" s="99" t="s">
        <v>34</v>
      </c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1"/>
      <c r="AI3" s="100" t="s">
        <v>15</v>
      </c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1"/>
    </row>
    <row r="4" spans="2:46" ht="20.25" customHeight="1" thickBot="1" x14ac:dyDescent="0.2">
      <c r="B4" s="97"/>
      <c r="C4" s="69"/>
      <c r="D4" s="69"/>
      <c r="E4" s="69"/>
      <c r="F4" s="69"/>
      <c r="G4" s="69"/>
      <c r="H4" s="69"/>
      <c r="I4" s="69"/>
      <c r="J4" s="98"/>
      <c r="K4" s="79" t="s">
        <v>58</v>
      </c>
      <c r="L4" s="62"/>
      <c r="M4" s="62"/>
      <c r="N4" s="62"/>
      <c r="O4" s="62" t="s">
        <v>59</v>
      </c>
      <c r="P4" s="62"/>
      <c r="Q4" s="62"/>
      <c r="R4" s="62"/>
      <c r="S4" s="62" t="s">
        <v>60</v>
      </c>
      <c r="T4" s="62"/>
      <c r="U4" s="62"/>
      <c r="V4" s="77"/>
      <c r="W4" s="97" t="s">
        <v>9</v>
      </c>
      <c r="X4" s="69"/>
      <c r="Y4" s="69"/>
      <c r="Z4" s="69"/>
      <c r="AA4" s="69" t="s">
        <v>11</v>
      </c>
      <c r="AB4" s="69"/>
      <c r="AC4" s="69"/>
      <c r="AD4" s="69"/>
      <c r="AE4" s="69" t="s">
        <v>12</v>
      </c>
      <c r="AF4" s="69"/>
      <c r="AG4" s="69"/>
      <c r="AH4" s="98"/>
      <c r="AI4" s="68" t="s">
        <v>9</v>
      </c>
      <c r="AJ4" s="69"/>
      <c r="AK4" s="69"/>
      <c r="AL4" s="69"/>
      <c r="AM4" s="69" t="s">
        <v>13</v>
      </c>
      <c r="AN4" s="69"/>
      <c r="AO4" s="69"/>
      <c r="AP4" s="69"/>
      <c r="AQ4" s="69" t="s">
        <v>12</v>
      </c>
      <c r="AR4" s="69"/>
      <c r="AS4" s="69"/>
      <c r="AT4" s="98"/>
    </row>
    <row r="5" spans="2:46" ht="20.25" customHeight="1" x14ac:dyDescent="0.15">
      <c r="B5" s="149" t="s">
        <v>2</v>
      </c>
      <c r="C5" s="150"/>
      <c r="D5" s="150"/>
      <c r="E5" s="150"/>
      <c r="F5" s="153" t="s">
        <v>61</v>
      </c>
      <c r="G5" s="153"/>
      <c r="H5" s="153"/>
      <c r="I5" s="153"/>
      <c r="J5" s="154"/>
      <c r="K5" s="272">
        <v>330</v>
      </c>
      <c r="L5" s="273"/>
      <c r="M5" s="273"/>
      <c r="N5" s="274"/>
      <c r="O5" s="275">
        <v>300</v>
      </c>
      <c r="P5" s="273"/>
      <c r="Q5" s="273"/>
      <c r="R5" s="274"/>
      <c r="S5" s="276">
        <f>IFERROR(O5/K5*100,"")</f>
        <v>90.909090909090907</v>
      </c>
      <c r="T5" s="277"/>
      <c r="U5" s="277"/>
      <c r="V5" s="278"/>
      <c r="W5" s="272">
        <v>300</v>
      </c>
      <c r="X5" s="273"/>
      <c r="Y5" s="273"/>
      <c r="Z5" s="274"/>
      <c r="AA5" s="275">
        <v>1000</v>
      </c>
      <c r="AB5" s="273"/>
      <c r="AC5" s="273"/>
      <c r="AD5" s="274"/>
      <c r="AE5" s="139">
        <f>IFERROR(W5*AA5,"")</f>
        <v>300000</v>
      </c>
      <c r="AF5" s="140"/>
      <c r="AG5" s="140"/>
      <c r="AH5" s="141"/>
      <c r="AI5" s="272">
        <v>300</v>
      </c>
      <c r="AJ5" s="273"/>
      <c r="AK5" s="273"/>
      <c r="AL5" s="274"/>
      <c r="AM5" s="136">
        <v>506</v>
      </c>
      <c r="AN5" s="137"/>
      <c r="AO5" s="137"/>
      <c r="AP5" s="138"/>
      <c r="AQ5" s="139">
        <f>IFERROR(AI5*AM5,"")</f>
        <v>151800</v>
      </c>
      <c r="AR5" s="140"/>
      <c r="AS5" s="140"/>
      <c r="AT5" s="141"/>
    </row>
    <row r="6" spans="2:46" ht="20.25" customHeight="1" x14ac:dyDescent="0.15">
      <c r="B6" s="95" t="s">
        <v>6</v>
      </c>
      <c r="C6" s="67"/>
      <c r="D6" s="67"/>
      <c r="E6" s="67"/>
      <c r="F6" s="145" t="s">
        <v>3</v>
      </c>
      <c r="G6" s="145"/>
      <c r="H6" s="145"/>
      <c r="I6" s="145"/>
      <c r="J6" s="146"/>
      <c r="K6" s="270"/>
      <c r="L6" s="271"/>
      <c r="M6" s="271"/>
      <c r="N6" s="124"/>
      <c r="O6" s="279"/>
      <c r="P6" s="271"/>
      <c r="Q6" s="271"/>
      <c r="R6" s="124"/>
      <c r="S6" s="125" t="str">
        <f>IFERROR(O6/K6*100,"")</f>
        <v/>
      </c>
      <c r="T6" s="126"/>
      <c r="U6" s="126"/>
      <c r="V6" s="127"/>
      <c r="W6" s="270"/>
      <c r="X6" s="271"/>
      <c r="Y6" s="271"/>
      <c r="Z6" s="124"/>
      <c r="AA6" s="279"/>
      <c r="AB6" s="271"/>
      <c r="AC6" s="271"/>
      <c r="AD6" s="124"/>
      <c r="AE6" s="103">
        <f>IFERROR(W6*AA6,"")</f>
        <v>0</v>
      </c>
      <c r="AF6" s="104"/>
      <c r="AG6" s="104"/>
      <c r="AH6" s="105"/>
      <c r="AI6" s="270"/>
      <c r="AJ6" s="271"/>
      <c r="AK6" s="271"/>
      <c r="AL6" s="124"/>
      <c r="AM6" s="121">
        <v>7994</v>
      </c>
      <c r="AN6" s="122"/>
      <c r="AO6" s="122"/>
      <c r="AP6" s="123"/>
      <c r="AQ6" s="103">
        <f>IFERROR(AI6*AM6,"")</f>
        <v>0</v>
      </c>
      <c r="AR6" s="104"/>
      <c r="AS6" s="104"/>
      <c r="AT6" s="105"/>
    </row>
    <row r="7" spans="2:46" ht="20.25" customHeight="1" x14ac:dyDescent="0.15">
      <c r="B7" s="95"/>
      <c r="C7" s="67"/>
      <c r="D7" s="67"/>
      <c r="E7" s="67"/>
      <c r="F7" s="145" t="s">
        <v>4</v>
      </c>
      <c r="G7" s="145"/>
      <c r="H7" s="145"/>
      <c r="I7" s="145"/>
      <c r="J7" s="146"/>
      <c r="K7" s="270"/>
      <c r="L7" s="271"/>
      <c r="M7" s="271"/>
      <c r="N7" s="124"/>
      <c r="O7" s="279"/>
      <c r="P7" s="271"/>
      <c r="Q7" s="271"/>
      <c r="R7" s="124"/>
      <c r="S7" s="125" t="str">
        <f>IFERROR(O7/K7*100,"")</f>
        <v/>
      </c>
      <c r="T7" s="126"/>
      <c r="U7" s="126"/>
      <c r="V7" s="127"/>
      <c r="W7" s="270"/>
      <c r="X7" s="271"/>
      <c r="Y7" s="271"/>
      <c r="Z7" s="124"/>
      <c r="AA7" s="279"/>
      <c r="AB7" s="271"/>
      <c r="AC7" s="271"/>
      <c r="AD7" s="124"/>
      <c r="AE7" s="103">
        <f>IFERROR(W7*AA7,"")</f>
        <v>0</v>
      </c>
      <c r="AF7" s="104"/>
      <c r="AG7" s="104"/>
      <c r="AH7" s="105"/>
      <c r="AI7" s="270"/>
      <c r="AJ7" s="271"/>
      <c r="AK7" s="271"/>
      <c r="AL7" s="124"/>
      <c r="AM7" s="121">
        <v>1767</v>
      </c>
      <c r="AN7" s="122"/>
      <c r="AO7" s="122"/>
      <c r="AP7" s="123"/>
      <c r="AQ7" s="103">
        <f>IFERROR(AI7*AM7,"")</f>
        <v>0</v>
      </c>
      <c r="AR7" s="104"/>
      <c r="AS7" s="104"/>
      <c r="AT7" s="105"/>
    </row>
    <row r="8" spans="2:46" ht="20.25" customHeight="1" thickBot="1" x14ac:dyDescent="0.2">
      <c r="B8" s="151"/>
      <c r="C8" s="152"/>
      <c r="D8" s="152"/>
      <c r="E8" s="152"/>
      <c r="F8" s="147" t="s">
        <v>5</v>
      </c>
      <c r="G8" s="147"/>
      <c r="H8" s="147"/>
      <c r="I8" s="147"/>
      <c r="J8" s="148"/>
      <c r="K8" s="280"/>
      <c r="L8" s="281"/>
      <c r="M8" s="281"/>
      <c r="N8" s="282"/>
      <c r="O8" s="283"/>
      <c r="P8" s="281"/>
      <c r="Q8" s="281"/>
      <c r="R8" s="282"/>
      <c r="S8" s="114" t="str">
        <f>IFERROR(O8/K8*100,"")</f>
        <v/>
      </c>
      <c r="T8" s="115"/>
      <c r="U8" s="115"/>
      <c r="V8" s="116"/>
      <c r="W8" s="280"/>
      <c r="X8" s="281"/>
      <c r="Y8" s="281"/>
      <c r="Z8" s="282"/>
      <c r="AA8" s="283"/>
      <c r="AB8" s="281"/>
      <c r="AC8" s="281"/>
      <c r="AD8" s="282"/>
      <c r="AE8" s="106">
        <f>IFERROR(W8*AA8,"")</f>
        <v>0</v>
      </c>
      <c r="AF8" s="107"/>
      <c r="AG8" s="107"/>
      <c r="AH8" s="108"/>
      <c r="AI8" s="280"/>
      <c r="AJ8" s="281"/>
      <c r="AK8" s="281"/>
      <c r="AL8" s="282"/>
      <c r="AM8" s="118">
        <v>6494</v>
      </c>
      <c r="AN8" s="119"/>
      <c r="AO8" s="119"/>
      <c r="AP8" s="120"/>
      <c r="AQ8" s="106">
        <f>IFERROR(AI8*AM8,"")</f>
        <v>0</v>
      </c>
      <c r="AR8" s="107"/>
      <c r="AS8" s="107"/>
      <c r="AT8" s="108"/>
    </row>
    <row r="9" spans="2:46" ht="20.25" customHeight="1" thickBot="1" x14ac:dyDescent="0.2">
      <c r="B9" s="142" t="s">
        <v>7</v>
      </c>
      <c r="C9" s="143"/>
      <c r="D9" s="143"/>
      <c r="E9" s="143"/>
      <c r="F9" s="143"/>
      <c r="G9" s="143"/>
      <c r="H9" s="143"/>
      <c r="I9" s="143"/>
      <c r="J9" s="144"/>
      <c r="K9" s="83">
        <f>K5+K7</f>
        <v>330</v>
      </c>
      <c r="L9" s="86"/>
      <c r="M9" s="86"/>
      <c r="N9" s="86"/>
      <c r="O9" s="86">
        <f>O5+O7</f>
        <v>300</v>
      </c>
      <c r="P9" s="86"/>
      <c r="Q9" s="86"/>
      <c r="R9" s="86"/>
      <c r="S9" s="109">
        <f>IFERROR(O9/K9*100,"")</f>
        <v>90.909090909090907</v>
      </c>
      <c r="T9" s="109"/>
      <c r="U9" s="109"/>
      <c r="V9" s="110"/>
      <c r="W9" s="111">
        <f>SUM(W5:Z8)</f>
        <v>300</v>
      </c>
      <c r="X9" s="86"/>
      <c r="Y9" s="86"/>
      <c r="Z9" s="86"/>
      <c r="AA9" s="92"/>
      <c r="AB9" s="92"/>
      <c r="AC9" s="92"/>
      <c r="AD9" s="92"/>
      <c r="AE9" s="86">
        <f>W9*AA9</f>
        <v>0</v>
      </c>
      <c r="AF9" s="86"/>
      <c r="AG9" s="86"/>
      <c r="AH9" s="87"/>
      <c r="AI9" s="83">
        <f>SUM(AI5:AL8)</f>
        <v>300</v>
      </c>
      <c r="AJ9" s="86"/>
      <c r="AK9" s="86"/>
      <c r="AL9" s="86"/>
      <c r="AM9" s="92"/>
      <c r="AN9" s="92"/>
      <c r="AO9" s="92"/>
      <c r="AP9" s="92"/>
      <c r="AQ9" s="86">
        <f>SUM(AQ5:AT8)</f>
        <v>151800</v>
      </c>
      <c r="AR9" s="86"/>
      <c r="AS9" s="86"/>
      <c r="AT9" s="87"/>
    </row>
    <row r="10" spans="2:46" ht="20.25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6" spans="2:46" x14ac:dyDescent="0.15">
      <c r="B16" s="1" t="s">
        <v>36</v>
      </c>
    </row>
    <row r="17" spans="2:47" ht="18" thickBot="1" x14ac:dyDescent="0.2">
      <c r="B17" s="85" t="s">
        <v>82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</row>
    <row r="18" spans="2:47" x14ac:dyDescent="0.15">
      <c r="B18" s="93" t="s">
        <v>1</v>
      </c>
      <c r="C18" s="65"/>
      <c r="D18" s="65"/>
      <c r="E18" s="65"/>
      <c r="F18" s="65"/>
      <c r="G18" s="65"/>
      <c r="H18" s="65"/>
      <c r="I18" s="94"/>
      <c r="J18" s="64" t="s">
        <v>21</v>
      </c>
      <c r="K18" s="65"/>
      <c r="L18" s="65"/>
      <c r="M18" s="65"/>
      <c r="N18" s="65"/>
      <c r="O18" s="65"/>
      <c r="P18" s="65"/>
      <c r="Q18" s="88" t="s">
        <v>17</v>
      </c>
      <c r="R18" s="88"/>
      <c r="S18" s="88"/>
      <c r="T18" s="88"/>
      <c r="U18" s="88"/>
      <c r="V18" s="88"/>
      <c r="W18" s="71" t="s">
        <v>22</v>
      </c>
      <c r="X18" s="72"/>
      <c r="Y18" s="72"/>
      <c r="Z18" s="72"/>
      <c r="AA18" s="72"/>
      <c r="AB18" s="73"/>
      <c r="AC18" s="88" t="s">
        <v>19</v>
      </c>
      <c r="AD18" s="88"/>
      <c r="AE18" s="88"/>
      <c r="AF18" s="88"/>
      <c r="AG18" s="88"/>
      <c r="AH18" s="88"/>
      <c r="AI18" s="71" t="s">
        <v>23</v>
      </c>
      <c r="AJ18" s="72"/>
      <c r="AK18" s="72"/>
      <c r="AL18" s="72"/>
      <c r="AM18" s="72"/>
      <c r="AN18" s="73"/>
      <c r="AO18" s="71" t="s">
        <v>37</v>
      </c>
      <c r="AP18" s="72"/>
      <c r="AQ18" s="72"/>
      <c r="AR18" s="72"/>
      <c r="AS18" s="72"/>
      <c r="AT18" s="89"/>
    </row>
    <row r="19" spans="2:47" x14ac:dyDescent="0.15">
      <c r="B19" s="95"/>
      <c r="C19" s="67"/>
      <c r="D19" s="67"/>
      <c r="E19" s="67"/>
      <c r="F19" s="67"/>
      <c r="G19" s="67"/>
      <c r="H19" s="67"/>
      <c r="I19" s="96"/>
      <c r="J19" s="66"/>
      <c r="K19" s="67"/>
      <c r="L19" s="67"/>
      <c r="M19" s="67"/>
      <c r="N19" s="67"/>
      <c r="O19" s="67"/>
      <c r="P19" s="67"/>
      <c r="Q19" s="84" t="s">
        <v>18</v>
      </c>
      <c r="R19" s="84"/>
      <c r="S19" s="84"/>
      <c r="T19" s="84"/>
      <c r="U19" s="84"/>
      <c r="V19" s="84"/>
      <c r="W19" s="74"/>
      <c r="X19" s="75"/>
      <c r="Y19" s="75"/>
      <c r="Z19" s="75"/>
      <c r="AA19" s="75"/>
      <c r="AB19" s="76"/>
      <c r="AC19" s="84" t="s">
        <v>20</v>
      </c>
      <c r="AD19" s="84"/>
      <c r="AE19" s="84"/>
      <c r="AF19" s="84"/>
      <c r="AG19" s="84"/>
      <c r="AH19" s="84"/>
      <c r="AI19" s="74"/>
      <c r="AJ19" s="75"/>
      <c r="AK19" s="75"/>
      <c r="AL19" s="75"/>
      <c r="AM19" s="75"/>
      <c r="AN19" s="76"/>
      <c r="AO19" s="74"/>
      <c r="AP19" s="75"/>
      <c r="AQ19" s="75"/>
      <c r="AR19" s="75"/>
      <c r="AS19" s="75"/>
      <c r="AT19" s="90"/>
    </row>
    <row r="20" spans="2:47" ht="14.25" thickBot="1" x14ac:dyDescent="0.2">
      <c r="B20" s="97"/>
      <c r="C20" s="69"/>
      <c r="D20" s="69"/>
      <c r="E20" s="69"/>
      <c r="F20" s="69"/>
      <c r="G20" s="69"/>
      <c r="H20" s="69"/>
      <c r="I20" s="98"/>
      <c r="J20" s="68"/>
      <c r="K20" s="69"/>
      <c r="L20" s="69"/>
      <c r="M20" s="69"/>
      <c r="N20" s="69"/>
      <c r="O20" s="69"/>
      <c r="P20" s="69"/>
      <c r="Q20" s="62" t="s">
        <v>62</v>
      </c>
      <c r="R20" s="62"/>
      <c r="S20" s="62"/>
      <c r="T20" s="62"/>
      <c r="U20" s="62"/>
      <c r="V20" s="62"/>
      <c r="W20" s="77"/>
      <c r="X20" s="78"/>
      <c r="Y20" s="78"/>
      <c r="Z20" s="78"/>
      <c r="AA20" s="78"/>
      <c r="AB20" s="79"/>
      <c r="AC20" s="62" t="s">
        <v>63</v>
      </c>
      <c r="AD20" s="62"/>
      <c r="AE20" s="62"/>
      <c r="AF20" s="62"/>
      <c r="AG20" s="62"/>
      <c r="AH20" s="62"/>
      <c r="AI20" s="77"/>
      <c r="AJ20" s="78"/>
      <c r="AK20" s="78"/>
      <c r="AL20" s="78"/>
      <c r="AM20" s="78"/>
      <c r="AN20" s="79"/>
      <c r="AO20" s="77"/>
      <c r="AP20" s="78"/>
      <c r="AQ20" s="78"/>
      <c r="AR20" s="78"/>
      <c r="AS20" s="78"/>
      <c r="AT20" s="91"/>
    </row>
    <row r="21" spans="2:47" ht="40.5" customHeight="1" thickBot="1" x14ac:dyDescent="0.2">
      <c r="B21" s="61" t="s">
        <v>16</v>
      </c>
      <c r="C21" s="62"/>
      <c r="D21" s="62"/>
      <c r="E21" s="62"/>
      <c r="F21" s="62"/>
      <c r="G21" s="62"/>
      <c r="H21" s="62"/>
      <c r="I21" s="63"/>
      <c r="J21" s="70">
        <f>AE9</f>
        <v>0</v>
      </c>
      <c r="K21" s="60"/>
      <c r="L21" s="60"/>
      <c r="M21" s="60"/>
      <c r="N21" s="60"/>
      <c r="O21" s="60"/>
      <c r="P21" s="60"/>
      <c r="Q21" s="80">
        <v>0</v>
      </c>
      <c r="R21" s="80"/>
      <c r="S21" s="80"/>
      <c r="T21" s="80"/>
      <c r="U21" s="80"/>
      <c r="V21" s="80"/>
      <c r="W21" s="81">
        <f>J21-Q21</f>
        <v>0</v>
      </c>
      <c r="X21" s="82"/>
      <c r="Y21" s="82"/>
      <c r="Z21" s="82"/>
      <c r="AA21" s="82"/>
      <c r="AB21" s="83"/>
      <c r="AC21" s="56">
        <f>AQ9</f>
        <v>151800</v>
      </c>
      <c r="AD21" s="56"/>
      <c r="AE21" s="56"/>
      <c r="AF21" s="56"/>
      <c r="AG21" s="56"/>
      <c r="AH21" s="56"/>
      <c r="AI21" s="60">
        <f>IF(W21&gt;=AC21,AC21,W21)</f>
        <v>0</v>
      </c>
      <c r="AJ21" s="60"/>
      <c r="AK21" s="60"/>
      <c r="AL21" s="60"/>
      <c r="AM21" s="60"/>
      <c r="AN21" s="60"/>
      <c r="AO21" s="56">
        <f>ROUNDDOWN(AI21*2/3,0)</f>
        <v>0</v>
      </c>
      <c r="AP21" s="56"/>
      <c r="AQ21" s="56"/>
      <c r="AR21" s="56"/>
      <c r="AS21" s="56"/>
      <c r="AT21" s="57"/>
      <c r="AU21" s="31">
        <f>W21-AO21</f>
        <v>0</v>
      </c>
    </row>
    <row r="22" spans="2:47" x14ac:dyDescent="0.15">
      <c r="B22" s="58" t="s">
        <v>25</v>
      </c>
      <c r="C22" s="58"/>
      <c r="E22" s="1" t="s">
        <v>26</v>
      </c>
    </row>
    <row r="23" spans="2:47" x14ac:dyDescent="0.15">
      <c r="B23" s="59">
        <v>2</v>
      </c>
      <c r="C23" s="59"/>
      <c r="E23" s="1" t="s">
        <v>27</v>
      </c>
    </row>
  </sheetData>
  <mergeCells count="89">
    <mergeCell ref="B23:C23"/>
    <mergeCell ref="AC21:AH21"/>
    <mergeCell ref="AI21:AN21"/>
    <mergeCell ref="AO21:AT21"/>
    <mergeCell ref="B22:C22"/>
    <mergeCell ref="B21:I21"/>
    <mergeCell ref="J21:P21"/>
    <mergeCell ref="Q21:V21"/>
    <mergeCell ref="W21:AB21"/>
    <mergeCell ref="B17:AT17"/>
    <mergeCell ref="B18:I20"/>
    <mergeCell ref="J18:P20"/>
    <mergeCell ref="Q18:V18"/>
    <mergeCell ref="W18:AB20"/>
    <mergeCell ref="AC18:AH18"/>
    <mergeCell ref="AI18:AN20"/>
    <mergeCell ref="AO18:AT20"/>
    <mergeCell ref="Q19:V19"/>
    <mergeCell ref="AC19:AH19"/>
    <mergeCell ref="Q20:V20"/>
    <mergeCell ref="AC20:AH20"/>
    <mergeCell ref="B6:E8"/>
    <mergeCell ref="F6:J6"/>
    <mergeCell ref="K6:N6"/>
    <mergeCell ref="O6:R6"/>
    <mergeCell ref="AQ9:AT9"/>
    <mergeCell ref="AM9:AP9"/>
    <mergeCell ref="AE9:AH9"/>
    <mergeCell ref="AI9:AL9"/>
    <mergeCell ref="B9:J9"/>
    <mergeCell ref="K9:N9"/>
    <mergeCell ref="O9:R9"/>
    <mergeCell ref="S9:V9"/>
    <mergeCell ref="W9:Z9"/>
    <mergeCell ref="AA9:AD9"/>
    <mergeCell ref="F7:J7"/>
    <mergeCell ref="K7:N7"/>
    <mergeCell ref="O7:R7"/>
    <mergeCell ref="AM8:AP8"/>
    <mergeCell ref="AQ8:AT8"/>
    <mergeCell ref="AA8:AD8"/>
    <mergeCell ref="AE8:AH8"/>
    <mergeCell ref="AI8:AL8"/>
    <mergeCell ref="AA7:AD7"/>
    <mergeCell ref="AE7:AH7"/>
    <mergeCell ref="AI7:AL7"/>
    <mergeCell ref="S7:V7"/>
    <mergeCell ref="AM7:AP7"/>
    <mergeCell ref="AQ7:AT7"/>
    <mergeCell ref="F8:J8"/>
    <mergeCell ref="K8:N8"/>
    <mergeCell ref="O8:R8"/>
    <mergeCell ref="S8:V8"/>
    <mergeCell ref="W8:Z8"/>
    <mergeCell ref="AM6:AP6"/>
    <mergeCell ref="AQ6:AT6"/>
    <mergeCell ref="AI5:AL5"/>
    <mergeCell ref="AM5:AP5"/>
    <mergeCell ref="AQ5:AT5"/>
    <mergeCell ref="S6:V6"/>
    <mergeCell ref="W6:Z6"/>
    <mergeCell ref="W7:Z7"/>
    <mergeCell ref="W5:Z5"/>
    <mergeCell ref="AA6:AD6"/>
    <mergeCell ref="AA5:AD5"/>
    <mergeCell ref="B5:E5"/>
    <mergeCell ref="F5:J5"/>
    <mergeCell ref="K5:N5"/>
    <mergeCell ref="O5:R5"/>
    <mergeCell ref="S5:V5"/>
    <mergeCell ref="AE6:AH6"/>
    <mergeCell ref="AI6:AL6"/>
    <mergeCell ref="AA4:AD4"/>
    <mergeCell ref="AE4:AH4"/>
    <mergeCell ref="AI4:AL4"/>
    <mergeCell ref="AE5:AH5"/>
    <mergeCell ref="B2:AT2"/>
    <mergeCell ref="B3:J4"/>
    <mergeCell ref="K3:N3"/>
    <mergeCell ref="O3:R3"/>
    <mergeCell ref="S3:V3"/>
    <mergeCell ref="W3:AH3"/>
    <mergeCell ref="AI3:AT3"/>
    <mergeCell ref="K4:N4"/>
    <mergeCell ref="O4:R4"/>
    <mergeCell ref="S4:V4"/>
    <mergeCell ref="W4:Z4"/>
    <mergeCell ref="AM4:AP4"/>
    <mergeCell ref="AQ4:AT4"/>
  </mergeCells>
  <phoneticPr fontId="2"/>
  <dataValidations count="1">
    <dataValidation imeMode="off" allowBlank="1" showInputMessage="1" showErrorMessage="1" sqref="K5:R8 W5:AT8 J21:AT21"/>
  </dataValidations>
  <pageMargins left="0.78740157480314965" right="0.78740157480314965" top="0.98425196850393704" bottom="0.98425196850393704" header="0.51181102362204722" footer="0.51181102362204722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"/>
  <sheetViews>
    <sheetView showGridLines="0" zoomScaleNormal="100" workbookViewId="0"/>
  </sheetViews>
  <sheetFormatPr defaultRowHeight="13.5" x14ac:dyDescent="0.15"/>
  <cols>
    <col min="1" max="1" width="2.5" style="1" customWidth="1"/>
    <col min="2" max="2" width="18" style="1" customWidth="1"/>
    <col min="3" max="14" width="11" style="1" customWidth="1"/>
    <col min="15" max="15" width="2.125" style="1" customWidth="1"/>
    <col min="16" max="16384" width="9" style="1"/>
  </cols>
  <sheetData>
    <row r="1" spans="2:14" x14ac:dyDescent="0.15">
      <c r="B1" s="1" t="s">
        <v>38</v>
      </c>
    </row>
    <row r="2" spans="2:14" ht="18" thickBot="1" x14ac:dyDescent="0.2">
      <c r="B2" s="85" t="s">
        <v>80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2:14" s="9" customFormat="1" ht="27" customHeight="1" x14ac:dyDescent="0.15">
      <c r="B3" s="284" t="s">
        <v>56</v>
      </c>
      <c r="C3" s="288" t="s">
        <v>42</v>
      </c>
      <c r="D3" s="65" t="s">
        <v>43</v>
      </c>
      <c r="E3" s="65" t="s">
        <v>46</v>
      </c>
      <c r="F3" s="65"/>
      <c r="G3" s="289" t="s">
        <v>47</v>
      </c>
      <c r="H3" s="289" t="s">
        <v>48</v>
      </c>
      <c r="I3" s="65" t="s">
        <v>54</v>
      </c>
      <c r="J3" s="65"/>
      <c r="K3" s="65"/>
      <c r="L3" s="65"/>
      <c r="M3" s="65"/>
      <c r="N3" s="94" t="s">
        <v>55</v>
      </c>
    </row>
    <row r="4" spans="2:14" s="9" customFormat="1" ht="27" customHeight="1" x14ac:dyDescent="0.15">
      <c r="B4" s="285"/>
      <c r="C4" s="66"/>
      <c r="D4" s="67"/>
      <c r="E4" s="287" t="s">
        <v>44</v>
      </c>
      <c r="F4" s="287" t="s">
        <v>45</v>
      </c>
      <c r="G4" s="67"/>
      <c r="H4" s="67"/>
      <c r="I4" s="287" t="s">
        <v>45</v>
      </c>
      <c r="J4" s="287" t="s">
        <v>49</v>
      </c>
      <c r="K4" s="67" t="s">
        <v>53</v>
      </c>
      <c r="L4" s="67"/>
      <c r="M4" s="67"/>
      <c r="N4" s="96"/>
    </row>
    <row r="5" spans="2:14" s="9" customFormat="1" ht="30" customHeight="1" thickBot="1" x14ac:dyDescent="0.2">
      <c r="B5" s="286"/>
      <c r="C5" s="68"/>
      <c r="D5" s="69"/>
      <c r="E5" s="69"/>
      <c r="F5" s="69"/>
      <c r="G5" s="69"/>
      <c r="H5" s="69"/>
      <c r="I5" s="69"/>
      <c r="J5" s="69"/>
      <c r="K5" s="2" t="s">
        <v>50</v>
      </c>
      <c r="L5" s="10" t="s">
        <v>51</v>
      </c>
      <c r="M5" s="2" t="s">
        <v>52</v>
      </c>
      <c r="N5" s="98"/>
    </row>
    <row r="6" spans="2:14" ht="51" customHeight="1" x14ac:dyDescent="0.15">
      <c r="B6" s="11" t="s">
        <v>40</v>
      </c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</row>
    <row r="7" spans="2:14" ht="51" customHeight="1" x14ac:dyDescent="0.15">
      <c r="B7" s="13" t="s">
        <v>39</v>
      </c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14"/>
    </row>
    <row r="8" spans="2:14" ht="51" customHeight="1" thickBot="1" x14ac:dyDescent="0.2">
      <c r="B8" s="15" t="s">
        <v>41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16"/>
    </row>
    <row r="9" spans="2:14" ht="51" customHeight="1" thickBot="1" x14ac:dyDescent="0.2">
      <c r="B9" s="17" t="s">
        <v>57</v>
      </c>
      <c r="C9" s="28">
        <f>SUM(C6:C8)</f>
        <v>0</v>
      </c>
      <c r="D9" s="29">
        <f t="shared" ref="D9:M9" si="0">SUM(D6:D8)</f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18"/>
    </row>
  </sheetData>
  <mergeCells count="14">
    <mergeCell ref="B3:B5"/>
    <mergeCell ref="B2:N2"/>
    <mergeCell ref="J4:J5"/>
    <mergeCell ref="K4:M4"/>
    <mergeCell ref="I3:M3"/>
    <mergeCell ref="N3:N5"/>
    <mergeCell ref="C3:C5"/>
    <mergeCell ref="E4:E5"/>
    <mergeCell ref="F4:F5"/>
    <mergeCell ref="I4:I5"/>
    <mergeCell ref="E3:F3"/>
    <mergeCell ref="G3:G5"/>
    <mergeCell ref="H3:H5"/>
    <mergeCell ref="D3:D5"/>
  </mergeCells>
  <phoneticPr fontId="2"/>
  <pageMargins left="0.39370078740157483" right="0.3937007874015748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showGridLines="0" showZeros="0" view="pageBreakPreview" zoomScale="115" zoomScaleNormal="100" zoomScaleSheetLayoutView="115" workbookViewId="0"/>
  </sheetViews>
  <sheetFormatPr defaultRowHeight="13.5" x14ac:dyDescent="0.15"/>
  <cols>
    <col min="1" max="1" width="1" style="1" customWidth="1"/>
    <col min="2" max="2" width="19.5" style="1" bestFit="1" customWidth="1"/>
    <col min="3" max="3" width="18" style="1" customWidth="1"/>
    <col min="4" max="4" width="12.25" style="1" customWidth="1"/>
    <col min="5" max="5" width="3.625" style="9" bestFit="1" customWidth="1"/>
    <col min="6" max="6" width="12.25" style="1" customWidth="1"/>
    <col min="7" max="7" width="3.625" style="9" bestFit="1" customWidth="1"/>
    <col min="8" max="8" width="5.5" style="1" bestFit="1" customWidth="1"/>
    <col min="9" max="9" width="3.625" style="1" bestFit="1" customWidth="1"/>
    <col min="10" max="10" width="12.25" style="1" customWidth="1"/>
    <col min="11" max="11" width="2" style="1" customWidth="1"/>
    <col min="12" max="16384" width="9" style="1"/>
  </cols>
  <sheetData>
    <row r="1" spans="2:10" x14ac:dyDescent="0.15">
      <c r="B1" s="1" t="s">
        <v>73</v>
      </c>
    </row>
    <row r="2" spans="2:10" ht="17.25" x14ac:dyDescent="0.15">
      <c r="B2" s="159" t="s">
        <v>92</v>
      </c>
      <c r="C2" s="159"/>
      <c r="D2" s="159"/>
      <c r="E2" s="159"/>
      <c r="F2" s="159"/>
      <c r="G2" s="159"/>
      <c r="H2" s="159"/>
      <c r="I2" s="159"/>
      <c r="J2" s="159"/>
    </row>
    <row r="4" spans="2:10" ht="17.25" customHeight="1" x14ac:dyDescent="0.15">
      <c r="B4" s="1" t="s">
        <v>65</v>
      </c>
    </row>
    <row r="5" spans="2:10" ht="17.25" customHeight="1" x14ac:dyDescent="0.15">
      <c r="B5" s="4" t="s">
        <v>66</v>
      </c>
      <c r="C5" s="19" t="s">
        <v>74</v>
      </c>
      <c r="D5" s="160" t="s">
        <v>67</v>
      </c>
      <c r="E5" s="161"/>
      <c r="F5" s="161"/>
      <c r="G5" s="161"/>
      <c r="H5" s="161"/>
      <c r="I5" s="161"/>
      <c r="J5" s="162"/>
    </row>
    <row r="6" spans="2:10" ht="17.25" customHeight="1" x14ac:dyDescent="0.15">
      <c r="B6" s="20"/>
      <c r="C6" s="35"/>
      <c r="D6" s="39" t="s">
        <v>68</v>
      </c>
      <c r="E6" s="46"/>
      <c r="F6" s="40"/>
      <c r="G6" s="46"/>
      <c r="H6" s="40"/>
      <c r="I6" s="40"/>
      <c r="J6" s="41"/>
    </row>
    <row r="7" spans="2:10" ht="17.25" customHeight="1" x14ac:dyDescent="0.15">
      <c r="B7" s="20" t="s">
        <v>68</v>
      </c>
      <c r="C7" s="36">
        <f>J7</f>
        <v>101200</v>
      </c>
      <c r="D7" s="290">
        <v>300</v>
      </c>
      <c r="E7" s="45" t="s">
        <v>85</v>
      </c>
      <c r="F7" s="291">
        <v>506</v>
      </c>
      <c r="G7" s="45" t="s">
        <v>85</v>
      </c>
      <c r="H7" s="49" t="s">
        <v>86</v>
      </c>
      <c r="I7" s="49" t="s">
        <v>87</v>
      </c>
      <c r="J7" s="292">
        <f>D7*F7*2/3</f>
        <v>101200</v>
      </c>
    </row>
    <row r="8" spans="2:10" ht="17.25" customHeight="1" x14ac:dyDescent="0.15">
      <c r="B8" s="20"/>
      <c r="C8" s="36"/>
      <c r="D8" s="20"/>
      <c r="E8" s="45"/>
      <c r="F8" s="38"/>
      <c r="G8" s="45"/>
      <c r="H8" s="38"/>
      <c r="I8" s="38"/>
      <c r="J8" s="21"/>
    </row>
    <row r="9" spans="2:10" ht="17.25" customHeight="1" x14ac:dyDescent="0.15">
      <c r="B9" s="20" t="s">
        <v>69</v>
      </c>
      <c r="C9" s="36"/>
      <c r="D9" s="20" t="s">
        <v>84</v>
      </c>
      <c r="E9" s="45"/>
      <c r="F9" s="38"/>
      <c r="G9" s="45"/>
      <c r="H9" s="38"/>
      <c r="I9" s="38"/>
      <c r="J9" s="21"/>
    </row>
    <row r="10" spans="2:10" ht="17.25" customHeight="1" x14ac:dyDescent="0.15">
      <c r="B10" s="20"/>
      <c r="C10" s="36">
        <f>H11</f>
        <v>198800</v>
      </c>
      <c r="D10" s="293">
        <v>300</v>
      </c>
      <c r="E10" s="45" t="s">
        <v>85</v>
      </c>
      <c r="F10" s="50">
        <v>1000</v>
      </c>
      <c r="G10" s="45" t="s">
        <v>87</v>
      </c>
      <c r="H10" s="294">
        <f>D10*F10</f>
        <v>300000</v>
      </c>
      <c r="I10" s="294"/>
      <c r="J10" s="295"/>
    </row>
    <row r="11" spans="2:10" ht="17.25" customHeight="1" x14ac:dyDescent="0.15">
      <c r="B11" s="20"/>
      <c r="C11" s="36"/>
      <c r="D11" s="290">
        <f>H10</f>
        <v>300000</v>
      </c>
      <c r="E11" s="45" t="s">
        <v>88</v>
      </c>
      <c r="F11" s="50">
        <f>J7</f>
        <v>101200</v>
      </c>
      <c r="G11" s="45" t="s">
        <v>87</v>
      </c>
      <c r="H11" s="294">
        <f>D11-F11</f>
        <v>198800</v>
      </c>
      <c r="I11" s="294"/>
      <c r="J11" s="295"/>
    </row>
    <row r="12" spans="2:10" ht="17.25" customHeight="1" x14ac:dyDescent="0.15">
      <c r="B12" s="20"/>
      <c r="C12" s="36"/>
      <c r="D12" s="20"/>
      <c r="E12" s="45"/>
      <c r="F12" s="38"/>
      <c r="G12" s="45"/>
      <c r="H12" s="38"/>
      <c r="I12" s="38"/>
      <c r="J12" s="21"/>
    </row>
    <row r="13" spans="2:10" ht="17.25" customHeight="1" x14ac:dyDescent="0.15">
      <c r="B13" s="6"/>
      <c r="C13" s="35"/>
      <c r="D13" s="6"/>
      <c r="E13" s="47"/>
      <c r="F13" s="37"/>
      <c r="G13" s="47"/>
      <c r="H13" s="37"/>
      <c r="I13" s="37"/>
      <c r="J13" s="7"/>
    </row>
    <row r="14" spans="2:10" ht="17.25" customHeight="1" x14ac:dyDescent="0.15">
      <c r="B14" s="6"/>
      <c r="C14" s="35"/>
      <c r="D14" s="6"/>
      <c r="E14" s="47"/>
      <c r="F14" s="37"/>
      <c r="G14" s="47"/>
      <c r="H14" s="37"/>
      <c r="I14" s="37"/>
      <c r="J14" s="7"/>
    </row>
    <row r="15" spans="2:10" ht="17.25" customHeight="1" x14ac:dyDescent="0.15">
      <c r="B15" s="6"/>
      <c r="C15" s="35"/>
      <c r="D15" s="6"/>
      <c r="E15" s="47"/>
      <c r="F15" s="37"/>
      <c r="G15" s="47"/>
      <c r="H15" s="37"/>
      <c r="I15" s="37"/>
      <c r="J15" s="7"/>
    </row>
    <row r="16" spans="2:10" ht="17.25" customHeight="1" x14ac:dyDescent="0.15">
      <c r="B16" s="6"/>
      <c r="C16" s="35"/>
      <c r="D16" s="6"/>
      <c r="E16" s="47"/>
      <c r="F16" s="37"/>
      <c r="G16" s="47"/>
      <c r="H16" s="37"/>
      <c r="I16" s="37"/>
      <c r="J16" s="7"/>
    </row>
    <row r="17" spans="2:10" ht="17.25" customHeight="1" x14ac:dyDescent="0.15">
      <c r="B17" s="6"/>
      <c r="C17" s="35"/>
      <c r="D17" s="6"/>
      <c r="E17" s="47"/>
      <c r="F17" s="37"/>
      <c r="G17" s="47"/>
      <c r="H17" s="37"/>
      <c r="I17" s="37"/>
      <c r="J17" s="7"/>
    </row>
    <row r="18" spans="2:10" ht="17.25" customHeight="1" x14ac:dyDescent="0.15">
      <c r="B18" s="6"/>
      <c r="C18" s="35"/>
      <c r="D18" s="6"/>
      <c r="E18" s="47"/>
      <c r="F18" s="37"/>
      <c r="G18" s="47"/>
      <c r="H18" s="37"/>
      <c r="I18" s="37"/>
      <c r="J18" s="7"/>
    </row>
    <row r="19" spans="2:10" ht="17.25" customHeight="1" x14ac:dyDescent="0.15">
      <c r="B19" s="6"/>
      <c r="C19" s="35"/>
      <c r="D19" s="6"/>
      <c r="E19" s="47"/>
      <c r="F19" s="37"/>
      <c r="G19" s="47"/>
      <c r="H19" s="37"/>
      <c r="I19" s="37"/>
      <c r="J19" s="7"/>
    </row>
    <row r="20" spans="2:10" ht="17.25" customHeight="1" x14ac:dyDescent="0.15">
      <c r="B20" s="6"/>
      <c r="C20" s="35"/>
      <c r="D20" s="6"/>
      <c r="E20" s="47"/>
      <c r="F20" s="37"/>
      <c r="G20" s="47"/>
      <c r="H20" s="37"/>
      <c r="I20" s="37"/>
      <c r="J20" s="7"/>
    </row>
    <row r="21" spans="2:10" ht="17.25" customHeight="1" x14ac:dyDescent="0.15">
      <c r="B21" s="6"/>
      <c r="C21" s="35"/>
      <c r="D21" s="42"/>
      <c r="E21" s="48"/>
      <c r="F21" s="43"/>
      <c r="G21" s="48"/>
      <c r="H21" s="43"/>
      <c r="I21" s="43"/>
      <c r="J21" s="44"/>
    </row>
    <row r="22" spans="2:10" ht="17.25" customHeight="1" x14ac:dyDescent="0.15">
      <c r="B22" s="8" t="s">
        <v>70</v>
      </c>
      <c r="C22" s="30">
        <f>SUM(C6:C21)</f>
        <v>300000</v>
      </c>
      <c r="D22" s="163"/>
      <c r="E22" s="164"/>
      <c r="F22" s="164"/>
      <c r="G22" s="164"/>
      <c r="H22" s="164"/>
      <c r="I22" s="164"/>
      <c r="J22" s="165"/>
    </row>
    <row r="23" spans="2:10" ht="17.25" customHeight="1" x14ac:dyDescent="0.15"/>
    <row r="24" spans="2:10" ht="17.25" customHeight="1" x14ac:dyDescent="0.15"/>
    <row r="25" spans="2:10" ht="17.25" customHeight="1" x14ac:dyDescent="0.15">
      <c r="B25" s="1" t="s">
        <v>71</v>
      </c>
    </row>
    <row r="26" spans="2:10" ht="17.25" customHeight="1" x14ac:dyDescent="0.15">
      <c r="B26" s="4" t="s">
        <v>66</v>
      </c>
      <c r="C26" s="19" t="s">
        <v>74</v>
      </c>
      <c r="D26" s="160" t="s">
        <v>67</v>
      </c>
      <c r="E26" s="161"/>
      <c r="F26" s="161"/>
      <c r="G26" s="161"/>
      <c r="H26" s="161"/>
      <c r="I26" s="161"/>
      <c r="J26" s="162"/>
    </row>
    <row r="27" spans="2:10" ht="17.25" customHeight="1" x14ac:dyDescent="0.15">
      <c r="B27" s="20"/>
      <c r="C27" s="36"/>
      <c r="D27" s="51"/>
      <c r="E27" s="52"/>
      <c r="F27" s="53"/>
      <c r="G27" s="52"/>
      <c r="H27" s="53"/>
      <c r="I27" s="53"/>
      <c r="J27" s="41"/>
    </row>
    <row r="28" spans="2:10" ht="17.25" customHeight="1" x14ac:dyDescent="0.15">
      <c r="B28" s="20" t="s">
        <v>72</v>
      </c>
      <c r="C28" s="36">
        <f>H28</f>
        <v>300000</v>
      </c>
      <c r="D28" s="293">
        <v>300</v>
      </c>
      <c r="E28" s="45" t="s">
        <v>85</v>
      </c>
      <c r="F28" s="50">
        <v>1000</v>
      </c>
      <c r="G28" s="45" t="s">
        <v>87</v>
      </c>
      <c r="H28" s="294">
        <f>D28*F28</f>
        <v>300000</v>
      </c>
      <c r="I28" s="294"/>
      <c r="J28" s="295"/>
    </row>
    <row r="29" spans="2:10" ht="17.25" customHeight="1" x14ac:dyDescent="0.15">
      <c r="B29" s="20"/>
      <c r="C29" s="36"/>
      <c r="D29" s="36"/>
      <c r="E29" s="45"/>
      <c r="F29" s="38"/>
      <c r="G29" s="45"/>
      <c r="H29" s="38"/>
      <c r="I29" s="38"/>
      <c r="J29" s="21"/>
    </row>
    <row r="30" spans="2:10" ht="17.25" customHeight="1" x14ac:dyDescent="0.15">
      <c r="B30" s="20"/>
      <c r="C30" s="36"/>
      <c r="D30" s="36"/>
      <c r="E30" s="45"/>
      <c r="F30" s="38"/>
      <c r="G30" s="45"/>
      <c r="H30" s="38"/>
      <c r="I30" s="38"/>
      <c r="J30" s="21"/>
    </row>
    <row r="31" spans="2:10" ht="17.25" customHeight="1" x14ac:dyDescent="0.15">
      <c r="B31" s="6"/>
      <c r="C31" s="35"/>
      <c r="D31" s="35"/>
      <c r="E31" s="47"/>
      <c r="F31" s="37"/>
      <c r="G31" s="47"/>
      <c r="H31" s="37"/>
      <c r="I31" s="37"/>
      <c r="J31" s="7"/>
    </row>
    <row r="32" spans="2:10" ht="17.25" customHeight="1" x14ac:dyDescent="0.15">
      <c r="B32" s="6"/>
      <c r="C32" s="35"/>
      <c r="D32" s="35"/>
      <c r="E32" s="47"/>
      <c r="F32" s="37"/>
      <c r="G32" s="47"/>
      <c r="H32" s="37"/>
      <c r="I32" s="37"/>
      <c r="J32" s="7"/>
    </row>
    <row r="33" spans="2:10" ht="17.25" customHeight="1" x14ac:dyDescent="0.15">
      <c r="B33" s="6"/>
      <c r="C33" s="35"/>
      <c r="D33" s="35"/>
      <c r="E33" s="47"/>
      <c r="F33" s="37"/>
      <c r="G33" s="47"/>
      <c r="H33" s="37"/>
      <c r="I33" s="37"/>
      <c r="J33" s="7"/>
    </row>
    <row r="34" spans="2:10" ht="17.25" customHeight="1" x14ac:dyDescent="0.15">
      <c r="B34" s="6"/>
      <c r="C34" s="35"/>
      <c r="D34" s="35"/>
      <c r="E34" s="47"/>
      <c r="F34" s="37"/>
      <c r="G34" s="47"/>
      <c r="H34" s="37"/>
      <c r="I34" s="37"/>
      <c r="J34" s="7"/>
    </row>
    <row r="35" spans="2:10" ht="17.25" customHeight="1" x14ac:dyDescent="0.15">
      <c r="B35" s="6"/>
      <c r="C35" s="35"/>
      <c r="D35" s="35"/>
      <c r="E35" s="47"/>
      <c r="F35" s="37"/>
      <c r="G35" s="47"/>
      <c r="H35" s="37"/>
      <c r="I35" s="37"/>
      <c r="J35" s="7"/>
    </row>
    <row r="36" spans="2:10" ht="17.25" customHeight="1" x14ac:dyDescent="0.15">
      <c r="B36" s="6"/>
      <c r="C36" s="35"/>
      <c r="D36" s="35"/>
      <c r="E36" s="47"/>
      <c r="F36" s="37"/>
      <c r="G36" s="47"/>
      <c r="H36" s="37"/>
      <c r="I36" s="37"/>
      <c r="J36" s="7"/>
    </row>
    <row r="37" spans="2:10" ht="17.25" customHeight="1" x14ac:dyDescent="0.15">
      <c r="B37" s="6"/>
      <c r="C37" s="35"/>
      <c r="D37" s="35"/>
      <c r="E37" s="47"/>
      <c r="F37" s="37"/>
      <c r="G37" s="47"/>
      <c r="H37" s="37"/>
      <c r="I37" s="37"/>
      <c r="J37" s="7"/>
    </row>
    <row r="38" spans="2:10" ht="17.25" customHeight="1" x14ac:dyDescent="0.15">
      <c r="B38" s="6"/>
      <c r="C38" s="35"/>
      <c r="D38" s="35"/>
      <c r="E38" s="47"/>
      <c r="F38" s="37"/>
      <c r="G38" s="47"/>
      <c r="H38" s="37"/>
      <c r="I38" s="37"/>
      <c r="J38" s="7"/>
    </row>
    <row r="39" spans="2:10" ht="17.25" customHeight="1" x14ac:dyDescent="0.15">
      <c r="B39" s="6"/>
      <c r="C39" s="35"/>
      <c r="D39" s="35"/>
      <c r="E39" s="47"/>
      <c r="F39" s="37"/>
      <c r="G39" s="47"/>
      <c r="H39" s="37"/>
      <c r="I39" s="37"/>
      <c r="J39" s="7"/>
    </row>
    <row r="40" spans="2:10" ht="17.25" customHeight="1" x14ac:dyDescent="0.15">
      <c r="B40" s="6"/>
      <c r="C40" s="35"/>
      <c r="D40" s="35"/>
      <c r="E40" s="47"/>
      <c r="F40" s="37"/>
      <c r="G40" s="47"/>
      <c r="H40" s="37"/>
      <c r="I40" s="37"/>
      <c r="J40" s="7"/>
    </row>
    <row r="41" spans="2:10" ht="17.25" customHeight="1" x14ac:dyDescent="0.15">
      <c r="B41" s="6"/>
      <c r="C41" s="35"/>
      <c r="D41" s="35"/>
      <c r="E41" s="47"/>
      <c r="F41" s="37"/>
      <c r="G41" s="47"/>
      <c r="H41" s="37"/>
      <c r="I41" s="37"/>
      <c r="J41" s="7"/>
    </row>
    <row r="42" spans="2:10" ht="17.25" customHeight="1" x14ac:dyDescent="0.15">
      <c r="B42" s="6"/>
      <c r="C42" s="35"/>
      <c r="D42" s="54"/>
      <c r="E42" s="48"/>
      <c r="F42" s="43"/>
      <c r="G42" s="48"/>
      <c r="H42" s="43"/>
      <c r="I42" s="43"/>
      <c r="J42" s="44"/>
    </row>
    <row r="43" spans="2:10" ht="17.25" customHeight="1" x14ac:dyDescent="0.15">
      <c r="B43" s="8" t="s">
        <v>70</v>
      </c>
      <c r="C43" s="30">
        <f>SUM(C27:C42)</f>
        <v>300000</v>
      </c>
      <c r="D43" s="156"/>
      <c r="E43" s="157"/>
      <c r="F43" s="157"/>
      <c r="G43" s="157"/>
      <c r="H43" s="157"/>
      <c r="I43" s="157"/>
      <c r="J43" s="158"/>
    </row>
    <row r="44" spans="2:10" ht="17.25" customHeight="1" x14ac:dyDescent="0.15"/>
    <row r="45" spans="2:10" ht="17.25" customHeight="1" x14ac:dyDescent="0.15"/>
    <row r="46" spans="2:10" ht="17.25" customHeight="1" x14ac:dyDescent="0.15"/>
    <row r="47" spans="2:10" ht="17.25" customHeight="1" x14ac:dyDescent="0.15"/>
    <row r="48" spans="2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</sheetData>
  <mergeCells count="8">
    <mergeCell ref="D22:J22"/>
    <mergeCell ref="D26:J26"/>
    <mergeCell ref="D43:J43"/>
    <mergeCell ref="H28:J28"/>
    <mergeCell ref="B2:J2"/>
    <mergeCell ref="D5:J5"/>
    <mergeCell ref="H10:J10"/>
    <mergeCell ref="H11:J11"/>
  </mergeCells>
  <phoneticPr fontId="2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別紙1･2</vt:lpstr>
      <vt:lpstr>別紙3</vt:lpstr>
      <vt:lpstr>別紙4･5</vt:lpstr>
      <vt:lpstr>別紙6･7</vt:lpstr>
      <vt:lpstr>別紙8</vt:lpstr>
      <vt:lpstr>別紙9</vt:lpstr>
      <vt:lpstr>別紙3!Print_Area</vt:lpstr>
      <vt:lpstr>別紙6･7!Print_Area</vt:lpstr>
      <vt:lpstr>別紙9!Print_Area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</dc:creator>
  <cp:lastModifiedBy>篠原　謙斗</cp:lastModifiedBy>
  <cp:lastPrinted>2024-04-22T00:35:31Z</cp:lastPrinted>
  <dcterms:created xsi:type="dcterms:W3CDTF">2008-01-30T13:10:47Z</dcterms:created>
  <dcterms:modified xsi:type="dcterms:W3CDTF">2025-02-07T04:37:31Z</dcterms:modified>
</cp:coreProperties>
</file>