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knd001005\000技術管理課\技術管理課\03総合評価\08_R2年度\14要綱集の改定\令和２年度版\16船橋市一般競争入札【総合評価型】に関するガイドライン\"/>
    </mc:Choice>
  </mc:AlternateContent>
  <bookViews>
    <workbookView xWindow="0" yWindow="0" windowWidth="28800" windowHeight="12210"/>
  </bookViews>
  <sheets>
    <sheet name="第３５号様式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5" i="1" l="1"/>
  <c r="AH23" i="1"/>
  <c r="AH21" i="1"/>
  <c r="AH19" i="1"/>
  <c r="AH17" i="1"/>
  <c r="AH18" i="1"/>
  <c r="AH24" i="1"/>
  <c r="AH22" i="1"/>
  <c r="AH20" i="1"/>
  <c r="AH16" i="1"/>
  <c r="AH14" i="1"/>
  <c r="AH13" i="1"/>
  <c r="AO26" i="1" l="1"/>
  <c r="AO14" i="1"/>
  <c r="AO16" i="1"/>
  <c r="AO18" i="1"/>
  <c r="AO20" i="1"/>
  <c r="AO22" i="1"/>
  <c r="AO24" i="1"/>
  <c r="AN23" i="1"/>
  <c r="AN25" i="1" s="1"/>
  <c r="AN26" i="1"/>
  <c r="AM26" i="1"/>
  <c r="AI26" i="1"/>
  <c r="AJ26" i="1"/>
  <c r="AK26" i="1"/>
  <c r="AL26" i="1"/>
  <c r="AH26" i="1"/>
  <c r="AH25" i="1"/>
  <c r="AM24" i="1"/>
  <c r="AL23" i="1"/>
  <c r="AK23" i="1"/>
  <c r="AJ23" i="1"/>
  <c r="AI23" i="1"/>
  <c r="AM22" i="1"/>
  <c r="AL21" i="1"/>
  <c r="AK21" i="1"/>
  <c r="AJ21" i="1"/>
  <c r="AI21" i="1"/>
  <c r="AM20" i="1"/>
  <c r="AL19" i="1"/>
  <c r="AK19" i="1"/>
  <c r="AJ19" i="1"/>
  <c r="AI19" i="1"/>
  <c r="AM18" i="1"/>
  <c r="AL17" i="1"/>
  <c r="AK17" i="1"/>
  <c r="AJ17" i="1"/>
  <c r="AI17" i="1"/>
  <c r="AM16" i="1"/>
  <c r="AL15" i="1"/>
  <c r="AK15" i="1"/>
  <c r="AJ15" i="1"/>
  <c r="AI15" i="1"/>
  <c r="AM14" i="1"/>
  <c r="AL13" i="1"/>
  <c r="AK13" i="1"/>
  <c r="AJ13" i="1"/>
  <c r="AI13" i="1"/>
  <c r="AK25" i="1" l="1"/>
  <c r="AJ25" i="1"/>
  <c r="AM17" i="1"/>
  <c r="AO17" i="1" s="1"/>
  <c r="AL25" i="1"/>
  <c r="AI25" i="1"/>
  <c r="AM23" i="1"/>
  <c r="AO23" i="1" s="1"/>
  <c r="AM13" i="1"/>
  <c r="AM19" i="1"/>
  <c r="AO19" i="1" s="1"/>
  <c r="AM15" i="1"/>
  <c r="AO15" i="1" s="1"/>
  <c r="AM21" i="1"/>
  <c r="AO21" i="1" s="1"/>
  <c r="AO13" i="1" l="1"/>
  <c r="AO25" i="1" s="1"/>
  <c r="AM25" i="1"/>
</calcChain>
</file>

<file path=xl/comments1.xml><?xml version="1.0" encoding="utf-8"?>
<comments xmlns="http://schemas.openxmlformats.org/spreadsheetml/2006/main">
  <authors>
    <author>FKNDxxxxxx</author>
  </authors>
  <commentList>
    <comment ref="AH25" authorId="0" shapeId="0">
      <text>
        <r>
          <rPr>
            <sz val="9"/>
            <color indexed="81"/>
            <rFont val="MS P ゴシック"/>
            <family val="3"/>
            <charset val="128"/>
          </rPr>
          <t>第３４号様式へ</t>
        </r>
      </text>
    </comment>
    <comment ref="AO25" authorId="0" shapeId="0">
      <text>
        <r>
          <rPr>
            <sz val="9"/>
            <color indexed="81"/>
            <rFont val="MS P ゴシック"/>
            <family val="3"/>
            <charset val="128"/>
          </rPr>
          <t>第３４号様式へ</t>
        </r>
      </text>
    </comment>
  </commentList>
</comments>
</file>

<file path=xl/sharedStrings.xml><?xml version="1.0" encoding="utf-8"?>
<sst xmlns="http://schemas.openxmlformats.org/spreadsheetml/2006/main" count="192" uniqueCount="29">
  <si>
    <t>氏名</t>
    <rPh sb="0" eb="2">
      <t>シメイ</t>
    </rPh>
    <phoneticPr fontId="2"/>
  </si>
  <si>
    <t>労働日数</t>
    <rPh sb="0" eb="2">
      <t>ロウドウ</t>
    </rPh>
    <rPh sb="2" eb="4">
      <t>ニッスウ</t>
    </rPh>
    <phoneticPr fontId="2"/>
  </si>
  <si>
    <t>当該工事従事日数</t>
    <rPh sb="0" eb="2">
      <t>トウガイ</t>
    </rPh>
    <rPh sb="2" eb="4">
      <t>コウジ</t>
    </rPh>
    <rPh sb="4" eb="6">
      <t>ジュウジ</t>
    </rPh>
    <rPh sb="6" eb="8">
      <t>ニッスウ</t>
    </rPh>
    <phoneticPr fontId="2"/>
  </si>
  <si>
    <t>合計</t>
    <rPh sb="0" eb="2">
      <t>ゴウケイ</t>
    </rPh>
    <phoneticPr fontId="2"/>
  </si>
  <si>
    <t>基本賃金</t>
    <rPh sb="0" eb="2">
      <t>キホン</t>
    </rPh>
    <rPh sb="2" eb="4">
      <t>チンギン</t>
    </rPh>
    <phoneticPr fontId="2"/>
  </si>
  <si>
    <t>手当</t>
    <rPh sb="0" eb="2">
      <t>テアテ</t>
    </rPh>
    <phoneticPr fontId="2"/>
  </si>
  <si>
    <t>〇〇手当</t>
    <rPh sb="2" eb="4">
      <t>テアテ</t>
    </rPh>
    <phoneticPr fontId="2"/>
  </si>
  <si>
    <t>賞与</t>
    <rPh sb="0" eb="2">
      <t>ショウヨ</t>
    </rPh>
    <phoneticPr fontId="2"/>
  </si>
  <si>
    <t>普通作業員</t>
    <rPh sb="0" eb="2">
      <t>フツウ</t>
    </rPh>
    <rPh sb="2" eb="5">
      <t>サギョウイン</t>
    </rPh>
    <phoneticPr fontId="2"/>
  </si>
  <si>
    <t>船橋　太郎</t>
    <rPh sb="0" eb="2">
      <t>フナバシ</t>
    </rPh>
    <rPh sb="3" eb="5">
      <t>タロウ</t>
    </rPh>
    <phoneticPr fontId="2"/>
  </si>
  <si>
    <t>△</t>
    <phoneticPr fontId="2"/>
  </si>
  <si>
    <t>※当該工事に従事した日に〇、当該工事以外に従事した日に△を記入する</t>
    <rPh sb="1" eb="3">
      <t>トウガイ</t>
    </rPh>
    <rPh sb="3" eb="5">
      <t>コウジ</t>
    </rPh>
    <rPh sb="6" eb="8">
      <t>ジュウジ</t>
    </rPh>
    <rPh sb="10" eb="11">
      <t>ヒ</t>
    </rPh>
    <rPh sb="14" eb="16">
      <t>トウガイ</t>
    </rPh>
    <rPh sb="16" eb="18">
      <t>コウジ</t>
    </rPh>
    <rPh sb="18" eb="20">
      <t>イガイ</t>
    </rPh>
    <rPh sb="21" eb="23">
      <t>ジュウジ</t>
    </rPh>
    <rPh sb="25" eb="26">
      <t>ヒ</t>
    </rPh>
    <rPh sb="29" eb="31">
      <t>キニュウ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</si>
  <si>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</si>
  <si>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</si>
  <si>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×年</t>
    <rPh sb="1" eb="2">
      <t>ネン</t>
    </rPh>
    <phoneticPr fontId="2"/>
  </si>
  <si>
    <t>×月</t>
    <rPh sb="1" eb="2">
      <t>ガツ</t>
    </rPh>
    <phoneticPr fontId="2"/>
  </si>
  <si>
    <t>第３５号様式</t>
    <rPh sb="0" eb="1">
      <t>ダイ</t>
    </rPh>
    <rPh sb="3" eb="4">
      <t>ゴウ</t>
    </rPh>
    <rPh sb="4" eb="6">
      <t>ヨウシキ</t>
    </rPh>
    <phoneticPr fontId="2"/>
  </si>
  <si>
    <t>賃金支払状況報告書</t>
    <rPh sb="0" eb="2">
      <t>チンギン</t>
    </rPh>
    <rPh sb="2" eb="4">
      <t>シハラ</t>
    </rPh>
    <rPh sb="4" eb="6">
      <t>ジョウキョウ</t>
    </rPh>
    <rPh sb="6" eb="9">
      <t>ホウコクショ</t>
    </rPh>
    <phoneticPr fontId="2"/>
  </si>
  <si>
    <t>職種名</t>
    <rPh sb="0" eb="2">
      <t>ショクシュ</t>
    </rPh>
    <rPh sb="2" eb="3">
      <t>メイ</t>
    </rPh>
    <phoneticPr fontId="2"/>
  </si>
  <si>
    <t>下段：全体</t>
    <rPh sb="0" eb="2">
      <t>ゲダン</t>
    </rPh>
    <rPh sb="3" eb="5">
      <t>ゼンタイ</t>
    </rPh>
    <phoneticPr fontId="2"/>
  </si>
  <si>
    <t>小計</t>
    <rPh sb="0" eb="2">
      <t>ショウケイ</t>
    </rPh>
    <phoneticPr fontId="2"/>
  </si>
  <si>
    <t>賃金（上段：当該工事、下段：全体）</t>
    <rPh sb="0" eb="2">
      <t>チンギン</t>
    </rPh>
    <rPh sb="3" eb="5">
      <t>ジョウダン</t>
    </rPh>
    <rPh sb="6" eb="8">
      <t>トウガイ</t>
    </rPh>
    <rPh sb="8" eb="10">
      <t>コウジ</t>
    </rPh>
    <rPh sb="11" eb="13">
      <t>ゲダン</t>
    </rPh>
    <rPh sb="14" eb="16">
      <t>ゼンタイ</t>
    </rPh>
    <phoneticPr fontId="2"/>
  </si>
  <si>
    <t>上段：当該工事</t>
    <rPh sb="0" eb="2">
      <t>ジョウダン</t>
    </rPh>
    <rPh sb="3" eb="5">
      <t>トウガイ</t>
    </rPh>
    <rPh sb="5" eb="7">
      <t>コウジ</t>
    </rPh>
    <phoneticPr fontId="2"/>
  </si>
  <si>
    <t>１２月</t>
    <rPh sb="2" eb="3">
      <t>ガツ</t>
    </rPh>
    <phoneticPr fontId="2"/>
  </si>
  <si>
    <t>＜記載例＞</t>
    <rPh sb="1" eb="3">
      <t>キサイ</t>
    </rPh>
    <rPh sb="3" eb="4">
      <t>レイ</t>
    </rPh>
    <phoneticPr fontId="2"/>
  </si>
  <si>
    <t>△</t>
  </si>
  <si>
    <t>○</t>
  </si>
  <si>
    <t>△</t>
    <phoneticPr fontId="2"/>
  </si>
  <si>
    <t>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</si>
</sst>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76" fontId="0" fillId="0" borderId="6" xfId="0" applyNumberFormat="1" applyBorder="1" applyAlignment="1">
      <alignment horizontal="right" vertical="center"/>
    </xf>
    <xf numFmtId="176" fontId="1" fillId="0" borderId="6" xfId="0" applyNumberFormat="1" applyFont="1" applyBorder="1" applyAlignment="1">
      <alignment vertical="center"/>
    </xf>
    <xf numFmtId="176" fontId="0" fillId="0" borderId="7" xfId="0" applyNumberFormat="1" applyBorder="1" applyAlignment="1">
      <alignment horizontal="right" vertical="center"/>
    </xf>
    <xf numFmtId="176" fontId="1" fillId="0" borderId="6" xfId="0" applyNumberFormat="1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176" fontId="0" fillId="0" borderId="9" xfId="0" applyNumberFormat="1" applyBorder="1" applyAlignment="1">
      <alignment horizontal="right" vertical="center"/>
    </xf>
    <xf numFmtId="176" fontId="0" fillId="0" borderId="10" xfId="0" applyNumberFormat="1" applyBorder="1" applyAlignment="1">
      <alignment horizontal="right" vertical="center"/>
    </xf>
    <xf numFmtId="176" fontId="0" fillId="0" borderId="12" xfId="0" applyNumberFormat="1" applyBorder="1" applyAlignment="1">
      <alignment horizontal="right" vertical="center"/>
    </xf>
    <xf numFmtId="176" fontId="1" fillId="0" borderId="12" xfId="0" applyNumberFormat="1" applyFont="1" applyBorder="1" applyAlignment="1">
      <alignment vertical="center"/>
    </xf>
    <xf numFmtId="176" fontId="0" fillId="0" borderId="13" xfId="0" applyNumberFormat="1" applyBorder="1" applyAlignment="1">
      <alignment horizontal="right" vertical="center"/>
    </xf>
    <xf numFmtId="0" fontId="0" fillId="3" borderId="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176" fontId="1" fillId="0" borderId="18" xfId="0" applyNumberFormat="1" applyFon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176" fontId="0" fillId="0" borderId="19" xfId="0" applyNumberFormat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176" fontId="0" fillId="0" borderId="21" xfId="0" applyNumberFormat="1" applyBorder="1" applyAlignment="1">
      <alignment horizontal="right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6" fontId="0" fillId="0" borderId="32" xfId="0" applyNumberFormat="1" applyBorder="1" applyAlignment="1">
      <alignment horizontal="right" vertical="center"/>
    </xf>
    <xf numFmtId="176" fontId="1" fillId="0" borderId="30" xfId="0" applyNumberFormat="1" applyFont="1" applyBorder="1" applyAlignment="1">
      <alignment horizontal="right" vertical="center"/>
    </xf>
    <xf numFmtId="176" fontId="0" fillId="0" borderId="30" xfId="0" applyNumberFormat="1" applyBorder="1" applyAlignment="1">
      <alignment horizontal="right" vertical="center"/>
    </xf>
    <xf numFmtId="176" fontId="1" fillId="0" borderId="33" xfId="0" applyNumberFormat="1" applyFont="1" applyBorder="1" applyAlignment="1">
      <alignment horizontal="right" vertical="center"/>
    </xf>
    <xf numFmtId="176" fontId="0" fillId="0" borderId="34" xfId="0" applyNumberFormat="1" applyBorder="1" applyAlignment="1">
      <alignment horizontal="right" vertical="center"/>
    </xf>
    <xf numFmtId="176" fontId="0" fillId="0" borderId="35" xfId="0" applyNumberFormat="1" applyBorder="1" applyAlignment="1">
      <alignment horizontal="right" vertical="center"/>
    </xf>
    <xf numFmtId="0" fontId="3" fillId="3" borderId="7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176" fontId="5" fillId="2" borderId="22" xfId="0" applyNumberFormat="1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0" fontId="0" fillId="3" borderId="7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26"/>
  <sheetViews>
    <sheetView tabSelected="1" view="pageBreakPreview" zoomScale="85" zoomScaleNormal="85" zoomScaleSheetLayoutView="85" workbookViewId="0">
      <selection activeCell="AN7" sqref="AN7"/>
    </sheetView>
  </sheetViews>
  <sheetFormatPr defaultRowHeight="18.75"/>
  <cols>
    <col min="1" max="1" width="7.125" style="1" customWidth="1"/>
    <col min="2" max="2" width="7.125" style="1" bestFit="1" customWidth="1"/>
    <col min="3" max="33" width="3.75" style="1" customWidth="1"/>
    <col min="34" max="34" width="12.875" style="1" customWidth="1"/>
    <col min="35" max="35" width="11.125" style="1" bestFit="1" customWidth="1"/>
    <col min="36" max="38" width="9.75" style="1" bestFit="1" customWidth="1"/>
    <col min="39" max="39" width="11.125" style="1" bestFit="1" customWidth="1"/>
    <col min="40" max="40" width="9.75" style="1" bestFit="1" customWidth="1"/>
    <col min="41" max="41" width="11.625" style="1" bestFit="1" customWidth="1"/>
    <col min="42" max="16384" width="9" style="1"/>
  </cols>
  <sheetData>
    <row r="1" spans="1:41">
      <c r="AO1" s="3" t="s">
        <v>24</v>
      </c>
    </row>
    <row r="2" spans="1:41">
      <c r="A2" s="2" t="s">
        <v>16</v>
      </c>
    </row>
    <row r="4" spans="1:41">
      <c r="A4" s="2" t="s">
        <v>17</v>
      </c>
      <c r="C4" s="4"/>
      <c r="D4" s="4"/>
      <c r="E4" s="4"/>
      <c r="F4" s="4"/>
      <c r="G4" s="4"/>
      <c r="H4" s="4"/>
      <c r="I4" s="4"/>
      <c r="J4" s="4"/>
      <c r="K4" s="4"/>
      <c r="L4" s="4"/>
      <c r="O4" s="50" t="s">
        <v>0</v>
      </c>
      <c r="P4" s="50"/>
      <c r="Q4" s="50"/>
      <c r="R4" s="50"/>
      <c r="S4" s="50" t="s">
        <v>9</v>
      </c>
      <c r="T4" s="50"/>
      <c r="U4" s="50"/>
      <c r="V4" s="50"/>
      <c r="W4" s="50"/>
      <c r="X4" s="50"/>
      <c r="AH4" s="2"/>
    </row>
    <row r="5" spans="1:41">
      <c r="C5" s="4"/>
      <c r="D5" s="5"/>
      <c r="E5" s="4"/>
      <c r="F5" s="4"/>
      <c r="G5" s="4"/>
      <c r="H5" s="4"/>
      <c r="I5" s="4"/>
      <c r="J5" s="4"/>
      <c r="K5" s="4"/>
      <c r="L5" s="4"/>
      <c r="O5" s="50" t="s">
        <v>18</v>
      </c>
      <c r="P5" s="50"/>
      <c r="Q5" s="50"/>
      <c r="R5" s="50"/>
      <c r="S5" s="50" t="s">
        <v>8</v>
      </c>
      <c r="T5" s="50"/>
      <c r="U5" s="50"/>
      <c r="V5" s="50"/>
      <c r="W5" s="50"/>
      <c r="X5" s="50"/>
    </row>
    <row r="10" spans="1:41">
      <c r="A10" s="56" t="s">
        <v>12</v>
      </c>
      <c r="B10" s="63" t="s">
        <v>13</v>
      </c>
      <c r="C10" s="56" t="s">
        <v>2</v>
      </c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16" t="s">
        <v>1</v>
      </c>
      <c r="AI10" s="43" t="s">
        <v>21</v>
      </c>
      <c r="AJ10" s="44"/>
      <c r="AK10" s="44"/>
      <c r="AL10" s="44"/>
      <c r="AM10" s="44"/>
      <c r="AN10" s="44"/>
      <c r="AO10" s="45"/>
    </row>
    <row r="11" spans="1:41">
      <c r="A11" s="58"/>
      <c r="B11" s="64"/>
      <c r="C11" s="58" t="s">
        <v>11</v>
      </c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31" t="s">
        <v>22</v>
      </c>
      <c r="AI11" s="61" t="s">
        <v>4</v>
      </c>
      <c r="AJ11" s="59" t="s">
        <v>5</v>
      </c>
      <c r="AK11" s="59"/>
      <c r="AL11" s="59"/>
      <c r="AM11" s="59" t="s">
        <v>20</v>
      </c>
      <c r="AN11" s="59" t="s">
        <v>7</v>
      </c>
      <c r="AO11" s="41" t="s">
        <v>3</v>
      </c>
    </row>
    <row r="12" spans="1:41" ht="19.5" thickBot="1">
      <c r="A12" s="66"/>
      <c r="B12" s="65"/>
      <c r="C12" s="32">
        <v>1</v>
      </c>
      <c r="D12" s="17">
        <v>2</v>
      </c>
      <c r="E12" s="17">
        <v>3</v>
      </c>
      <c r="F12" s="17">
        <v>4</v>
      </c>
      <c r="G12" s="17">
        <v>5</v>
      </c>
      <c r="H12" s="17">
        <v>6</v>
      </c>
      <c r="I12" s="17">
        <v>7</v>
      </c>
      <c r="J12" s="17">
        <v>8</v>
      </c>
      <c r="K12" s="17">
        <v>9</v>
      </c>
      <c r="L12" s="17">
        <v>10</v>
      </c>
      <c r="M12" s="17">
        <v>11</v>
      </c>
      <c r="N12" s="17">
        <v>12</v>
      </c>
      <c r="O12" s="17">
        <v>13</v>
      </c>
      <c r="P12" s="17">
        <v>14</v>
      </c>
      <c r="Q12" s="17">
        <v>15</v>
      </c>
      <c r="R12" s="17">
        <v>16</v>
      </c>
      <c r="S12" s="17">
        <v>17</v>
      </c>
      <c r="T12" s="17">
        <v>18</v>
      </c>
      <c r="U12" s="17">
        <v>19</v>
      </c>
      <c r="V12" s="17">
        <v>20</v>
      </c>
      <c r="W12" s="17">
        <v>21</v>
      </c>
      <c r="X12" s="17">
        <v>22</v>
      </c>
      <c r="Y12" s="17">
        <v>23</v>
      </c>
      <c r="Z12" s="17">
        <v>24</v>
      </c>
      <c r="AA12" s="17">
        <v>25</v>
      </c>
      <c r="AB12" s="17">
        <v>26</v>
      </c>
      <c r="AC12" s="17">
        <v>27</v>
      </c>
      <c r="AD12" s="17">
        <v>28</v>
      </c>
      <c r="AE12" s="17">
        <v>29</v>
      </c>
      <c r="AF12" s="17">
        <v>30</v>
      </c>
      <c r="AG12" s="17">
        <v>31</v>
      </c>
      <c r="AH12" s="33" t="s">
        <v>19</v>
      </c>
      <c r="AI12" s="62"/>
      <c r="AJ12" s="17" t="s">
        <v>6</v>
      </c>
      <c r="AK12" s="17" t="s">
        <v>6</v>
      </c>
      <c r="AL12" s="17" t="s">
        <v>6</v>
      </c>
      <c r="AM12" s="60"/>
      <c r="AN12" s="60"/>
      <c r="AO12" s="42"/>
    </row>
    <row r="13" spans="1:41" ht="19.5" thickTop="1">
      <c r="A13" s="67" t="s">
        <v>14</v>
      </c>
      <c r="B13" s="68" t="s">
        <v>23</v>
      </c>
      <c r="C13" s="67" t="s">
        <v>10</v>
      </c>
      <c r="D13" s="55"/>
      <c r="E13" s="55" t="s">
        <v>10</v>
      </c>
      <c r="F13" s="55" t="s">
        <v>10</v>
      </c>
      <c r="G13" s="55" t="s">
        <v>10</v>
      </c>
      <c r="H13" s="55" t="s">
        <v>25</v>
      </c>
      <c r="I13" s="55" t="s">
        <v>27</v>
      </c>
      <c r="J13" s="55" t="s">
        <v>25</v>
      </c>
      <c r="K13" s="55"/>
      <c r="L13" s="55" t="s">
        <v>26</v>
      </c>
      <c r="M13" s="55" t="s">
        <v>26</v>
      </c>
      <c r="N13" s="55" t="s">
        <v>26</v>
      </c>
      <c r="O13" s="55" t="s">
        <v>26</v>
      </c>
      <c r="P13" s="55" t="s">
        <v>26</v>
      </c>
      <c r="Q13" s="55" t="s">
        <v>26</v>
      </c>
      <c r="R13" s="55"/>
      <c r="S13" s="55" t="s">
        <v>26</v>
      </c>
      <c r="T13" s="55" t="s">
        <v>26</v>
      </c>
      <c r="U13" s="55" t="s">
        <v>28</v>
      </c>
      <c r="V13" s="55" t="s">
        <v>26</v>
      </c>
      <c r="W13" s="55" t="s">
        <v>26</v>
      </c>
      <c r="X13" s="55" t="s">
        <v>26</v>
      </c>
      <c r="Y13" s="55"/>
      <c r="Z13" s="55" t="s">
        <v>26</v>
      </c>
      <c r="AA13" s="55" t="s">
        <v>26</v>
      </c>
      <c r="AB13" s="55" t="s">
        <v>26</v>
      </c>
      <c r="AC13" s="55" t="s">
        <v>26</v>
      </c>
      <c r="AD13" s="55" t="s">
        <v>26</v>
      </c>
      <c r="AE13" s="55" t="s">
        <v>26</v>
      </c>
      <c r="AF13" s="55"/>
      <c r="AG13" s="55" t="s">
        <v>26</v>
      </c>
      <c r="AH13" s="34">
        <f>COUNTIF(C13:AG14,"○")</f>
        <v>19</v>
      </c>
      <c r="AI13" s="25">
        <f>AI14/$AH$14*$AH$13</f>
        <v>285000</v>
      </c>
      <c r="AJ13" s="13">
        <f>AJ14/$AH$14*$AH$13</f>
        <v>36538.461538461539</v>
      </c>
      <c r="AK13" s="13">
        <f>AK14/$AH$14*$AH$13</f>
        <v>21923.076923076922</v>
      </c>
      <c r="AL13" s="13">
        <f>AL14/$AH$14*$AH$13</f>
        <v>36538.461538461539</v>
      </c>
      <c r="AM13" s="13">
        <f t="shared" ref="AM13:AM24" si="0">SUM(AI13:AL13)</f>
        <v>380000.00000000006</v>
      </c>
      <c r="AN13" s="14">
        <v>0</v>
      </c>
      <c r="AO13" s="15">
        <f>AM13+AN13</f>
        <v>380000.00000000006</v>
      </c>
    </row>
    <row r="14" spans="1:41">
      <c r="A14" s="51"/>
      <c r="B14" s="53"/>
      <c r="C14" s="51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35">
        <f>COUNTA(C13:AG14)</f>
        <v>26</v>
      </c>
      <c r="AI14" s="26">
        <v>390000</v>
      </c>
      <c r="AJ14" s="9">
        <v>50000</v>
      </c>
      <c r="AK14" s="9">
        <v>30000</v>
      </c>
      <c r="AL14" s="9">
        <v>50000</v>
      </c>
      <c r="AM14" s="6">
        <f t="shared" si="0"/>
        <v>520000</v>
      </c>
      <c r="AN14" s="7">
        <v>0</v>
      </c>
      <c r="AO14" s="8">
        <f t="shared" ref="AO14:AO24" si="1">AM14+AN14</f>
        <v>520000</v>
      </c>
    </row>
    <row r="15" spans="1:41">
      <c r="A15" s="51" t="s">
        <v>14</v>
      </c>
      <c r="B15" s="53" t="s">
        <v>15</v>
      </c>
      <c r="C15" s="51" t="s">
        <v>25</v>
      </c>
      <c r="D15" s="46"/>
      <c r="E15" s="46" t="s">
        <v>25</v>
      </c>
      <c r="F15" s="46" t="s">
        <v>10</v>
      </c>
      <c r="G15" s="46" t="s">
        <v>10</v>
      </c>
      <c r="H15" s="46" t="s">
        <v>10</v>
      </c>
      <c r="I15" s="46" t="s">
        <v>10</v>
      </c>
      <c r="J15" s="46" t="s">
        <v>10</v>
      </c>
      <c r="K15" s="46"/>
      <c r="L15" s="46" t="s">
        <v>26</v>
      </c>
      <c r="M15" s="46" t="s">
        <v>26</v>
      </c>
      <c r="N15" s="46" t="s">
        <v>26</v>
      </c>
      <c r="O15" s="46" t="s">
        <v>26</v>
      </c>
      <c r="P15" s="46" t="s">
        <v>26</v>
      </c>
      <c r="Q15" s="46" t="s">
        <v>26</v>
      </c>
      <c r="R15" s="46"/>
      <c r="S15" s="46" t="s">
        <v>26</v>
      </c>
      <c r="T15" s="46" t="s">
        <v>26</v>
      </c>
      <c r="U15" s="46" t="s">
        <v>26</v>
      </c>
      <c r="V15" s="46" t="s">
        <v>26</v>
      </c>
      <c r="W15" s="46" t="s">
        <v>26</v>
      </c>
      <c r="X15" s="46" t="s">
        <v>26</v>
      </c>
      <c r="Y15" s="46"/>
      <c r="Z15" s="46" t="s">
        <v>26</v>
      </c>
      <c r="AA15" s="46" t="s">
        <v>26</v>
      </c>
      <c r="AB15" s="46" t="s">
        <v>26</v>
      </c>
      <c r="AC15" s="46" t="s">
        <v>26</v>
      </c>
      <c r="AD15" s="46" t="s">
        <v>26</v>
      </c>
      <c r="AE15" s="46" t="s">
        <v>26</v>
      </c>
      <c r="AF15" s="46"/>
      <c r="AG15" s="46" t="s">
        <v>26</v>
      </c>
      <c r="AH15" s="34">
        <f>COUNTIF(C15:AG16,"○")</f>
        <v>19</v>
      </c>
      <c r="AI15" s="27">
        <f>AI16/$AH$14*$AH$13</f>
        <v>285000</v>
      </c>
      <c r="AJ15" s="6">
        <f>AJ16/$AH$14*$AH$13</f>
        <v>36538.461538461539</v>
      </c>
      <c r="AK15" s="6">
        <f>AK16/$AH$14*$AH$13</f>
        <v>21923.076923076922</v>
      </c>
      <c r="AL15" s="6">
        <f>AL16/$AH$14*$AH$13</f>
        <v>36538.461538461539</v>
      </c>
      <c r="AM15" s="6">
        <f t="shared" si="0"/>
        <v>380000.00000000006</v>
      </c>
      <c r="AN15" s="7">
        <v>0</v>
      </c>
      <c r="AO15" s="8">
        <f t="shared" si="1"/>
        <v>380000.00000000006</v>
      </c>
    </row>
    <row r="16" spans="1:41">
      <c r="A16" s="51"/>
      <c r="B16" s="53"/>
      <c r="C16" s="51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35">
        <f>COUNTA(C15:AG16)</f>
        <v>26</v>
      </c>
      <c r="AI16" s="26">
        <v>390000</v>
      </c>
      <c r="AJ16" s="9">
        <v>50000</v>
      </c>
      <c r="AK16" s="9">
        <v>30000</v>
      </c>
      <c r="AL16" s="9">
        <v>50000</v>
      </c>
      <c r="AM16" s="6">
        <f t="shared" si="0"/>
        <v>520000</v>
      </c>
      <c r="AN16" s="7">
        <v>0</v>
      </c>
      <c r="AO16" s="8">
        <f t="shared" si="1"/>
        <v>520000</v>
      </c>
    </row>
    <row r="17" spans="1:41">
      <c r="A17" s="51" t="s">
        <v>14</v>
      </c>
      <c r="B17" s="53" t="s">
        <v>15</v>
      </c>
      <c r="C17" s="51" t="s">
        <v>10</v>
      </c>
      <c r="D17" s="46"/>
      <c r="E17" s="46" t="s">
        <v>10</v>
      </c>
      <c r="F17" s="46" t="s">
        <v>10</v>
      </c>
      <c r="G17" s="46" t="s">
        <v>10</v>
      </c>
      <c r="H17" s="46" t="s">
        <v>10</v>
      </c>
      <c r="I17" s="46" t="s">
        <v>10</v>
      </c>
      <c r="J17" s="46" t="s">
        <v>10</v>
      </c>
      <c r="K17" s="46"/>
      <c r="L17" s="46" t="s">
        <v>26</v>
      </c>
      <c r="M17" s="46" t="s">
        <v>26</v>
      </c>
      <c r="N17" s="46" t="s">
        <v>26</v>
      </c>
      <c r="O17" s="46" t="s">
        <v>26</v>
      </c>
      <c r="P17" s="46" t="s">
        <v>26</v>
      </c>
      <c r="Q17" s="46" t="s">
        <v>26</v>
      </c>
      <c r="R17" s="46"/>
      <c r="S17" s="46" t="s">
        <v>26</v>
      </c>
      <c r="T17" s="46" t="s">
        <v>26</v>
      </c>
      <c r="U17" s="46" t="s">
        <v>26</v>
      </c>
      <c r="V17" s="46" t="s">
        <v>26</v>
      </c>
      <c r="W17" s="46" t="s">
        <v>26</v>
      </c>
      <c r="X17" s="46" t="s">
        <v>26</v>
      </c>
      <c r="Y17" s="46"/>
      <c r="Z17" s="46" t="s">
        <v>26</v>
      </c>
      <c r="AA17" s="46" t="s">
        <v>26</v>
      </c>
      <c r="AB17" s="46" t="s">
        <v>26</v>
      </c>
      <c r="AC17" s="46" t="s">
        <v>26</v>
      </c>
      <c r="AD17" s="46" t="s">
        <v>26</v>
      </c>
      <c r="AE17" s="46" t="s">
        <v>26</v>
      </c>
      <c r="AF17" s="46"/>
      <c r="AG17" s="46" t="s">
        <v>26</v>
      </c>
      <c r="AH17" s="34">
        <f>COUNTIF(C17:AG18,"○")</f>
        <v>19</v>
      </c>
      <c r="AI17" s="27">
        <f>AI18/$AH$14*$AH$13</f>
        <v>285000</v>
      </c>
      <c r="AJ17" s="6">
        <f>AJ18/$AH$14*$AH$13</f>
        <v>36538.461538461539</v>
      </c>
      <c r="AK17" s="6">
        <f>AK18/$AH$14*$AH$13</f>
        <v>21923.076923076922</v>
      </c>
      <c r="AL17" s="6">
        <f>AL18/$AH$14*$AH$13</f>
        <v>36538.461538461539</v>
      </c>
      <c r="AM17" s="6">
        <f t="shared" si="0"/>
        <v>380000.00000000006</v>
      </c>
      <c r="AN17" s="7">
        <v>0</v>
      </c>
      <c r="AO17" s="8">
        <f t="shared" si="1"/>
        <v>380000.00000000006</v>
      </c>
    </row>
    <row r="18" spans="1:41">
      <c r="A18" s="51"/>
      <c r="B18" s="53"/>
      <c r="C18" s="51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35">
        <f>COUNTA(C17:AG18)</f>
        <v>26</v>
      </c>
      <c r="AI18" s="26">
        <v>390000</v>
      </c>
      <c r="AJ18" s="9">
        <v>50000</v>
      </c>
      <c r="AK18" s="9">
        <v>30000</v>
      </c>
      <c r="AL18" s="9">
        <v>50000</v>
      </c>
      <c r="AM18" s="6">
        <f t="shared" si="0"/>
        <v>520000</v>
      </c>
      <c r="AN18" s="7">
        <v>0</v>
      </c>
      <c r="AO18" s="8">
        <f t="shared" si="1"/>
        <v>520000</v>
      </c>
    </row>
    <row r="19" spans="1:41">
      <c r="A19" s="51" t="s">
        <v>14</v>
      </c>
      <c r="B19" s="53" t="s">
        <v>15</v>
      </c>
      <c r="C19" s="51" t="s">
        <v>10</v>
      </c>
      <c r="D19" s="46"/>
      <c r="E19" s="46" t="s">
        <v>10</v>
      </c>
      <c r="F19" s="46" t="s">
        <v>10</v>
      </c>
      <c r="G19" s="46" t="s">
        <v>10</v>
      </c>
      <c r="H19" s="46" t="s">
        <v>10</v>
      </c>
      <c r="I19" s="46" t="s">
        <v>10</v>
      </c>
      <c r="J19" s="46" t="s">
        <v>10</v>
      </c>
      <c r="K19" s="46"/>
      <c r="L19" s="46" t="s">
        <v>26</v>
      </c>
      <c r="M19" s="46" t="s">
        <v>26</v>
      </c>
      <c r="N19" s="46" t="s">
        <v>26</v>
      </c>
      <c r="O19" s="46" t="s">
        <v>26</v>
      </c>
      <c r="P19" s="46" t="s">
        <v>26</v>
      </c>
      <c r="Q19" s="46" t="s">
        <v>26</v>
      </c>
      <c r="R19" s="46"/>
      <c r="S19" s="46" t="s">
        <v>26</v>
      </c>
      <c r="T19" s="46" t="s">
        <v>26</v>
      </c>
      <c r="U19" s="46" t="s">
        <v>26</v>
      </c>
      <c r="V19" s="46" t="s">
        <v>26</v>
      </c>
      <c r="W19" s="46" t="s">
        <v>26</v>
      </c>
      <c r="X19" s="46" t="s">
        <v>26</v>
      </c>
      <c r="Y19" s="46"/>
      <c r="Z19" s="46" t="s">
        <v>26</v>
      </c>
      <c r="AA19" s="46" t="s">
        <v>26</v>
      </c>
      <c r="AB19" s="46" t="s">
        <v>26</v>
      </c>
      <c r="AC19" s="46" t="s">
        <v>26</v>
      </c>
      <c r="AD19" s="46" t="s">
        <v>26</v>
      </c>
      <c r="AE19" s="46" t="s">
        <v>26</v>
      </c>
      <c r="AF19" s="46"/>
      <c r="AG19" s="46" t="s">
        <v>26</v>
      </c>
      <c r="AH19" s="34">
        <f>COUNTIF(C19:AG20,"○")</f>
        <v>19</v>
      </c>
      <c r="AI19" s="27">
        <f>AI20/$AH$14*$AH$13</f>
        <v>285000</v>
      </c>
      <c r="AJ19" s="6">
        <f>AJ20/$AH$14*$AH$13</f>
        <v>36538.461538461539</v>
      </c>
      <c r="AK19" s="6">
        <f>AK20/$AH$14*$AH$13</f>
        <v>21923.076923076922</v>
      </c>
      <c r="AL19" s="6">
        <f>AL20/$AH$14*$AH$13</f>
        <v>36538.461538461539</v>
      </c>
      <c r="AM19" s="6">
        <f t="shared" si="0"/>
        <v>380000.00000000006</v>
      </c>
      <c r="AN19" s="7">
        <v>0</v>
      </c>
      <c r="AO19" s="8">
        <f t="shared" si="1"/>
        <v>380000.00000000006</v>
      </c>
    </row>
    <row r="20" spans="1:41">
      <c r="A20" s="51"/>
      <c r="B20" s="53"/>
      <c r="C20" s="51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35">
        <f>COUNTA(C19:AG20)</f>
        <v>26</v>
      </c>
      <c r="AI20" s="26">
        <v>390000</v>
      </c>
      <c r="AJ20" s="9">
        <v>50000</v>
      </c>
      <c r="AK20" s="9">
        <v>30000</v>
      </c>
      <c r="AL20" s="9">
        <v>50000</v>
      </c>
      <c r="AM20" s="6">
        <f t="shared" si="0"/>
        <v>520000</v>
      </c>
      <c r="AN20" s="7">
        <v>0</v>
      </c>
      <c r="AO20" s="8">
        <f t="shared" si="1"/>
        <v>520000</v>
      </c>
    </row>
    <row r="21" spans="1:41">
      <c r="A21" s="51" t="s">
        <v>14</v>
      </c>
      <c r="B21" s="53" t="s">
        <v>15</v>
      </c>
      <c r="C21" s="51" t="s">
        <v>10</v>
      </c>
      <c r="D21" s="46"/>
      <c r="E21" s="46" t="s">
        <v>10</v>
      </c>
      <c r="F21" s="46" t="s">
        <v>10</v>
      </c>
      <c r="G21" s="46" t="s">
        <v>10</v>
      </c>
      <c r="H21" s="46" t="s">
        <v>10</v>
      </c>
      <c r="I21" s="46" t="s">
        <v>10</v>
      </c>
      <c r="J21" s="46" t="s">
        <v>10</v>
      </c>
      <c r="K21" s="46"/>
      <c r="L21" s="46" t="s">
        <v>26</v>
      </c>
      <c r="M21" s="46" t="s">
        <v>26</v>
      </c>
      <c r="N21" s="46" t="s">
        <v>26</v>
      </c>
      <c r="O21" s="46" t="s">
        <v>26</v>
      </c>
      <c r="P21" s="46" t="s">
        <v>26</v>
      </c>
      <c r="Q21" s="46" t="s">
        <v>26</v>
      </c>
      <c r="R21" s="46"/>
      <c r="S21" s="46" t="s">
        <v>26</v>
      </c>
      <c r="T21" s="46" t="s">
        <v>26</v>
      </c>
      <c r="U21" s="46" t="s">
        <v>26</v>
      </c>
      <c r="V21" s="46" t="s">
        <v>26</v>
      </c>
      <c r="W21" s="46" t="s">
        <v>26</v>
      </c>
      <c r="X21" s="46" t="s">
        <v>26</v>
      </c>
      <c r="Y21" s="46"/>
      <c r="Z21" s="46" t="s">
        <v>26</v>
      </c>
      <c r="AA21" s="46" t="s">
        <v>26</v>
      </c>
      <c r="AB21" s="46" t="s">
        <v>26</v>
      </c>
      <c r="AC21" s="46" t="s">
        <v>26</v>
      </c>
      <c r="AD21" s="46" t="s">
        <v>26</v>
      </c>
      <c r="AE21" s="46" t="s">
        <v>26</v>
      </c>
      <c r="AF21" s="46"/>
      <c r="AG21" s="46" t="s">
        <v>26</v>
      </c>
      <c r="AH21" s="34">
        <f>COUNTIF(C21:AG22,"○")</f>
        <v>19</v>
      </c>
      <c r="AI21" s="27">
        <f>AI22/$AH$14*$AH$13</f>
        <v>285000</v>
      </c>
      <c r="AJ21" s="6">
        <f>AJ22/$AH$14*$AH$13</f>
        <v>36538.461538461539</v>
      </c>
      <c r="AK21" s="6">
        <f>AK22/$AH$14*$AH$13</f>
        <v>21923.076923076922</v>
      </c>
      <c r="AL21" s="6">
        <f>AL22/$AH$14*$AH$13</f>
        <v>36538.461538461539</v>
      </c>
      <c r="AM21" s="6">
        <f t="shared" si="0"/>
        <v>380000.00000000006</v>
      </c>
      <c r="AN21" s="7">
        <v>0</v>
      </c>
      <c r="AO21" s="8">
        <f t="shared" si="1"/>
        <v>380000.00000000006</v>
      </c>
    </row>
    <row r="22" spans="1:41">
      <c r="A22" s="51"/>
      <c r="B22" s="53"/>
      <c r="C22" s="51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35">
        <f>COUNTA(C21:AG22)</f>
        <v>26</v>
      </c>
      <c r="AI22" s="26">
        <v>390000</v>
      </c>
      <c r="AJ22" s="9">
        <v>50000</v>
      </c>
      <c r="AK22" s="9">
        <v>30000</v>
      </c>
      <c r="AL22" s="9">
        <v>50000</v>
      </c>
      <c r="AM22" s="6">
        <f t="shared" si="0"/>
        <v>520000</v>
      </c>
      <c r="AN22" s="7">
        <v>0</v>
      </c>
      <c r="AO22" s="8">
        <f t="shared" si="1"/>
        <v>520000</v>
      </c>
    </row>
    <row r="23" spans="1:41">
      <c r="A23" s="51" t="s">
        <v>14</v>
      </c>
      <c r="B23" s="53" t="s">
        <v>15</v>
      </c>
      <c r="C23" s="51" t="s">
        <v>10</v>
      </c>
      <c r="D23" s="46"/>
      <c r="E23" s="46" t="s">
        <v>10</v>
      </c>
      <c r="F23" s="46" t="s">
        <v>10</v>
      </c>
      <c r="G23" s="46" t="s">
        <v>10</v>
      </c>
      <c r="H23" s="46" t="s">
        <v>10</v>
      </c>
      <c r="I23" s="46" t="s">
        <v>10</v>
      </c>
      <c r="J23" s="46" t="s">
        <v>10</v>
      </c>
      <c r="K23" s="46"/>
      <c r="L23" s="46" t="s">
        <v>26</v>
      </c>
      <c r="M23" s="46" t="s">
        <v>26</v>
      </c>
      <c r="N23" s="46" t="s">
        <v>26</v>
      </c>
      <c r="O23" s="46" t="s">
        <v>26</v>
      </c>
      <c r="P23" s="46" t="s">
        <v>26</v>
      </c>
      <c r="Q23" s="46" t="s">
        <v>26</v>
      </c>
      <c r="R23" s="46"/>
      <c r="S23" s="46" t="s">
        <v>26</v>
      </c>
      <c r="T23" s="46" t="s">
        <v>26</v>
      </c>
      <c r="U23" s="46" t="s">
        <v>26</v>
      </c>
      <c r="V23" s="46" t="s">
        <v>26</v>
      </c>
      <c r="W23" s="46" t="s">
        <v>26</v>
      </c>
      <c r="X23" s="46" t="s">
        <v>26</v>
      </c>
      <c r="Y23" s="46"/>
      <c r="Z23" s="46" t="s">
        <v>26</v>
      </c>
      <c r="AA23" s="46" t="s">
        <v>26</v>
      </c>
      <c r="AB23" s="46" t="s">
        <v>26</v>
      </c>
      <c r="AC23" s="46" t="s">
        <v>26</v>
      </c>
      <c r="AD23" s="46" t="s">
        <v>26</v>
      </c>
      <c r="AE23" s="46" t="s">
        <v>26</v>
      </c>
      <c r="AF23" s="46"/>
      <c r="AG23" s="46" t="s">
        <v>26</v>
      </c>
      <c r="AH23" s="34">
        <f>COUNTIF(C23:AG24,"○")</f>
        <v>19</v>
      </c>
      <c r="AI23" s="27">
        <f>AI24/$AH$14*$AH$13</f>
        <v>285000</v>
      </c>
      <c r="AJ23" s="6">
        <f>AJ24/$AH$14*$AH$13</f>
        <v>36538.461538461539</v>
      </c>
      <c r="AK23" s="6">
        <f>AK24/$AH$14*$AH$13</f>
        <v>21923.076923076922</v>
      </c>
      <c r="AL23" s="6">
        <f>AL24/$AH$14*$AH$13</f>
        <v>36538.461538461539</v>
      </c>
      <c r="AM23" s="6">
        <f t="shared" si="0"/>
        <v>380000.00000000006</v>
      </c>
      <c r="AN23" s="6">
        <f>AN24/(AH14+AH16+AH18+AH20+AH22+AH24)*(AH13+AH15+AH17+AH19+AH21+AH23)</f>
        <v>228000</v>
      </c>
      <c r="AO23" s="8">
        <f t="shared" si="1"/>
        <v>608000</v>
      </c>
    </row>
    <row r="24" spans="1:41" ht="19.5" thickBot="1">
      <c r="A24" s="52"/>
      <c r="B24" s="54"/>
      <c r="C24" s="52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35">
        <f>COUNTA(C23:AG24)</f>
        <v>26</v>
      </c>
      <c r="AI24" s="28">
        <v>390000</v>
      </c>
      <c r="AJ24" s="18">
        <v>50000</v>
      </c>
      <c r="AK24" s="18">
        <v>30000</v>
      </c>
      <c r="AL24" s="18">
        <v>50000</v>
      </c>
      <c r="AM24" s="19">
        <f t="shared" si="0"/>
        <v>520000</v>
      </c>
      <c r="AN24" s="18">
        <v>312000</v>
      </c>
      <c r="AO24" s="20">
        <f t="shared" si="1"/>
        <v>832000</v>
      </c>
    </row>
    <row r="25" spans="1:41" ht="19.5" thickTop="1">
      <c r="A25" s="48" t="s">
        <v>3</v>
      </c>
      <c r="B25" s="23"/>
      <c r="C25" s="36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40">
        <f>AH13+AH15+AH17+AH19+AH21+AH23</f>
        <v>114</v>
      </c>
      <c r="AI25" s="29">
        <f t="shared" ref="AI25:AL25" si="2">AI13+AI15+AI17+AI19+AI21+AI23</f>
        <v>1710000</v>
      </c>
      <c r="AJ25" s="22">
        <f t="shared" si="2"/>
        <v>219230.76923076922</v>
      </c>
      <c r="AK25" s="22">
        <f t="shared" si="2"/>
        <v>131538.46153846153</v>
      </c>
      <c r="AL25" s="22">
        <f t="shared" si="2"/>
        <v>219230.76923076922</v>
      </c>
      <c r="AM25" s="22">
        <f t="shared" ref="AM25:AN25" si="3">AM13+AM15+AM17+AM19+AM21+AM23</f>
        <v>2280000.0000000005</v>
      </c>
      <c r="AN25" s="22">
        <f t="shared" si="3"/>
        <v>228000</v>
      </c>
      <c r="AO25" s="39">
        <f>AO13+AO15+AO17+AO19+AO21+AO23</f>
        <v>2508000</v>
      </c>
    </row>
    <row r="26" spans="1:41">
      <c r="A26" s="49"/>
      <c r="B26" s="24"/>
      <c r="C26" s="37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38">
        <f>AH14+AH16+AH18+AH20+AH22+AH24</f>
        <v>156</v>
      </c>
      <c r="AI26" s="30">
        <f t="shared" ref="AI26:AL26" si="4">AI14+AI16+AI18+AI20+AI22+AI24</f>
        <v>2340000</v>
      </c>
      <c r="AJ26" s="11">
        <f t="shared" si="4"/>
        <v>300000</v>
      </c>
      <c r="AK26" s="11">
        <f t="shared" si="4"/>
        <v>180000</v>
      </c>
      <c r="AL26" s="11">
        <f t="shared" si="4"/>
        <v>300000</v>
      </c>
      <c r="AM26" s="11">
        <f t="shared" ref="AM26:AN26" si="5">AM14+AM16+AM18+AM20+AM22+AM24</f>
        <v>3120000</v>
      </c>
      <c r="AN26" s="11">
        <f t="shared" si="5"/>
        <v>312000</v>
      </c>
      <c r="AO26" s="12">
        <f>AO14+AO16+AO18+AO20+AO22+AO24</f>
        <v>3432000</v>
      </c>
    </row>
  </sheetData>
  <mergeCells count="213">
    <mergeCell ref="C10:AG10"/>
    <mergeCell ref="C11:AG11"/>
    <mergeCell ref="AN11:AN12"/>
    <mergeCell ref="AI11:AI12"/>
    <mergeCell ref="AJ11:AL11"/>
    <mergeCell ref="B10:B12"/>
    <mergeCell ref="A10:A12"/>
    <mergeCell ref="L13:L14"/>
    <mergeCell ref="M13:M14"/>
    <mergeCell ref="N13:N14"/>
    <mergeCell ref="O13:O14"/>
    <mergeCell ref="C13:C14"/>
    <mergeCell ref="E13:E14"/>
    <mergeCell ref="D13:D14"/>
    <mergeCell ref="F13:F14"/>
    <mergeCell ref="G13:G14"/>
    <mergeCell ref="H13:H14"/>
    <mergeCell ref="AD13:AD14"/>
    <mergeCell ref="AE13:AE14"/>
    <mergeCell ref="AG13:AG14"/>
    <mergeCell ref="A13:A14"/>
    <mergeCell ref="B13:B14"/>
    <mergeCell ref="AM11:AM12"/>
    <mergeCell ref="W13:W14"/>
    <mergeCell ref="X13:X14"/>
    <mergeCell ref="Z13:Z14"/>
    <mergeCell ref="AA13:AA14"/>
    <mergeCell ref="AB13:AB14"/>
    <mergeCell ref="AC13:AC14"/>
    <mergeCell ref="P13:P14"/>
    <mergeCell ref="Q13:Q14"/>
    <mergeCell ref="S13:S14"/>
    <mergeCell ref="T13:T14"/>
    <mergeCell ref="U13:U14"/>
    <mergeCell ref="V13:V14"/>
    <mergeCell ref="I13:I14"/>
    <mergeCell ref="J13:J14"/>
    <mergeCell ref="K13:K14"/>
    <mergeCell ref="R13:R14"/>
    <mergeCell ref="Y13:Y14"/>
    <mergeCell ref="AF13:AF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P15:P16"/>
    <mergeCell ref="Q15:Q16"/>
    <mergeCell ref="R15:R16"/>
    <mergeCell ref="S15:S16"/>
    <mergeCell ref="T15:T16"/>
    <mergeCell ref="U15:U16"/>
    <mergeCell ref="J15:J16"/>
    <mergeCell ref="K15:K16"/>
    <mergeCell ref="L15:L16"/>
    <mergeCell ref="M15:M16"/>
    <mergeCell ref="N15:N16"/>
    <mergeCell ref="O15:O16"/>
    <mergeCell ref="AB15:AB16"/>
    <mergeCell ref="AC15:AC16"/>
    <mergeCell ref="AD15:AD16"/>
    <mergeCell ref="AE15:AE16"/>
    <mergeCell ref="AF15:AF16"/>
    <mergeCell ref="AG15:AG16"/>
    <mergeCell ref="V15:V16"/>
    <mergeCell ref="W15:W16"/>
    <mergeCell ref="X15:X16"/>
    <mergeCell ref="Y15:Y16"/>
    <mergeCell ref="Z15:Z16"/>
    <mergeCell ref="AA15:AA16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Q17:Q18"/>
    <mergeCell ref="R17:R18"/>
    <mergeCell ref="S17:S18"/>
    <mergeCell ref="T17:T18"/>
    <mergeCell ref="U17:U18"/>
    <mergeCell ref="J17:J18"/>
    <mergeCell ref="K17:K18"/>
    <mergeCell ref="L17:L18"/>
    <mergeCell ref="M17:M18"/>
    <mergeCell ref="N17:N18"/>
    <mergeCell ref="O17:O18"/>
    <mergeCell ref="AB17:AB18"/>
    <mergeCell ref="AC17:AC18"/>
    <mergeCell ref="AD17:AD18"/>
    <mergeCell ref="AE17:AE18"/>
    <mergeCell ref="AF17:AF18"/>
    <mergeCell ref="AG17:AG18"/>
    <mergeCell ref="V17:V18"/>
    <mergeCell ref="W17:W18"/>
    <mergeCell ref="X17:X18"/>
    <mergeCell ref="Y17:Y18"/>
    <mergeCell ref="Z17:Z18"/>
    <mergeCell ref="AA17:AA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AB19:AB20"/>
    <mergeCell ref="AC19:AC20"/>
    <mergeCell ref="AD19:AD20"/>
    <mergeCell ref="AE19:AE20"/>
    <mergeCell ref="AF19:AF20"/>
    <mergeCell ref="AG19:AG20"/>
    <mergeCell ref="V19:V20"/>
    <mergeCell ref="W19:W20"/>
    <mergeCell ref="X19:X20"/>
    <mergeCell ref="Y19:Y20"/>
    <mergeCell ref="Z19:Z20"/>
    <mergeCell ref="AA19:AA20"/>
    <mergeCell ref="AF21:AF22"/>
    <mergeCell ref="AG21:AG22"/>
    <mergeCell ref="V21:V22"/>
    <mergeCell ref="W21:W22"/>
    <mergeCell ref="X21:X22"/>
    <mergeCell ref="Y21:Y22"/>
    <mergeCell ref="Z21:Z22"/>
    <mergeCell ref="AA21:AA22"/>
    <mergeCell ref="P21:P22"/>
    <mergeCell ref="Q21:Q22"/>
    <mergeCell ref="R21:R22"/>
    <mergeCell ref="S21:S22"/>
    <mergeCell ref="T21:T22"/>
    <mergeCell ref="U21:U22"/>
    <mergeCell ref="A23:A24"/>
    <mergeCell ref="B23:B24"/>
    <mergeCell ref="C23:C24"/>
    <mergeCell ref="D23:D24"/>
    <mergeCell ref="E23:E24"/>
    <mergeCell ref="AB21:AB22"/>
    <mergeCell ref="AC21:AC22"/>
    <mergeCell ref="AD21:AD22"/>
    <mergeCell ref="AE21:AE22"/>
    <mergeCell ref="J21:J22"/>
    <mergeCell ref="K21:K22"/>
    <mergeCell ref="L21:L22"/>
    <mergeCell ref="M21:M22"/>
    <mergeCell ref="N21:N22"/>
    <mergeCell ref="O21:O22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Q23:Q24"/>
    <mergeCell ref="F23:F24"/>
    <mergeCell ref="G23:G24"/>
    <mergeCell ref="H23:H24"/>
    <mergeCell ref="I23:I24"/>
    <mergeCell ref="J23:J24"/>
    <mergeCell ref="K23:K24"/>
    <mergeCell ref="O4:R4"/>
    <mergeCell ref="S4:X4"/>
    <mergeCell ref="O5:R5"/>
    <mergeCell ref="S5:X5"/>
    <mergeCell ref="P19:P20"/>
    <mergeCell ref="Q19:Q20"/>
    <mergeCell ref="R19:R20"/>
    <mergeCell ref="S19:S20"/>
    <mergeCell ref="T19:T20"/>
    <mergeCell ref="U19:U20"/>
    <mergeCell ref="J19:J20"/>
    <mergeCell ref="K19:K20"/>
    <mergeCell ref="L19:L20"/>
    <mergeCell ref="M19:M20"/>
    <mergeCell ref="N19:N20"/>
    <mergeCell ref="O19:O20"/>
    <mergeCell ref="P17:P18"/>
    <mergeCell ref="AO11:AO12"/>
    <mergeCell ref="AI10:AO10"/>
    <mergeCell ref="AD23:AD24"/>
    <mergeCell ref="AE23:AE24"/>
    <mergeCell ref="AF23:AF24"/>
    <mergeCell ref="AG23:AG24"/>
    <mergeCell ref="A25:A26"/>
    <mergeCell ref="X23:X24"/>
    <mergeCell ref="Y23:Y24"/>
    <mergeCell ref="Z23:Z24"/>
    <mergeCell ref="AA23:AA24"/>
    <mergeCell ref="AB23:AB24"/>
    <mergeCell ref="AC23:AC24"/>
    <mergeCell ref="R23:R24"/>
    <mergeCell ref="S23:S24"/>
    <mergeCell ref="T23:T24"/>
    <mergeCell ref="U23:U24"/>
    <mergeCell ref="V23:V24"/>
    <mergeCell ref="W23:W24"/>
    <mergeCell ref="L23:L24"/>
    <mergeCell ref="M23:M24"/>
    <mergeCell ref="N23:N24"/>
    <mergeCell ref="O23:O24"/>
    <mergeCell ref="P23:P24"/>
  </mergeCells>
  <phoneticPr fontId="2"/>
  <dataValidations count="1">
    <dataValidation type="list" allowBlank="1" showInputMessage="1" showErrorMessage="1" sqref="C13:AG24">
      <formula1>"○,△"</formula1>
    </dataValidation>
  </dataValidations>
  <pageMargins left="0.7" right="0.7" top="0.75" bottom="0.75" header="0.3" footer="0.3"/>
  <pageSetup paperSize="9" scale="54" orientation="landscape" r:id="rId1"/>
  <ignoredErrors>
    <ignoredError sqref="AM14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第３５号様式</vt:lpstr>
    </vt:vector>
  </TitlesOfParts>
  <Company>船橋市役所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FKNDxxxxxx</dc:creator>
  <cp:lastModifiedBy>322971</cp:lastModifiedBy>
  <cp:lastPrinted>2020-03-09T03:01:45Z</cp:lastPrinted>
  <dcterms:created xsi:type="dcterms:W3CDTF">2020-03-09T02:11:08Z</dcterms:created>
  <dcterms:modified xsi:type="dcterms:W3CDTF">2020-04-07T10:11:11Z</dcterms:modified>
</cp:coreProperties>
</file>