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leo\02\3C004_SHOGAI\専用\☆計画係☆\○補助金関係\01 強度行動障害（施設入所・短期入所・重度強行）\02要綱\R7.9.重度強行改正\02要綱・様式\02要綱に定めない様式（別紙Ａ・Ｂ）\"/>
    </mc:Choice>
  </mc:AlternateContent>
  <bookViews>
    <workbookView xWindow="9240" yWindow="-16320" windowWidth="29040" windowHeight="15720" activeTab="2"/>
  </bookViews>
  <sheets>
    <sheet name="（はじめにお読みください）本申請書の使い方" sheetId="5" r:id="rId1"/>
    <sheet name="総括表" sheetId="4" r:id="rId2"/>
    <sheet name="個票１" sheetId="1" r:id="rId3"/>
    <sheet name="個票２" sheetId="15" r:id="rId4"/>
  </sheets>
  <definedNames>
    <definedName name="_xlnm.Print_Area" localSheetId="2">個票１!$A$1:$J$50</definedName>
    <definedName name="_xlnm.Print_Area" localSheetId="3">個票２!$A$1:$J$50</definedName>
    <definedName name="_xlnm.Print_Area" localSheetId="1">総括表!$A$1:$L$18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15" l="1"/>
  <c r="D40" i="15"/>
  <c r="D29" i="15"/>
  <c r="F29" i="15" s="1"/>
  <c r="F14" i="15" a="1"/>
  <c r="F14" i="15" s="1"/>
  <c r="H14" i="15" s="1"/>
  <c r="H15" i="15" s="1"/>
  <c r="I17" i="15" s="1"/>
  <c r="E14" i="15"/>
  <c r="B14" i="15"/>
  <c r="D47" i="1"/>
  <c r="D40" i="1"/>
  <c r="D29" i="1"/>
  <c r="F14" i="1" a="1"/>
  <c r="F14" i="1" s="1"/>
  <c r="L16" i="4"/>
  <c r="F49" i="15" l="1"/>
  <c r="B8" i="15"/>
  <c r="D8" i="15" s="1"/>
  <c r="I29" i="15"/>
  <c r="E14" i="1"/>
  <c r="B14" i="1"/>
  <c r="G13" i="4"/>
  <c r="E40" i="15" l="1"/>
  <c r="F40" i="15" s="1"/>
  <c r="E47" i="15" s="1"/>
  <c r="F47" i="15" s="1"/>
  <c r="F49" i="1"/>
  <c r="G14" i="4"/>
  <c r="E14" i="4"/>
  <c r="C16" i="4"/>
  <c r="F15" i="4"/>
  <c r="G15" i="4"/>
  <c r="C15" i="4"/>
  <c r="H16" i="4"/>
  <c r="D13" i="4"/>
  <c r="F16" i="4"/>
  <c r="E13" i="4"/>
  <c r="I16" i="4"/>
  <c r="D14" i="4"/>
  <c r="H15" i="4"/>
  <c r="E16" i="4"/>
  <c r="E15" i="4"/>
  <c r="F14" i="4"/>
  <c r="C13" i="4"/>
  <c r="D15" i="4"/>
  <c r="G16" i="4"/>
  <c r="C14" i="4"/>
  <c r="D16" i="4"/>
  <c r="H14" i="4"/>
  <c r="I49" i="15" l="1"/>
  <c r="E8" i="15" s="1"/>
  <c r="G8" i="15" s="1"/>
  <c r="H8" i="15" s="1"/>
  <c r="G17" i="4"/>
  <c r="C7" i="4" s="1"/>
  <c r="F29" i="1"/>
  <c r="B8" i="1" s="1"/>
  <c r="D8" i="1" s="1"/>
  <c r="H14" i="1" l="1"/>
  <c r="H15" i="1" s="1"/>
  <c r="J16" i="4"/>
  <c r="L14" i="4"/>
  <c r="K16" i="4"/>
  <c r="F13" i="4"/>
  <c r="F17" i="4" l="1"/>
  <c r="B7" i="4" s="1"/>
  <c r="H13" i="4"/>
  <c r="L15" i="4"/>
  <c r="H17" i="4" l="1"/>
  <c r="D7" i="4" s="1"/>
  <c r="I17" i="1"/>
  <c r="J15" i="4"/>
  <c r="K15" i="4"/>
  <c r="J14" i="4"/>
  <c r="I15" i="4"/>
  <c r="K14" i="4"/>
  <c r="I14" i="4"/>
  <c r="I29" i="1" l="1"/>
  <c r="E40" i="1" s="1"/>
  <c r="F40" i="1" s="1"/>
  <c r="E47" i="1" s="1"/>
  <c r="F47" i="1" s="1"/>
  <c r="J13" i="4"/>
  <c r="I49" i="1" l="1"/>
  <c r="E8" i="1" s="1"/>
  <c r="G8" i="1" s="1"/>
  <c r="J17" i="4"/>
  <c r="F7" i="4" s="1"/>
  <c r="I13" i="4"/>
  <c r="I17" i="4" l="1"/>
  <c r="E7" i="4" s="1"/>
  <c r="K13" i="4"/>
  <c r="K17" i="4" l="1"/>
  <c r="G7" i="4" s="1"/>
  <c r="H8" i="1"/>
  <c r="L13" i="4"/>
  <c r="L17" i="4" l="1"/>
  <c r="H7" i="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<sst xmlns="http://schemas.openxmlformats.org/spreadsheetml/2006/main" count="200" uniqueCount="88">
  <si>
    <t>合計額</t>
    <rPh sb="0" eb="3">
      <t>ゴウケイガク</t>
    </rPh>
    <phoneticPr fontId="2"/>
  </si>
  <si>
    <t>施設等の種別</t>
    <rPh sb="0" eb="2">
      <t>シセツ</t>
    </rPh>
    <rPh sb="2" eb="3">
      <t>トウ</t>
    </rPh>
    <rPh sb="4" eb="6">
      <t>シュベツ</t>
    </rPh>
    <phoneticPr fontId="2"/>
  </si>
  <si>
    <t>障害者の別</t>
    <rPh sb="0" eb="2">
      <t>ショウガイ</t>
    </rPh>
    <rPh sb="2" eb="3">
      <t>シャ</t>
    </rPh>
    <rPh sb="4" eb="5">
      <t>ベツ</t>
    </rPh>
    <phoneticPr fontId="2"/>
  </si>
  <si>
    <t>合計</t>
    <rPh sb="0" eb="2">
      <t>ゴウケイ</t>
    </rPh>
    <phoneticPr fontId="3"/>
  </si>
  <si>
    <t>補助基準額</t>
    <rPh sb="0" eb="2">
      <t>ホジョ</t>
    </rPh>
    <rPh sb="2" eb="4">
      <t>キジュン</t>
    </rPh>
    <rPh sb="4" eb="5">
      <t>ガク</t>
    </rPh>
    <phoneticPr fontId="3"/>
  </si>
  <si>
    <t>円</t>
    <rPh sb="0" eb="1">
      <t>エン</t>
    </rPh>
    <phoneticPr fontId="2"/>
  </si>
  <si>
    <t>　市町村名　</t>
    <phoneticPr fontId="3"/>
  </si>
  <si>
    <t>　　　　　　　　　　　　　　　　</t>
    <phoneticPr fontId="2"/>
  </si>
  <si>
    <t>別紙Ａ（総括表）</t>
    <rPh sb="4" eb="7">
      <t>ソウカツヒョウ</t>
    </rPh>
    <phoneticPr fontId="3"/>
  </si>
  <si>
    <t>事業所名</t>
    <rPh sb="0" eb="3">
      <t>ジギョウショ</t>
    </rPh>
    <rPh sb="3" eb="4">
      <t>メイ</t>
    </rPh>
    <phoneticPr fontId="2"/>
  </si>
  <si>
    <t>対象者№</t>
    <rPh sb="0" eb="3">
      <t>タイショウシャ</t>
    </rPh>
    <phoneticPr fontId="2"/>
  </si>
  <si>
    <t>対象者№　</t>
    <phoneticPr fontId="3"/>
  </si>
  <si>
    <t>具体的な経費</t>
    <rPh sb="0" eb="3">
      <t>グタイテキ</t>
    </rPh>
    <rPh sb="4" eb="6">
      <t>ケイヒ</t>
    </rPh>
    <phoneticPr fontId="3"/>
  </si>
  <si>
    <t>具体的な経費</t>
    <rPh sb="0" eb="3">
      <t>グタイテキ</t>
    </rPh>
    <rPh sb="4" eb="6">
      <t>ケイヒ</t>
    </rPh>
    <phoneticPr fontId="2"/>
  </si>
  <si>
    <t>○○市</t>
    <rPh sb="2" eb="3">
      <t>シ</t>
    </rPh>
    <phoneticPr fontId="2"/>
  </si>
  <si>
    <t>■■学園</t>
    <rPh sb="2" eb="4">
      <t>ガクエン</t>
    </rPh>
    <phoneticPr fontId="2"/>
  </si>
  <si>
    <t>本報告書の使い方</t>
    <rPh sb="0" eb="1">
      <t>ホン</t>
    </rPh>
    <rPh sb="1" eb="4">
      <t>ホウコクショ</t>
    </rPh>
    <rPh sb="5" eb="6">
      <t>ツカ</t>
    </rPh>
    <rPh sb="7" eb="8">
      <t>カタ</t>
    </rPh>
    <phoneticPr fontId="10"/>
  </si>
  <si>
    <t>手順</t>
    <rPh sb="0" eb="2">
      <t>テジュン</t>
    </rPh>
    <phoneticPr fontId="10"/>
  </si>
  <si>
    <t>個票の着色セルを入力</t>
    <phoneticPr fontId="10"/>
  </si>
  <si>
    <t>総括表に正しく反映されているか確認</t>
    <rPh sb="0" eb="3">
      <t>ソウカツヒョウ</t>
    </rPh>
    <rPh sb="4" eb="5">
      <t>タダ</t>
    </rPh>
    <rPh sb="7" eb="9">
      <t>ハンエイ</t>
    </rPh>
    <rPh sb="15" eb="17">
      <t>カクニン</t>
    </rPh>
    <phoneticPr fontId="10"/>
  </si>
  <si>
    <t>　</t>
    <phoneticPr fontId="3"/>
  </si>
  <si>
    <t>　事業所名</t>
    <rPh sb="1" eb="4">
      <t>ジギョウショ</t>
    </rPh>
    <rPh sb="4" eb="5">
      <t>メイ</t>
    </rPh>
    <phoneticPr fontId="3"/>
  </si>
  <si>
    <t>個票のシート名を「個票●」（●は１からの通し番号）に修正</t>
    <rPh sb="9" eb="11">
      <t>コヒョウ</t>
    </rPh>
    <phoneticPr fontId="3"/>
  </si>
  <si>
    <t>作業</t>
    <rPh sb="0" eb="2">
      <t>サギョウ</t>
    </rPh>
    <phoneticPr fontId="10"/>
  </si>
  <si>
    <t>１事業所及び１名毎に個票の作成願います。
例）
・１事業所で２名対象者を受入れている場合→個票２つ作成
・１名の方が施設移動等で、年度内に２事業所入居していた場合→個票２つ作成</t>
    <rPh sb="1" eb="4">
      <t>ジギョウショ</t>
    </rPh>
    <rPh sb="4" eb="5">
      <t>オヨ</t>
    </rPh>
    <rPh sb="7" eb="8">
      <t>メイ</t>
    </rPh>
    <rPh sb="8" eb="9">
      <t>ゴト</t>
    </rPh>
    <rPh sb="10" eb="12">
      <t>コヒョウ</t>
    </rPh>
    <rPh sb="13" eb="15">
      <t>サクセイ</t>
    </rPh>
    <rPh sb="15" eb="16">
      <t>ネガ</t>
    </rPh>
    <rPh sb="21" eb="22">
      <t>レイ</t>
    </rPh>
    <rPh sb="26" eb="29">
      <t>ジギョウショ</t>
    </rPh>
    <rPh sb="31" eb="32">
      <t>メイ</t>
    </rPh>
    <rPh sb="32" eb="35">
      <t>タイショウシャ</t>
    </rPh>
    <rPh sb="36" eb="37">
      <t>ウ</t>
    </rPh>
    <rPh sb="37" eb="38">
      <t>イ</t>
    </rPh>
    <rPh sb="42" eb="44">
      <t>バアイ</t>
    </rPh>
    <rPh sb="45" eb="47">
      <t>コヒョウ</t>
    </rPh>
    <rPh sb="49" eb="51">
      <t>サクセイ</t>
    </rPh>
    <rPh sb="54" eb="55">
      <t>メイ</t>
    </rPh>
    <rPh sb="56" eb="57">
      <t>カタ</t>
    </rPh>
    <rPh sb="58" eb="60">
      <t>シセツ</t>
    </rPh>
    <rPh sb="60" eb="62">
      <t>イドウ</t>
    </rPh>
    <rPh sb="62" eb="63">
      <t>ナド</t>
    </rPh>
    <rPh sb="65" eb="68">
      <t>ネンドナイ</t>
    </rPh>
    <rPh sb="70" eb="73">
      <t>ジギョウショ</t>
    </rPh>
    <rPh sb="73" eb="75">
      <t>ニュウキョ</t>
    </rPh>
    <rPh sb="79" eb="81">
      <t>バアイ</t>
    </rPh>
    <rPh sb="82" eb="84">
      <t>コヒョウ</t>
    </rPh>
    <rPh sb="86" eb="88">
      <t>サクセイ</t>
    </rPh>
    <phoneticPr fontId="10"/>
  </si>
  <si>
    <t>小計</t>
    <rPh sb="0" eb="2">
      <t>ショウケイ</t>
    </rPh>
    <phoneticPr fontId="2"/>
  </si>
  <si>
    <t>小計</t>
    <phoneticPr fontId="2"/>
  </si>
  <si>
    <t>支出予定額小計</t>
    <rPh sb="0" eb="4">
      <t>シシュツヨテイ</t>
    </rPh>
    <rPh sb="4" eb="5">
      <t>ガク</t>
    </rPh>
    <phoneticPr fontId="3"/>
  </si>
  <si>
    <t>対象者№　</t>
    <rPh sb="0" eb="3">
      <t>タイショウシャ</t>
    </rPh>
    <phoneticPr fontId="2"/>
  </si>
  <si>
    <t>項目</t>
    <rPh sb="0" eb="2">
      <t>コウモク</t>
    </rPh>
    <phoneticPr fontId="2"/>
  </si>
  <si>
    <t>項目</t>
    <phoneticPr fontId="2"/>
  </si>
  <si>
    <t>障害者支援施設</t>
  </si>
  <si>
    <t>R7.4.1 ～R8.3.31</t>
    <phoneticPr fontId="2"/>
  </si>
  <si>
    <t>給与</t>
    <rPh sb="0" eb="2">
      <t>キュウヨ</t>
    </rPh>
    <phoneticPr fontId="2"/>
  </si>
  <si>
    <t>◆◆手当</t>
    <rPh sb="2" eb="4">
      <t>テアテ</t>
    </rPh>
    <phoneticPr fontId="3"/>
  </si>
  <si>
    <t>△△学園</t>
    <rPh sb="2" eb="4">
      <t>ガクエン</t>
    </rPh>
    <phoneticPr fontId="2"/>
  </si>
  <si>
    <t>補助基準額の上限額</t>
    <rPh sb="0" eb="2">
      <t>ホジョ</t>
    </rPh>
    <rPh sb="2" eb="4">
      <t>キジュン</t>
    </rPh>
    <rPh sb="4" eb="5">
      <t>ガク</t>
    </rPh>
    <rPh sb="6" eb="9">
      <t>ジョウゲンガク</t>
    </rPh>
    <phoneticPr fontId="3"/>
  </si>
  <si>
    <t>対象経費の支出予定額及び補助基準額</t>
    <rPh sb="0" eb="2">
      <t>タイショウ</t>
    </rPh>
    <rPh sb="2" eb="4">
      <t>ケイヒ</t>
    </rPh>
    <rPh sb="5" eb="7">
      <t>シシュツ</t>
    </rPh>
    <rPh sb="7" eb="9">
      <t>ヨテイ</t>
    </rPh>
    <rPh sb="9" eb="10">
      <t>ガク</t>
    </rPh>
    <rPh sb="10" eb="11">
      <t>オヨ</t>
    </rPh>
    <rPh sb="12" eb="14">
      <t>ホジョ</t>
    </rPh>
    <rPh sb="14" eb="16">
      <t>キジュン</t>
    </rPh>
    <rPh sb="16" eb="17">
      <t>ガク</t>
    </rPh>
    <phoneticPr fontId="3"/>
  </si>
  <si>
    <t>補助基準額小計</t>
    <rPh sb="0" eb="2">
      <t>ホジョ</t>
    </rPh>
    <rPh sb="2" eb="4">
      <t>キジュン</t>
    </rPh>
    <rPh sb="4" eb="5">
      <t>ガク</t>
    </rPh>
    <rPh sb="5" eb="7">
      <t>ショウケイ</t>
    </rPh>
    <phoneticPr fontId="3"/>
  </si>
  <si>
    <t>重度の強度行動障害加算事業補助金所要額調書</t>
    <phoneticPr fontId="2"/>
  </si>
  <si>
    <t>※1 県費補助所要額（G）は小数点以下切捨てとすること。</t>
    <phoneticPr fontId="2"/>
  </si>
  <si>
    <r>
      <t>障害者の別</t>
    </r>
    <r>
      <rPr>
        <sz val="8"/>
        <rFont val="游ゴシック"/>
        <family val="3"/>
        <charset val="128"/>
        <scheme val="minor"/>
      </rPr>
      <t>※2</t>
    </r>
    <rPh sb="0" eb="2">
      <t>ショウガイ</t>
    </rPh>
    <rPh sb="2" eb="3">
      <t>シャ</t>
    </rPh>
    <rPh sb="4" eb="5">
      <t>ベツ</t>
    </rPh>
    <phoneticPr fontId="2"/>
  </si>
  <si>
    <r>
      <t>備考</t>
    </r>
    <r>
      <rPr>
        <sz val="8"/>
        <rFont val="游ゴシック"/>
        <family val="3"/>
        <charset val="128"/>
        <scheme val="minor"/>
      </rPr>
      <t>※3</t>
    </r>
    <rPh sb="0" eb="2">
      <t>ビコウ</t>
    </rPh>
    <phoneticPr fontId="2"/>
  </si>
  <si>
    <r>
      <t>加配人数</t>
    </r>
    <r>
      <rPr>
        <sz val="8"/>
        <rFont val="游ゴシック"/>
        <family val="3"/>
        <charset val="128"/>
        <scheme val="minor"/>
      </rPr>
      <t>※4</t>
    </r>
    <rPh sb="0" eb="2">
      <t>カハイ</t>
    </rPh>
    <rPh sb="2" eb="4">
      <t>ニンズウ</t>
    </rPh>
    <phoneticPr fontId="2"/>
  </si>
  <si>
    <t>補助基準額(円)</t>
    <rPh sb="0" eb="2">
      <t>ホジョ</t>
    </rPh>
    <phoneticPr fontId="2"/>
  </si>
  <si>
    <t>※6　(d₁)－(d₂)が1,000,000円を上回る場合は、1,000,000円を上限額とする。</t>
    <rPh sb="22" eb="23">
      <t>エン</t>
    </rPh>
    <rPh sb="24" eb="26">
      <t>ウワマワ</t>
    </rPh>
    <rPh sb="27" eb="29">
      <t>バアイ</t>
    </rPh>
    <rPh sb="40" eb="41">
      <t>エン</t>
    </rPh>
    <rPh sb="42" eb="45">
      <t>ジョウゲンガク</t>
    </rPh>
    <phoneticPr fontId="2"/>
  </si>
  <si>
    <t>(a₂)＋(a₃)</t>
  </si>
  <si>
    <t>(d₃)＋(d₄)</t>
  </si>
  <si>
    <t>別紙Ａ(個票)</t>
    <rPh sb="4" eb="6">
      <t>コヒョウ</t>
    </rPh>
    <phoneticPr fontId="3"/>
  </si>
  <si>
    <t>※1 県費補助所要額(G)は小数点以下切捨てとすること。</t>
  </si>
  <si>
    <t>➀(重度)</t>
  </si>
  <si>
    <t>対象者1人あたり日額
16,000円(円)</t>
    <rPh sb="19" eb="20">
      <t>エン</t>
    </rPh>
    <phoneticPr fontId="2"/>
  </si>
  <si>
    <t>利用日数(日)</t>
    <rPh sb="0" eb="4">
      <t>リヨウニッスウ</t>
    </rPh>
    <rPh sb="5" eb="6">
      <t>ニチ</t>
    </rPh>
    <phoneticPr fontId="2"/>
  </si>
  <si>
    <t>(１)対象者の支援にあたる職員の人件費</t>
  </si>
  <si>
    <t>※5(１)の支出予定額小計(a₁)が補助基準額小計(d₂)を上回る場合、(２)の記載は不要。</t>
    <rPh sb="11" eb="13">
      <t>ショウケイ</t>
    </rPh>
    <rPh sb="23" eb="25">
      <t>ショウケイ</t>
    </rPh>
    <phoneticPr fontId="2"/>
  </si>
  <si>
    <t>【対象経費の種別：備品購入費(①-1)・修繕費(①-2)(上限1,000,000円)】</t>
    <rPh sb="1" eb="5">
      <t>タイショウケイヒ</t>
    </rPh>
    <rPh sb="11" eb="14">
      <t>コウニュウヒ</t>
    </rPh>
    <rPh sb="29" eb="31">
      <t>ジョウゲン</t>
    </rPh>
    <rPh sb="40" eb="41">
      <t>エン</t>
    </rPh>
    <phoneticPr fontId="2"/>
  </si>
  <si>
    <t>【対象経費の種別：研修費等(②)】</t>
    <rPh sb="1" eb="5">
      <t>タイショウケイヒ</t>
    </rPh>
    <phoneticPr fontId="2"/>
  </si>
  <si>
    <t>上限額(円)
(d₁)－(d₂)－(d₃)
　　　　　　　　イ</t>
    <rPh sb="0" eb="2">
      <t>ジョウゲン</t>
    </rPh>
    <rPh sb="2" eb="3">
      <t>ガク</t>
    </rPh>
    <phoneticPr fontId="2"/>
  </si>
  <si>
    <t>事業所の対象経費の
支出予定額
(a₁)＋(a₄)
　　　　　　　　(A)</t>
    <rPh sb="0" eb="3">
      <t>ジギョウショ</t>
    </rPh>
    <rPh sb="4" eb="8">
      <t>タイショウケイヒ</t>
    </rPh>
    <rPh sb="10" eb="12">
      <t>シシュツ</t>
    </rPh>
    <rPh sb="12" eb="14">
      <t>ヨテイ</t>
    </rPh>
    <rPh sb="14" eb="15">
      <t>ガク</t>
    </rPh>
    <phoneticPr fontId="2"/>
  </si>
  <si>
    <t>事業所の寄付金その他
の収入予定額
　　　　　　　　(B)</t>
    <rPh sb="0" eb="3">
      <t>ジギョウショ</t>
    </rPh>
    <rPh sb="4" eb="7">
      <t>キフキン</t>
    </rPh>
    <rPh sb="9" eb="10">
      <t>タ</t>
    </rPh>
    <rPh sb="12" eb="14">
      <t>シュウニュウ</t>
    </rPh>
    <rPh sb="14" eb="17">
      <t>ヨテイガク</t>
    </rPh>
    <phoneticPr fontId="2"/>
  </si>
  <si>
    <t>差引額
(A)-(B)
　　　　　　　　(C)</t>
    <rPh sb="0" eb="2">
      <t>サシヒキ</t>
    </rPh>
    <rPh sb="2" eb="3">
      <t>ガク</t>
    </rPh>
    <phoneticPr fontId="2"/>
  </si>
  <si>
    <t>補助基準額
(d₂)＋(d₅)
　　　　　　　　(D)</t>
    <rPh sb="0" eb="2">
      <t>ホジョ</t>
    </rPh>
    <rPh sb="2" eb="4">
      <t>キジュン</t>
    </rPh>
    <rPh sb="4" eb="5">
      <t>ガク</t>
    </rPh>
    <phoneticPr fontId="2"/>
  </si>
  <si>
    <t>市町村の補助予定額
　　　　　　　　(E)</t>
    <rPh sb="0" eb="3">
      <t>シチョウソン</t>
    </rPh>
    <rPh sb="4" eb="6">
      <t>ホジョ</t>
    </rPh>
    <rPh sb="6" eb="8">
      <t>ヨテイ</t>
    </rPh>
    <rPh sb="8" eb="9">
      <t>ガク</t>
    </rPh>
    <phoneticPr fontId="2"/>
  </si>
  <si>
    <r>
      <t>県費補助所要額
(F×補助率)
　　　　　　　(G)</t>
    </r>
    <r>
      <rPr>
        <sz val="8"/>
        <rFont val="游ゴシック"/>
        <family val="3"/>
        <charset val="128"/>
        <scheme val="minor"/>
      </rPr>
      <t>※1</t>
    </r>
    <rPh sb="0" eb="2">
      <t>ケンヒ</t>
    </rPh>
    <rPh sb="2" eb="4">
      <t>ホジョ</t>
    </rPh>
    <rPh sb="4" eb="7">
      <t>ショヨウガク</t>
    </rPh>
    <rPh sb="11" eb="14">
      <t>ホジョリツ</t>
    </rPh>
    <phoneticPr fontId="2"/>
  </si>
  <si>
    <t>県費補助基本額
(C、D、Eと比較し、少ない額)　　　　
　　　　　　　　(F)</t>
    <rPh sb="0" eb="2">
      <t>ケンヒ</t>
    </rPh>
    <rPh sb="2" eb="4">
      <t>ホジョ</t>
    </rPh>
    <rPh sb="4" eb="6">
      <t>キホン</t>
    </rPh>
    <rPh sb="6" eb="7">
      <t>ガク</t>
    </rPh>
    <rPh sb="15" eb="17">
      <t>ヒカク</t>
    </rPh>
    <rPh sb="19" eb="20">
      <t>スク</t>
    </rPh>
    <rPh sb="22" eb="23">
      <t>ガク</t>
    </rPh>
    <phoneticPr fontId="2"/>
  </si>
  <si>
    <t>※2 障害者の別欄は、次の区分によりプルダウンで選択すること。
　　(①重度の強度行動障害者、②最重度の強度行動障害者)
※3 申請年度における施設利用期間を備考欄に記入すること。</t>
    <rPh sb="24" eb="26">
      <t>センタク</t>
    </rPh>
    <phoneticPr fontId="2"/>
  </si>
  <si>
    <r>
      <t>(２)	対象者の支援に係る追加的経費</t>
    </r>
    <r>
      <rPr>
        <sz val="8"/>
        <rFont val="游ゴシック"/>
        <family val="3"/>
        <charset val="128"/>
        <scheme val="minor"/>
      </rPr>
      <t>※5</t>
    </r>
    <phoneticPr fontId="2"/>
  </si>
  <si>
    <t>補助基準額(円)(d₃)
(ア,イのいずれか少ない方の額)</t>
    <rPh sb="2" eb="4">
      <t>キジュン</t>
    </rPh>
    <phoneticPr fontId="3"/>
  </si>
  <si>
    <t>補助基準額(円)(d₄)
(ア,イのいずれか少ない方の額)</t>
    <phoneticPr fontId="2"/>
  </si>
  <si>
    <t>支出予定額(円)(a₃)　
　　　　　　　　　ア</t>
    <rPh sb="0" eb="2">
      <t>シシュツ</t>
    </rPh>
    <rPh sb="2" eb="5">
      <t>ヨテイガク</t>
    </rPh>
    <phoneticPr fontId="2"/>
  </si>
  <si>
    <t>支出予定額(円)(a₂)　
　　　　　　　　　ア</t>
    <rPh sb="0" eb="2">
      <t>シシュツ</t>
    </rPh>
    <rPh sb="2" eb="5">
      <t>ヨテイガク</t>
    </rPh>
    <phoneticPr fontId="2"/>
  </si>
  <si>
    <r>
      <t>円</t>
    </r>
    <r>
      <rPr>
        <sz val="11"/>
        <rFont val="游ゴシック"/>
        <family val="3"/>
        <charset val="128"/>
        <scheme val="minor"/>
      </rPr>
      <t>(a₄)</t>
    </r>
    <rPh sb="0" eb="1">
      <t>エン</t>
    </rPh>
    <phoneticPr fontId="3"/>
  </si>
  <si>
    <r>
      <t>円</t>
    </r>
    <r>
      <rPr>
        <sz val="11"/>
        <rFont val="游ゴシック"/>
        <family val="3"/>
        <charset val="128"/>
        <scheme val="minor"/>
      </rPr>
      <t>(d₅)</t>
    </r>
    <rPh sb="0" eb="1">
      <t>エン</t>
    </rPh>
    <phoneticPr fontId="3"/>
  </si>
  <si>
    <r>
      <t>円</t>
    </r>
    <r>
      <rPr>
        <sz val="11"/>
        <rFont val="游ゴシック"/>
        <family val="3"/>
        <charset val="128"/>
        <scheme val="minor"/>
      </rPr>
      <t>(d₂)</t>
    </r>
    <rPh sb="0" eb="1">
      <t>エン</t>
    </rPh>
    <phoneticPr fontId="3"/>
  </si>
  <si>
    <r>
      <t>円</t>
    </r>
    <r>
      <rPr>
        <sz val="11"/>
        <rFont val="游ゴシック"/>
        <family val="3"/>
        <charset val="128"/>
        <scheme val="minor"/>
      </rPr>
      <t>(a₁)</t>
    </r>
    <rPh sb="0" eb="1">
      <t>エン</t>
    </rPh>
    <phoneticPr fontId="3"/>
  </si>
  <si>
    <r>
      <t>円</t>
    </r>
    <r>
      <rPr>
        <sz val="11"/>
        <rFont val="游ゴシック"/>
        <family val="3"/>
        <charset val="128"/>
        <scheme val="minor"/>
      </rPr>
      <t>(d₁)</t>
    </r>
    <rPh sb="0" eb="1">
      <t>エン</t>
    </rPh>
    <phoneticPr fontId="3"/>
  </si>
  <si>
    <t>事業所の対象経費の
支出予定額
　　　　　　　　(A)</t>
    <rPh sb="0" eb="3">
      <t>ジギョウショ</t>
    </rPh>
    <rPh sb="4" eb="8">
      <t>タイショウケイヒ</t>
    </rPh>
    <rPh sb="10" eb="12">
      <t>シシュツ</t>
    </rPh>
    <rPh sb="12" eb="14">
      <t>ヨテイ</t>
    </rPh>
    <rPh sb="14" eb="15">
      <t>ガク</t>
    </rPh>
    <phoneticPr fontId="2"/>
  </si>
  <si>
    <t>補助基準額
　　　　　　　　(D)</t>
    <rPh sb="0" eb="2">
      <t>ホジョ</t>
    </rPh>
    <rPh sb="2" eb="4">
      <t>キジュン</t>
    </rPh>
    <rPh sb="4" eb="5">
      <t>ガク</t>
    </rPh>
    <phoneticPr fontId="2"/>
  </si>
  <si>
    <t>※4 実施施設届出書の人数と同じ人数を記載すること。</t>
    <phoneticPr fontId="2"/>
  </si>
  <si>
    <t>■■購入</t>
    <rPh sb="2" eb="4">
      <t>コウニュウ</t>
    </rPh>
    <phoneticPr fontId="3"/>
  </si>
  <si>
    <t>△△の壁修繕</t>
    <rPh sb="3" eb="4">
      <t>カベ</t>
    </rPh>
    <rPh sb="4" eb="6">
      <t>シュウゼン</t>
    </rPh>
    <phoneticPr fontId="3"/>
  </si>
  <si>
    <t>××研修参加費</t>
    <rPh sb="2" eb="7">
      <t>ケンシュウサンカヒ</t>
    </rPh>
    <phoneticPr fontId="3"/>
  </si>
  <si>
    <t>➀(重度)</t>
    <phoneticPr fontId="2"/>
  </si>
  <si>
    <t>②(最重度)</t>
    <phoneticPr fontId="2"/>
  </si>
  <si>
    <t>支出予定額(円)(a₁)</t>
    <rPh sb="0" eb="2">
      <t>シシュツ</t>
    </rPh>
    <rPh sb="2" eb="5">
      <t>ヨテイガク</t>
    </rPh>
    <rPh sb="6" eb="7">
      <t>エン</t>
    </rPh>
    <phoneticPr fontId="2"/>
  </si>
  <si>
    <r>
      <t>上限額(円)
(d₁)－(d₂)</t>
    </r>
    <r>
      <rPr>
        <sz val="8"/>
        <rFont val="游ゴシック"/>
        <family val="3"/>
        <charset val="128"/>
        <scheme val="minor"/>
      </rPr>
      <t>※6</t>
    </r>
    <r>
      <rPr>
        <sz val="11"/>
        <rFont val="游ゴシック"/>
        <family val="3"/>
        <charset val="128"/>
        <scheme val="minor"/>
      </rPr>
      <t xml:space="preserve">
　　　　　　　　イ</t>
    </r>
    <rPh sb="0" eb="2">
      <t>ジョウゲン</t>
    </rPh>
    <rPh sb="2" eb="3">
      <t>ガク</t>
    </rPh>
    <phoneticPr fontId="2"/>
  </si>
  <si>
    <t>事業所名</t>
    <rPh sb="0" eb="4">
      <t>ジギョウショメイ</t>
    </rPh>
    <phoneticPr fontId="3"/>
  </si>
  <si>
    <t>船橋市</t>
    <rPh sb="0" eb="3">
      <t>フナバシシ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</si>
</sst>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&quot;常&quot;&quot;勤&quot;&quot;換&quot;&quot;算&quot;0.0&quot;名&quot;"/>
    <numFmt numFmtId="177" formatCode="#,##0;\-#,##0;&quot;&quot;"/>
  </numFmts>
  <fonts count="28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2"/>
      <scheme val="minor"/>
    </font>
    <font>
      <sz val="11"/>
      <name val="游ゴシック"/>
      <family val="3"/>
      <charset val="128"/>
      <scheme val="minor"/>
    </font>
    <font>
      <u/>
      <sz val="11"/>
      <color theme="10"/>
      <name val="游ゴシック"/>
      <family val="2"/>
      <scheme val="minor"/>
    </font>
    <font>
      <sz val="10.5"/>
      <color rgb="FF000000"/>
      <name val="ＭＳ Ｐゴシック"/>
      <family val="3"/>
      <charset val="128"/>
    </font>
    <font>
      <b/>
      <sz val="10.5"/>
      <color rgb="FF000000"/>
      <name val="ＭＳ Ｐゴシック"/>
      <family val="3"/>
      <charset val="128"/>
    </font>
    <font>
      <b/>
      <sz val="14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4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.5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0.5"/>
      <name val="ＭＳ Ｐゴシック"/>
      <family val="3"/>
      <charset val="128"/>
    </font>
    <font>
      <sz val="8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4"/>
      <name val="游ゴシック"/>
      <family val="2"/>
      <scheme val="minor"/>
    </font>
    <font>
      <sz val="14"/>
      <name val="游ゴシック"/>
      <family val="3"/>
      <charset val="128"/>
      <scheme val="minor"/>
    </font>
    <font>
      <sz val="10.5"/>
      <name val="游ゴシック"/>
      <family val="3"/>
      <charset val="128"/>
      <scheme val="minor"/>
    </font>
    <font>
      <u/>
      <sz val="11"/>
      <name val="游ゴシック"/>
      <family val="2"/>
      <scheme val="minor"/>
    </font>
    <font>
      <sz val="11"/>
      <color theme="0" tint="-0.34998626667073579"/>
      <name val="游ゴシック"/>
      <family val="3"/>
      <charset val="128"/>
      <scheme val="minor"/>
    </font>
    <font>
      <sz val="11"/>
      <color theme="0" tint="-0.249977111117893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DAEEF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38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38" fontId="13" fillId="0" borderId="0" applyFont="0" applyFill="0" applyBorder="0" applyAlignment="0" applyProtection="0">
      <alignment vertical="center"/>
    </xf>
  </cellStyleXfs>
  <cellXfs count="129">
    <xf numFmtId="0" fontId="0" fillId="0" borderId="0" xfId="0"/>
    <xf numFmtId="38" fontId="0" fillId="0" borderId="0" xfId="1" applyFont="1">
      <alignment vertical="center"/>
    </xf>
    <xf numFmtId="38" fontId="4" fillId="0" borderId="0" xfId="1" applyFont="1" applyFill="1">
      <alignment vertical="center"/>
    </xf>
    <xf numFmtId="38" fontId="0" fillId="0" borderId="0" xfId="1" applyFont="1" applyAlignment="1">
      <alignment vertical="center" wrapText="1"/>
    </xf>
    <xf numFmtId="38" fontId="7" fillId="0" borderId="0" xfId="1" applyFont="1" applyAlignment="1">
      <alignment vertical="center"/>
    </xf>
    <xf numFmtId="38" fontId="8" fillId="0" borderId="0" xfId="1" applyFont="1" applyAlignment="1">
      <alignment vertical="center"/>
    </xf>
    <xf numFmtId="38" fontId="4" fillId="0" borderId="0" xfId="1" applyFo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left" vertical="top"/>
    </xf>
    <xf numFmtId="0" fontId="12" fillId="0" borderId="0" xfId="0" applyFont="1" applyAlignment="1">
      <alignment vertical="center"/>
    </xf>
    <xf numFmtId="38" fontId="5" fillId="0" borderId="0" xfId="1" applyFont="1" applyFill="1">
      <alignment vertical="center"/>
    </xf>
    <xf numFmtId="38" fontId="5" fillId="0" borderId="0" xfId="1" applyFont="1">
      <alignment vertical="center"/>
    </xf>
    <xf numFmtId="38" fontId="5" fillId="0" borderId="0" xfId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4" fillId="0" borderId="23" xfId="0" applyFont="1" applyBorder="1" applyAlignment="1">
      <alignment horizontal="center" vertical="center"/>
    </xf>
    <xf numFmtId="0" fontId="15" fillId="0" borderId="24" xfId="0" applyFont="1" applyBorder="1" applyAlignment="1">
      <alignment horizontal="left" vertical="center" wrapText="1"/>
    </xf>
    <xf numFmtId="0" fontId="14" fillId="0" borderId="25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0" fontId="14" fillId="2" borderId="26" xfId="0" applyFont="1" applyFill="1" applyBorder="1" applyAlignment="1">
      <alignment horizontal="center" vertical="center"/>
    </xf>
    <xf numFmtId="0" fontId="15" fillId="2" borderId="27" xfId="0" applyFont="1" applyFill="1" applyBorder="1" applyAlignment="1">
      <alignment horizontal="center" vertical="top"/>
    </xf>
    <xf numFmtId="38" fontId="18" fillId="0" borderId="0" xfId="1" applyFont="1" applyAlignment="1">
      <alignment vertical="center"/>
    </xf>
    <xf numFmtId="38" fontId="16" fillId="0" borderId="0" xfId="1" applyFont="1" applyFill="1" applyAlignment="1">
      <alignment vertical="center"/>
    </xf>
    <xf numFmtId="38" fontId="16" fillId="0" borderId="20" xfId="1" applyFont="1" applyFill="1" applyBorder="1" applyAlignment="1">
      <alignment vertical="center"/>
    </xf>
    <xf numFmtId="38" fontId="16" fillId="0" borderId="0" xfId="1" applyFont="1" applyFill="1" applyBorder="1" applyAlignment="1">
      <alignment vertical="center"/>
    </xf>
    <xf numFmtId="38" fontId="16" fillId="0" borderId="0" xfId="1" applyFont="1" applyAlignment="1">
      <alignment vertical="center"/>
    </xf>
    <xf numFmtId="38" fontId="5" fillId="0" borderId="4" xfId="1" applyFont="1" applyFill="1" applyBorder="1" applyAlignment="1">
      <alignment horizontal="center" vertical="center" wrapText="1"/>
    </xf>
    <xf numFmtId="38" fontId="5" fillId="0" borderId="10" xfId="1" applyFont="1" applyFill="1" applyBorder="1" applyAlignment="1">
      <alignment horizontal="center" vertical="center" wrapText="1"/>
    </xf>
    <xf numFmtId="38" fontId="5" fillId="0" borderId="3" xfId="1" applyFont="1" applyFill="1" applyBorder="1" applyAlignment="1">
      <alignment horizontal="center" vertical="center" wrapText="1"/>
    </xf>
    <xf numFmtId="38" fontId="4" fillId="0" borderId="19" xfId="1" applyFont="1" applyFill="1" applyBorder="1" applyAlignment="1">
      <alignment horizontal="right" vertical="center" wrapText="1"/>
    </xf>
    <xf numFmtId="38" fontId="4" fillId="0" borderId="18" xfId="1" applyFont="1" applyFill="1" applyBorder="1" applyAlignment="1">
      <alignment horizontal="right" vertical="center" wrapText="1"/>
    </xf>
    <xf numFmtId="38" fontId="4" fillId="0" borderId="16" xfId="1" applyFont="1" applyFill="1" applyBorder="1" applyAlignment="1">
      <alignment horizontal="center" vertical="center" wrapText="1"/>
    </xf>
    <xf numFmtId="38" fontId="4" fillId="0" borderId="13" xfId="1" applyFont="1" applyFill="1" applyBorder="1" applyAlignment="1">
      <alignment horizontal="center" vertical="center" wrapText="1"/>
    </xf>
    <xf numFmtId="38" fontId="4" fillId="0" borderId="0" xfId="1" applyFont="1" applyFill="1" applyAlignment="1">
      <alignment vertical="center" wrapText="1"/>
    </xf>
    <xf numFmtId="38" fontId="4" fillId="0" borderId="0" xfId="1" applyFont="1" applyAlignment="1">
      <alignment vertical="center" wrapText="1"/>
    </xf>
    <xf numFmtId="38" fontId="4" fillId="0" borderId="0" xfId="1" applyFont="1" applyAlignment="1">
      <alignment horizontal="right" vertical="center"/>
    </xf>
    <xf numFmtId="38" fontId="4" fillId="0" borderId="0" xfId="1" applyFont="1" applyAlignment="1">
      <alignment horizontal="left" vertical="center"/>
    </xf>
    <xf numFmtId="38" fontId="21" fillId="0" borderId="0" xfId="1" applyFont="1" applyFill="1" applyAlignment="1">
      <alignment vertical="center"/>
    </xf>
    <xf numFmtId="38" fontId="22" fillId="0" borderId="0" xfId="1" applyFont="1" applyFill="1" applyBorder="1" applyAlignment="1">
      <alignment horizontal="right" vertical="center"/>
    </xf>
    <xf numFmtId="38" fontId="21" fillId="0" borderId="0" xfId="1" applyFont="1" applyFill="1" applyBorder="1">
      <alignment vertical="center"/>
    </xf>
    <xf numFmtId="38" fontId="23" fillId="0" borderId="0" xfId="1" applyFont="1" applyFill="1" applyBorder="1">
      <alignment vertical="center"/>
    </xf>
    <xf numFmtId="38" fontId="4" fillId="0" borderId="4" xfId="1" applyFont="1" applyFill="1" applyBorder="1" applyAlignment="1">
      <alignment horizontal="center" vertical="center"/>
    </xf>
    <xf numFmtId="38" fontId="4" fillId="0" borderId="10" xfId="1" applyFont="1" applyFill="1" applyBorder="1" applyAlignment="1">
      <alignment horizontal="center" vertical="center"/>
    </xf>
    <xf numFmtId="38" fontId="4" fillId="0" borderId="2" xfId="1" applyFont="1" applyFill="1" applyBorder="1" applyAlignment="1">
      <alignment horizontal="center" vertical="center"/>
    </xf>
    <xf numFmtId="177" fontId="4" fillId="0" borderId="9" xfId="1" applyNumberFormat="1" applyFont="1" applyFill="1" applyBorder="1" applyAlignment="1">
      <alignment horizontal="center" vertical="center"/>
    </xf>
    <xf numFmtId="38" fontId="4" fillId="0" borderId="9" xfId="3" applyFont="1" applyFill="1" applyBorder="1" applyAlignment="1">
      <alignment horizontal="center" vertical="center"/>
    </xf>
    <xf numFmtId="38" fontId="4" fillId="0" borderId="8" xfId="1" applyFont="1" applyFill="1" applyBorder="1" applyAlignment="1">
      <alignment horizontal="center" vertical="center"/>
    </xf>
    <xf numFmtId="177" fontId="4" fillId="0" borderId="7" xfId="1" applyNumberFormat="1" applyFont="1" applyFill="1" applyBorder="1" applyAlignment="1">
      <alignment horizontal="center" vertical="center"/>
    </xf>
    <xf numFmtId="38" fontId="4" fillId="0" borderId="7" xfId="3" applyFont="1" applyFill="1" applyBorder="1" applyAlignment="1">
      <alignment horizontal="center" vertical="center"/>
    </xf>
    <xf numFmtId="38" fontId="4" fillId="0" borderId="16" xfId="1" applyFont="1" applyBorder="1" applyAlignment="1">
      <alignment horizontal="center" vertical="center"/>
    </xf>
    <xf numFmtId="38" fontId="4" fillId="0" borderId="21" xfId="1" applyFont="1" applyFill="1" applyBorder="1" applyAlignment="1">
      <alignment vertical="center"/>
    </xf>
    <xf numFmtId="38" fontId="4" fillId="0" borderId="13" xfId="1" applyFont="1" applyBorder="1" applyAlignment="1">
      <alignment horizontal="center" vertical="center"/>
    </xf>
    <xf numFmtId="38" fontId="4" fillId="0" borderId="0" xfId="1" applyFont="1" applyAlignment="1">
      <alignment horizontal="center" vertical="center"/>
    </xf>
    <xf numFmtId="38" fontId="21" fillId="0" borderId="0" xfId="1" applyFont="1" applyFill="1" applyAlignment="1">
      <alignment horizontal="center" vertical="center"/>
    </xf>
    <xf numFmtId="38" fontId="24" fillId="0" borderId="0" xfId="1" applyFont="1" applyFill="1" applyAlignment="1">
      <alignment vertical="center"/>
    </xf>
    <xf numFmtId="38" fontId="5" fillId="0" borderId="20" xfId="1" applyFont="1" applyFill="1" applyBorder="1" applyAlignment="1">
      <alignment horizontal="right"/>
    </xf>
    <xf numFmtId="38" fontId="5" fillId="3" borderId="20" xfId="1" applyFont="1" applyFill="1" applyBorder="1" applyAlignment="1"/>
    <xf numFmtId="38" fontId="5" fillId="3" borderId="20" xfId="1" applyFont="1" applyFill="1" applyBorder="1" applyAlignment="1">
      <alignment horizontal="left"/>
    </xf>
    <xf numFmtId="38" fontId="5" fillId="0" borderId="0" xfId="1" applyFont="1" applyFill="1" applyAlignment="1">
      <alignment vertical="center" wrapText="1"/>
    </xf>
    <xf numFmtId="38" fontId="5" fillId="0" borderId="19" xfId="1" applyFont="1" applyFill="1" applyBorder="1" applyAlignment="1">
      <alignment horizontal="right" vertical="center" wrapText="1"/>
    </xf>
    <xf numFmtId="38" fontId="5" fillId="0" borderId="18" xfId="1" applyFont="1" applyFill="1" applyBorder="1" applyAlignment="1">
      <alignment horizontal="right" vertical="center" wrapText="1"/>
    </xf>
    <xf numFmtId="38" fontId="5" fillId="0" borderId="17" xfId="1" applyFont="1" applyFill="1" applyBorder="1" applyAlignment="1">
      <alignment horizontal="right" vertical="center" wrapText="1"/>
    </xf>
    <xf numFmtId="38" fontId="5" fillId="0" borderId="16" xfId="1" applyFont="1" applyFill="1" applyBorder="1" applyAlignment="1">
      <alignment horizontal="center" vertical="center" wrapText="1"/>
    </xf>
    <xf numFmtId="38" fontId="5" fillId="3" borderId="13" xfId="1" applyFont="1" applyFill="1" applyBorder="1" applyAlignment="1">
      <alignment horizontal="center" vertical="center" wrapText="1"/>
    </xf>
    <xf numFmtId="38" fontId="5" fillId="0" borderId="13" xfId="1" applyFont="1" applyFill="1" applyBorder="1" applyAlignment="1">
      <alignment horizontal="center" vertical="center" wrapText="1"/>
    </xf>
    <xf numFmtId="38" fontId="5" fillId="0" borderId="12" xfId="1" applyFont="1" applyFill="1" applyBorder="1" applyAlignment="1">
      <alignment horizontal="center" vertical="center" wrapText="1"/>
    </xf>
    <xf numFmtId="38" fontId="23" fillId="0" borderId="0" xfId="1" applyFont="1" applyFill="1" applyAlignment="1">
      <alignment horizontal="right" vertical="center"/>
    </xf>
    <xf numFmtId="38" fontId="21" fillId="0" borderId="11" xfId="1" applyFont="1" applyFill="1" applyBorder="1">
      <alignment vertical="center"/>
    </xf>
    <xf numFmtId="38" fontId="23" fillId="0" borderId="0" xfId="1" applyFont="1" applyFill="1">
      <alignment vertical="center"/>
    </xf>
    <xf numFmtId="38" fontId="5" fillId="0" borderId="4" xfId="1" applyFont="1" applyFill="1" applyBorder="1" applyAlignment="1">
      <alignment horizontal="center" vertical="center"/>
    </xf>
    <xf numFmtId="38" fontId="5" fillId="0" borderId="10" xfId="1" applyFont="1" applyFill="1" applyBorder="1" applyAlignment="1">
      <alignment horizontal="center" vertical="center"/>
    </xf>
    <xf numFmtId="38" fontId="5" fillId="0" borderId="3" xfId="1" applyFont="1" applyFill="1" applyBorder="1" applyAlignment="1">
      <alignment horizontal="center" vertical="center"/>
    </xf>
    <xf numFmtId="38" fontId="5" fillId="0" borderId="8" xfId="1" applyFont="1" applyFill="1" applyBorder="1" applyAlignment="1">
      <alignment horizontal="center" vertical="center"/>
    </xf>
    <xf numFmtId="38" fontId="5" fillId="3" borderId="7" xfId="1" applyFont="1" applyFill="1" applyBorder="1" applyAlignment="1">
      <alignment horizontal="center" vertical="center"/>
    </xf>
    <xf numFmtId="38" fontId="5" fillId="0" borderId="7" xfId="1" applyFont="1" applyFill="1" applyBorder="1" applyAlignment="1">
      <alignment horizontal="center" vertical="center"/>
    </xf>
    <xf numFmtId="38" fontId="5" fillId="3" borderId="15" xfId="1" applyFont="1" applyFill="1" applyBorder="1" applyAlignment="1">
      <alignment horizontal="center" vertical="center"/>
    </xf>
    <xf numFmtId="38" fontId="5" fillId="0" borderId="13" xfId="1" applyFont="1" applyFill="1" applyBorder="1" applyAlignment="1">
      <alignment horizontal="center" vertical="center"/>
    </xf>
    <xf numFmtId="38" fontId="5" fillId="0" borderId="12" xfId="1" applyFont="1" applyFill="1" applyBorder="1" applyAlignment="1">
      <alignment horizontal="center" vertical="center"/>
    </xf>
    <xf numFmtId="38" fontId="4" fillId="0" borderId="0" xfId="1" applyFont="1" applyBorder="1">
      <alignment vertical="center"/>
    </xf>
    <xf numFmtId="38" fontId="23" fillId="0" borderId="0" xfId="1" applyFont="1" applyFill="1" applyAlignment="1"/>
    <xf numFmtId="38" fontId="25" fillId="0" borderId="0" xfId="2" applyNumberFormat="1" applyFont="1" applyBorder="1" applyAlignment="1">
      <alignment vertical="center"/>
    </xf>
    <xf numFmtId="38" fontId="23" fillId="0" borderId="0" xfId="1" applyFont="1" applyFill="1" applyAlignment="1">
      <alignment horizontal="right" vertical="top"/>
    </xf>
    <xf numFmtId="38" fontId="5" fillId="0" borderId="28" xfId="1" applyFont="1" applyFill="1" applyBorder="1" applyAlignment="1">
      <alignment horizontal="center" vertical="center"/>
    </xf>
    <xf numFmtId="38" fontId="5" fillId="0" borderId="2" xfId="1" applyFont="1" applyFill="1" applyBorder="1" applyAlignment="1">
      <alignment horizontal="center" vertical="center"/>
    </xf>
    <xf numFmtId="38" fontId="5" fillId="3" borderId="9" xfId="1" applyFont="1" applyFill="1" applyBorder="1" applyAlignment="1">
      <alignment horizontal="center" vertical="center"/>
    </xf>
    <xf numFmtId="38" fontId="5" fillId="3" borderId="1" xfId="1" applyFont="1" applyFill="1" applyBorder="1" applyAlignment="1">
      <alignment horizontal="center" vertical="center"/>
    </xf>
    <xf numFmtId="38" fontId="5" fillId="0" borderId="0" xfId="1" applyFont="1" applyBorder="1">
      <alignment vertical="center"/>
    </xf>
    <xf numFmtId="0" fontId="25" fillId="0" borderId="0" xfId="2" applyFont="1" applyBorder="1"/>
    <xf numFmtId="38" fontId="5" fillId="0" borderId="16" xfId="1" applyFont="1" applyFill="1" applyBorder="1" applyAlignment="1">
      <alignment horizontal="center" vertical="center"/>
    </xf>
    <xf numFmtId="38" fontId="5" fillId="0" borderId="21" xfId="1" applyFont="1" applyFill="1" applyBorder="1" applyAlignment="1">
      <alignment vertical="center"/>
    </xf>
    <xf numFmtId="38" fontId="5" fillId="0" borderId="0" xfId="1" applyFont="1" applyAlignment="1">
      <alignment horizontal="left" vertical="center"/>
    </xf>
    <xf numFmtId="38" fontId="5" fillId="0" borderId="0" xfId="1" applyFont="1" applyFill="1" applyBorder="1" applyAlignment="1">
      <alignment vertical="center"/>
    </xf>
    <xf numFmtId="38" fontId="5" fillId="3" borderId="7" xfId="1" applyFont="1" applyFill="1" applyBorder="1">
      <alignment vertical="center"/>
    </xf>
    <xf numFmtId="38" fontId="4" fillId="0" borderId="31" xfId="1" applyFont="1" applyFill="1" applyBorder="1" applyAlignment="1">
      <alignment horizontal="right" vertical="center" wrapText="1"/>
    </xf>
    <xf numFmtId="38" fontId="4" fillId="0" borderId="32" xfId="1" applyFont="1" applyFill="1" applyBorder="1" applyAlignment="1">
      <alignment horizontal="center" vertical="center" wrapText="1"/>
    </xf>
    <xf numFmtId="38" fontId="5" fillId="0" borderId="33" xfId="1" applyFont="1" applyFill="1" applyBorder="1" applyAlignment="1">
      <alignment horizontal="center" vertical="center" wrapText="1"/>
    </xf>
    <xf numFmtId="38" fontId="4" fillId="0" borderId="34" xfId="3" applyFont="1" applyFill="1" applyBorder="1" applyAlignment="1">
      <alignment horizontal="center" vertical="center"/>
    </xf>
    <xf numFmtId="38" fontId="4" fillId="0" borderId="35" xfId="3" applyFont="1" applyFill="1" applyBorder="1" applyAlignment="1">
      <alignment horizontal="center" vertical="center"/>
    </xf>
    <xf numFmtId="38" fontId="4" fillId="0" borderId="32" xfId="1" applyFont="1" applyBorder="1" applyAlignment="1">
      <alignment horizontal="center" vertical="center"/>
    </xf>
    <xf numFmtId="38" fontId="20" fillId="0" borderId="0" xfId="1" applyFont="1" applyFill="1" applyAlignment="1">
      <alignment horizontal="left" vertical="top"/>
    </xf>
    <xf numFmtId="38" fontId="5" fillId="0" borderId="0" xfId="1" applyFont="1" applyFill="1" applyBorder="1" applyAlignment="1"/>
    <xf numFmtId="38" fontId="5" fillId="0" borderId="0" xfId="1" applyFont="1" applyFill="1" applyAlignment="1">
      <alignment horizontal="left"/>
    </xf>
    <xf numFmtId="38" fontId="5" fillId="0" borderId="36" xfId="1" applyFont="1" applyFill="1" applyBorder="1" applyAlignment="1">
      <alignment horizontal="center" vertical="center"/>
    </xf>
    <xf numFmtId="38" fontId="5" fillId="0" borderId="37" xfId="1" applyFont="1" applyFill="1" applyBorder="1" applyAlignment="1">
      <alignment horizontal="center" vertical="center"/>
    </xf>
    <xf numFmtId="38" fontId="5" fillId="0" borderId="38" xfId="1" applyFont="1" applyFill="1" applyBorder="1" applyAlignment="1">
      <alignment horizontal="center" vertical="center"/>
    </xf>
    <xf numFmtId="38" fontId="5" fillId="0" borderId="39" xfId="1" applyFont="1" applyFill="1" applyBorder="1" applyAlignment="1">
      <alignment horizontal="center" vertical="center"/>
    </xf>
    <xf numFmtId="38" fontId="21" fillId="0" borderId="0" xfId="1" applyFont="1" applyFill="1" applyAlignment="1"/>
    <xf numFmtId="38" fontId="4" fillId="0" borderId="0" xfId="1" applyFont="1" applyAlignment="1">
      <alignment horizontal="center" vertical="top"/>
    </xf>
    <xf numFmtId="38" fontId="20" fillId="0" borderId="0" xfId="1" applyFont="1" applyFill="1" applyBorder="1" applyAlignment="1">
      <alignment vertical="center"/>
    </xf>
    <xf numFmtId="38" fontId="20" fillId="0" borderId="0" xfId="1" applyFont="1" applyFill="1" applyAlignment="1">
      <alignment vertical="top"/>
    </xf>
    <xf numFmtId="38" fontId="26" fillId="0" borderId="0" xfId="1" applyFont="1" applyAlignment="1">
      <alignment horizontal="left" vertical="center"/>
    </xf>
    <xf numFmtId="38" fontId="26" fillId="0" borderId="0" xfId="1" applyFont="1">
      <alignment vertical="center"/>
    </xf>
    <xf numFmtId="38" fontId="27" fillId="0" borderId="0" xfId="1" applyFont="1">
      <alignment vertical="center"/>
    </xf>
    <xf numFmtId="38" fontId="26" fillId="0" borderId="0" xfId="1" applyFont="1" applyAlignment="1">
      <alignment vertical="center" wrapText="1"/>
    </xf>
    <xf numFmtId="38" fontId="16" fillId="0" borderId="0" xfId="1" applyFont="1" applyFill="1" applyAlignment="1">
      <alignment horizontal="left" vertical="center"/>
    </xf>
    <xf numFmtId="38" fontId="17" fillId="0" borderId="0" xfId="1" applyFont="1" applyFill="1" applyAlignment="1">
      <alignment horizontal="center" vertical="center"/>
    </xf>
    <xf numFmtId="38" fontId="20" fillId="0" borderId="0" xfId="1" applyFont="1" applyFill="1" applyAlignment="1">
      <alignment horizontal="left" vertical="center" wrapText="1"/>
    </xf>
    <xf numFmtId="38" fontId="20" fillId="0" borderId="0" xfId="1" applyFont="1" applyFill="1" applyAlignment="1">
      <alignment horizontal="left" vertical="top"/>
    </xf>
    <xf numFmtId="38" fontId="20" fillId="0" borderId="0" xfId="1" applyFont="1" applyFill="1" applyAlignment="1">
      <alignment horizontal="left" vertical="center"/>
    </xf>
    <xf numFmtId="176" fontId="5" fillId="3" borderId="29" xfId="1" applyNumberFormat="1" applyFont="1" applyFill="1" applyBorder="1" applyAlignment="1">
      <alignment horizontal="center" vertical="center"/>
    </xf>
    <xf numFmtId="176" fontId="5" fillId="3" borderId="30" xfId="1" applyNumberFormat="1" applyFont="1" applyFill="1" applyBorder="1" applyAlignment="1">
      <alignment horizontal="center" vertical="center"/>
    </xf>
    <xf numFmtId="38" fontId="24" fillId="0" borderId="0" xfId="1" applyFont="1" applyFill="1" applyAlignment="1">
      <alignment horizontal="left" vertical="center"/>
    </xf>
    <xf numFmtId="38" fontId="21" fillId="0" borderId="0" xfId="1" applyFont="1" applyFill="1" applyAlignment="1">
      <alignment horizontal="center" vertical="center"/>
    </xf>
    <xf numFmtId="38" fontId="5" fillId="0" borderId="6" xfId="1" applyFont="1" applyFill="1" applyBorder="1" applyAlignment="1">
      <alignment horizontal="center" vertical="center"/>
    </xf>
    <xf numFmtId="38" fontId="5" fillId="0" borderId="5" xfId="1" applyFont="1" applyFill="1" applyBorder="1" applyAlignment="1">
      <alignment horizontal="center" vertical="center"/>
    </xf>
    <xf numFmtId="38" fontId="5" fillId="0" borderId="14" xfId="1" applyFont="1" applyFill="1" applyBorder="1" applyAlignment="1">
      <alignment horizontal="center" vertical="center"/>
    </xf>
    <xf numFmtId="38" fontId="20" fillId="0" borderId="40" xfId="1" applyFont="1" applyFill="1" applyBorder="1" applyAlignment="1">
      <alignment horizontal="left" vertical="top" wrapText="1"/>
    </xf>
    <xf numFmtId="38" fontId="20" fillId="0" borderId="0" xfId="1" applyFont="1" applyFill="1" applyBorder="1" applyAlignment="1">
      <alignment horizontal="left" vertical="top" wrapText="1"/>
    </xf>
    <xf numFmtId="38" fontId="16" fillId="0" borderId="20" xfId="1" applyFont="1" applyFill="1" applyBorder="1" applyAlignment="1">
      <alignment vertical="center" shrinkToFit="1"/>
    </xf>
  </cellXfs>
  <cellStyles count="4">
    <cellStyle name="ハイパーリンク" xfId="2" builtinId="8"/>
    <cellStyle name="桁区切り" xfId="3" builtinId="6"/>
    <cellStyle name="桁区切り 2" xfId="1"/>
    <cellStyle name="標準" xfId="0" builtinId="0"/>
  </cellStyles>
  <dxfs count="0"/>
  <tableStyles count="0" defaultTableStyle="TableStyleMedium2" defaultPivotStyle="PivotStyleLight16"/>
  <colors>
    <mruColors>
      <color rgb="FFDAEEF3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0"/>
  <sheetViews>
    <sheetView view="pageBreakPreview" zoomScaleNormal="100" zoomScaleSheetLayoutView="100" workbookViewId="0"/>
  </sheetViews>
  <sheetFormatPr defaultRowHeight="18.75" x14ac:dyDescent="0.4"/>
  <cols>
    <col min="1" max="1" width="0.875" customWidth="1"/>
    <col min="2" max="2" width="24.125" bestFit="1" customWidth="1"/>
    <col min="3" max="3" width="76.375" customWidth="1"/>
  </cols>
  <sheetData>
    <row r="1" spans="2:3" x14ac:dyDescent="0.4">
      <c r="B1" s="7" t="s">
        <v>16</v>
      </c>
      <c r="C1" s="8"/>
    </row>
    <row r="2" spans="2:3" ht="19.5" thickBot="1" x14ac:dyDescent="0.45">
      <c r="B2" s="9"/>
      <c r="C2" s="8"/>
    </row>
    <row r="3" spans="2:3" ht="19.5" thickBot="1" x14ac:dyDescent="0.45">
      <c r="B3" s="19" t="s">
        <v>17</v>
      </c>
      <c r="C3" s="20" t="s">
        <v>23</v>
      </c>
    </row>
    <row r="4" spans="2:3" ht="82.5" customHeight="1" thickTop="1" x14ac:dyDescent="0.4">
      <c r="B4" s="17">
        <v>1</v>
      </c>
      <c r="C4" s="18" t="s">
        <v>24</v>
      </c>
    </row>
    <row r="5" spans="2:3" ht="82.5" customHeight="1" x14ac:dyDescent="0.4">
      <c r="B5" s="13">
        <v>2</v>
      </c>
      <c r="C5" s="14" t="s">
        <v>22</v>
      </c>
    </row>
    <row r="6" spans="2:3" ht="82.5" customHeight="1" x14ac:dyDescent="0.4">
      <c r="B6" s="13">
        <v>3</v>
      </c>
      <c r="C6" s="14" t="s">
        <v>18</v>
      </c>
    </row>
    <row r="7" spans="2:3" ht="82.5" customHeight="1" thickBot="1" x14ac:dyDescent="0.45">
      <c r="B7" s="15">
        <v>4</v>
      </c>
      <c r="C7" s="16" t="s">
        <v>19</v>
      </c>
    </row>
    <row r="8" spans="2:3" ht="93.95" customHeight="1" x14ac:dyDescent="0.4"/>
    <row r="10" spans="2:3" x14ac:dyDescent="0.4">
      <c r="B10" t="s">
        <v>20</v>
      </c>
    </row>
  </sheetData>
  <phoneticPr fontId="3"/>
  <pageMargins left="0.7" right="0.7" top="0.75" bottom="0.75" header="0.3" footer="0.3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N18"/>
  <sheetViews>
    <sheetView view="pageBreakPreview" zoomScale="70" zoomScaleNormal="70" zoomScaleSheetLayoutView="70" workbookViewId="0">
      <selection activeCell="E3" sqref="E3:H3"/>
    </sheetView>
  </sheetViews>
  <sheetFormatPr defaultColWidth="8.875" defaultRowHeight="18.75" x14ac:dyDescent="0.4"/>
  <cols>
    <col min="1" max="1" width="3.125" style="1" customWidth="1"/>
    <col min="2" max="12" width="19.125" style="1" customWidth="1"/>
    <col min="13" max="13" width="23.375" style="1" customWidth="1"/>
    <col min="14" max="16384" width="8.875" style="1"/>
  </cols>
  <sheetData>
    <row r="1" spans="1:14" x14ac:dyDescent="0.4">
      <c r="A1" s="6"/>
      <c r="B1" s="114" t="s">
        <v>8</v>
      </c>
      <c r="C1" s="114"/>
      <c r="D1" s="2"/>
      <c r="E1" s="2"/>
      <c r="F1" s="2"/>
      <c r="G1" s="2"/>
      <c r="H1" s="2"/>
      <c r="I1" s="2"/>
      <c r="J1" s="2"/>
      <c r="K1" s="6"/>
      <c r="L1" s="6"/>
    </row>
    <row r="2" spans="1:14" x14ac:dyDescent="0.4">
      <c r="A2" s="6"/>
      <c r="B2" s="115" t="s">
        <v>39</v>
      </c>
      <c r="C2" s="115"/>
      <c r="D2" s="115"/>
      <c r="E2" s="115"/>
      <c r="F2" s="115"/>
      <c r="G2" s="115"/>
      <c r="H2" s="115"/>
      <c r="I2" s="115"/>
      <c r="J2" s="115"/>
      <c r="K2" s="21"/>
      <c r="L2" s="21"/>
      <c r="M2" s="5"/>
      <c r="N2" s="5"/>
    </row>
    <row r="3" spans="1:14" x14ac:dyDescent="0.4">
      <c r="A3" s="6"/>
      <c r="B3" s="22" t="s">
        <v>7</v>
      </c>
      <c r="C3" s="22"/>
      <c r="D3" s="22"/>
      <c r="E3" s="23" t="s">
        <v>86</v>
      </c>
      <c r="F3" s="128"/>
      <c r="G3" s="23" t="s">
        <v>6</v>
      </c>
      <c r="H3" s="23" t="s">
        <v>87</v>
      </c>
      <c r="I3" s="24"/>
      <c r="J3" s="24"/>
      <c r="K3" s="25"/>
      <c r="L3" s="25"/>
      <c r="M3" s="4"/>
      <c r="N3" s="4"/>
    </row>
    <row r="4" spans="1:14" ht="19.5" thickBot="1" x14ac:dyDescent="0.45">
      <c r="A4" s="6"/>
      <c r="B4" s="2"/>
      <c r="C4" s="2"/>
      <c r="D4" s="2"/>
      <c r="E4" s="2"/>
      <c r="F4" s="2"/>
      <c r="G4" s="2"/>
      <c r="H4" s="2"/>
      <c r="I4" s="2"/>
      <c r="J4" s="2"/>
      <c r="K4" s="6"/>
      <c r="L4" s="6"/>
    </row>
    <row r="5" spans="1:14" ht="83.45" customHeight="1" x14ac:dyDescent="0.4">
      <c r="A5" s="6"/>
      <c r="B5" s="26" t="s">
        <v>76</v>
      </c>
      <c r="C5" s="27" t="s">
        <v>59</v>
      </c>
      <c r="D5" s="27" t="s">
        <v>60</v>
      </c>
      <c r="E5" s="27" t="s">
        <v>77</v>
      </c>
      <c r="F5" s="27" t="s">
        <v>62</v>
      </c>
      <c r="G5" s="27" t="s">
        <v>64</v>
      </c>
      <c r="H5" s="28" t="s">
        <v>63</v>
      </c>
      <c r="I5" s="2"/>
      <c r="J5" s="2"/>
      <c r="K5" s="6"/>
      <c r="L5" s="6"/>
    </row>
    <row r="6" spans="1:14" x14ac:dyDescent="0.4">
      <c r="A6" s="6"/>
      <c r="B6" s="29" t="s">
        <v>5</v>
      </c>
      <c r="C6" s="30" t="s">
        <v>5</v>
      </c>
      <c r="D6" s="30" t="s">
        <v>5</v>
      </c>
      <c r="E6" s="30" t="s">
        <v>5</v>
      </c>
      <c r="F6" s="30" t="s">
        <v>5</v>
      </c>
      <c r="G6" s="30" t="s">
        <v>5</v>
      </c>
      <c r="H6" s="93" t="s">
        <v>5</v>
      </c>
      <c r="I6" s="2"/>
      <c r="J6" s="2"/>
      <c r="K6" s="6"/>
      <c r="L6" s="6"/>
    </row>
    <row r="7" spans="1:14" ht="45.6" customHeight="1" thickBot="1" x14ac:dyDescent="0.45">
      <c r="A7" s="6"/>
      <c r="B7" s="31">
        <f t="shared" ref="B7:H7" ca="1" si="0">F17</f>
        <v>12420000</v>
      </c>
      <c r="C7" s="32">
        <f t="shared" ca="1" si="0"/>
        <v>0</v>
      </c>
      <c r="D7" s="32">
        <f t="shared" ca="1" si="0"/>
        <v>12420000</v>
      </c>
      <c r="E7" s="32">
        <f t="shared" ca="1" si="0"/>
        <v>11680000</v>
      </c>
      <c r="F7" s="32">
        <f t="shared" ca="1" si="0"/>
        <v>11680000</v>
      </c>
      <c r="G7" s="32">
        <f t="shared" ca="1" si="0"/>
        <v>11680000</v>
      </c>
      <c r="H7" s="94">
        <f t="shared" ca="1" si="0"/>
        <v>5840000</v>
      </c>
      <c r="I7" s="2"/>
      <c r="J7" s="2"/>
      <c r="K7" s="6"/>
      <c r="L7" s="6"/>
    </row>
    <row r="8" spans="1:14" ht="36.6" customHeight="1" x14ac:dyDescent="0.4">
      <c r="A8" s="6"/>
      <c r="B8" s="116" t="s">
        <v>40</v>
      </c>
      <c r="C8" s="116"/>
      <c r="D8" s="116"/>
      <c r="E8" s="116"/>
      <c r="F8" s="116"/>
      <c r="G8" s="116"/>
      <c r="H8" s="116"/>
      <c r="I8" s="33"/>
      <c r="J8" s="33"/>
      <c r="K8" s="34"/>
      <c r="L8" s="34"/>
      <c r="M8" s="3"/>
      <c r="N8" s="3"/>
    </row>
    <row r="9" spans="1:14" x14ac:dyDescent="0.4">
      <c r="A9" s="6"/>
      <c r="B9" s="2"/>
      <c r="C9" s="2"/>
      <c r="D9" s="2"/>
      <c r="E9" s="2"/>
      <c r="F9" s="2"/>
      <c r="G9" s="2"/>
      <c r="H9" s="2"/>
      <c r="I9" s="2"/>
      <c r="J9" s="2"/>
      <c r="K9" s="35"/>
      <c r="L9" s="36"/>
    </row>
    <row r="10" spans="1:14" ht="24" x14ac:dyDescent="0.4">
      <c r="A10" s="6"/>
      <c r="B10" s="37" t="s">
        <v>4</v>
      </c>
      <c r="C10" s="2"/>
      <c r="D10" s="6"/>
      <c r="E10" s="6"/>
      <c r="F10" s="6"/>
      <c r="G10" s="38"/>
      <c r="H10" s="39"/>
      <c r="I10" s="40"/>
      <c r="J10" s="6"/>
      <c r="K10" s="35"/>
      <c r="L10" s="36"/>
    </row>
    <row r="11" spans="1:14" ht="19.5" thickBot="1" x14ac:dyDescent="0.45">
      <c r="A11" s="6"/>
      <c r="B11" s="2"/>
      <c r="C11" s="2"/>
      <c r="D11" s="2"/>
      <c r="E11" s="2"/>
      <c r="F11" s="2"/>
      <c r="G11" s="2"/>
      <c r="H11" s="2"/>
      <c r="I11" s="2"/>
      <c r="J11" s="2"/>
      <c r="K11" s="6"/>
      <c r="L11" s="6"/>
    </row>
    <row r="12" spans="1:14" ht="77.099999999999994" customHeight="1" x14ac:dyDescent="0.4">
      <c r="A12" s="6"/>
      <c r="B12" s="41" t="s">
        <v>10</v>
      </c>
      <c r="C12" s="42" t="s">
        <v>2</v>
      </c>
      <c r="D12" s="42" t="s">
        <v>1</v>
      </c>
      <c r="E12" s="42" t="s">
        <v>9</v>
      </c>
      <c r="F12" s="95" t="s">
        <v>76</v>
      </c>
      <c r="G12" s="27" t="s">
        <v>59</v>
      </c>
      <c r="H12" s="27" t="s">
        <v>60</v>
      </c>
      <c r="I12" s="27" t="s">
        <v>77</v>
      </c>
      <c r="J12" s="27" t="s">
        <v>62</v>
      </c>
      <c r="K12" s="27" t="s">
        <v>64</v>
      </c>
      <c r="L12" s="28" t="s">
        <v>63</v>
      </c>
    </row>
    <row r="13" spans="1:14" ht="40.5" customHeight="1" x14ac:dyDescent="0.4">
      <c r="A13" s="6"/>
      <c r="B13" s="43">
        <v>1</v>
      </c>
      <c r="C13" s="44" t="str">
        <f ca="1">IFERROR(INDIRECT("個票"&amp;$B13&amp;"！$c$14"),"")</f>
        <v>➀(重度)</v>
      </c>
      <c r="D13" s="44" t="str">
        <f ca="1">IFERROR(INDIRECT("個票"&amp;$B13&amp;"！$D$14"),"")</f>
        <v>障害者支援施設</v>
      </c>
      <c r="E13" s="44" t="str">
        <f ca="1">IFERROR(INDIRECT("個票"&amp;$B13&amp;"！$E$14"),"")</f>
        <v>■■学園</v>
      </c>
      <c r="F13" s="45">
        <f ca="1">IFERROR(INDIRECT("個票"&amp;$B13&amp;"！$B$8"),"")</f>
        <v>6000000</v>
      </c>
      <c r="G13" s="45">
        <f ca="1">IFERROR(INDIRECT("個票"&amp;$B13&amp;"！$C$8"),"")</f>
        <v>0</v>
      </c>
      <c r="H13" s="45">
        <f ca="1">IFERROR(INDIRECT("個票"&amp;$B13&amp;"！$D$8"),"")</f>
        <v>6000000</v>
      </c>
      <c r="I13" s="45">
        <f ca="1">IFERROR(INDIRECT("個票"&amp;$B13&amp;"！$E$8"),"")</f>
        <v>5840000</v>
      </c>
      <c r="J13" s="45">
        <f ca="1">IFERROR(INDIRECT("個票"&amp;$B13&amp;"！$F$8"),"")</f>
        <v>5840000</v>
      </c>
      <c r="K13" s="45">
        <f ca="1">IFERROR(INDIRECT("個票"&amp;$B13&amp;"！$G$8"),"")</f>
        <v>5840000</v>
      </c>
      <c r="L13" s="96">
        <f ca="1">IFERROR(INDIRECT("個票"&amp;$B13&amp;"！$H$8"),"")</f>
        <v>2920000</v>
      </c>
    </row>
    <row r="14" spans="1:14" ht="40.5" customHeight="1" x14ac:dyDescent="0.4">
      <c r="A14" s="6"/>
      <c r="B14" s="43">
        <v>2</v>
      </c>
      <c r="C14" s="44" t="str">
        <f ca="1">IFERROR(INDIRECT("個票"&amp;$B14&amp;"！$c$14"),"")</f>
        <v>➀(重度)</v>
      </c>
      <c r="D14" s="44" t="str">
        <f ca="1">IFERROR(INDIRECT("個票"&amp;$B14&amp;"！$D$14"),"")</f>
        <v>障害者支援施設</v>
      </c>
      <c r="E14" s="44" t="str">
        <f ca="1">IFERROR(INDIRECT("個票"&amp;$B14&amp;"！$E$14"),"")</f>
        <v>△△学園</v>
      </c>
      <c r="F14" s="45">
        <f ca="1">IFERROR(INDIRECT("個票"&amp;$B14&amp;"！$B$8"),"")</f>
        <v>6420000</v>
      </c>
      <c r="G14" s="45">
        <f ca="1">IFERROR(INDIRECT("個票"&amp;$B14&amp;"！$C$8"),"")</f>
        <v>0</v>
      </c>
      <c r="H14" s="45">
        <f ca="1">IFERROR(INDIRECT("個票"&amp;$B14&amp;"！$D$8"),"")</f>
        <v>6420000</v>
      </c>
      <c r="I14" s="45">
        <f ca="1">IFERROR(INDIRECT("個票"&amp;$B14&amp;"！$E$8"),"")</f>
        <v>5840000</v>
      </c>
      <c r="J14" s="45">
        <f ca="1">IFERROR(INDIRECT("個票"&amp;$B14&amp;"！$F$8"),"")</f>
        <v>5840000</v>
      </c>
      <c r="K14" s="45">
        <f ca="1">IFERROR(INDIRECT("個票"&amp;$B14&amp;"！$G$8"),"")</f>
        <v>5840000</v>
      </c>
      <c r="L14" s="96">
        <f ca="1">IFERROR(INDIRECT("個票"&amp;$B14&amp;"！$H$8"),"")</f>
        <v>2920000</v>
      </c>
    </row>
    <row r="15" spans="1:14" ht="40.5" customHeight="1" x14ac:dyDescent="0.4">
      <c r="A15" s="6"/>
      <c r="B15" s="43">
        <v>3</v>
      </c>
      <c r="C15" s="44" t="str">
        <f ca="1">IFERROR(INDIRECT("個票"&amp;$B15&amp;"！$c$14"),"")</f>
        <v/>
      </c>
      <c r="D15" s="44" t="str">
        <f ca="1">IFERROR(INDIRECT("個票"&amp;$B15&amp;"！$D$14"),"")</f>
        <v/>
      </c>
      <c r="E15" s="44" t="str">
        <f ca="1">IFERROR(INDIRECT("個票"&amp;$B15&amp;"！$E$14"),"")</f>
        <v/>
      </c>
      <c r="F15" s="45" t="str">
        <f ca="1">IFERROR(INDIRECT("個票"&amp;$B15&amp;"！$B$8"),"")</f>
        <v/>
      </c>
      <c r="G15" s="45" t="str">
        <f ca="1">IFERROR(INDIRECT("個票"&amp;$B15&amp;"！$C$8"),"")</f>
        <v/>
      </c>
      <c r="H15" s="45" t="str">
        <f ca="1">IFERROR(INDIRECT("個票"&amp;$B15&amp;"！$D$8"),"")</f>
        <v/>
      </c>
      <c r="I15" s="45" t="str">
        <f ca="1">IFERROR(INDIRECT("個票"&amp;$B15&amp;"！$E$8"),"")</f>
        <v/>
      </c>
      <c r="J15" s="45" t="str">
        <f ca="1">IFERROR(INDIRECT("個票"&amp;$B15&amp;"！$F$8"),"")</f>
        <v/>
      </c>
      <c r="K15" s="45" t="str">
        <f ca="1">IFERROR(INDIRECT("個票"&amp;$B15&amp;"！$G$8"),"")</f>
        <v/>
      </c>
      <c r="L15" s="96" t="str">
        <f ca="1">IFERROR(INDIRECT("個票"&amp;$B15&amp;"！$H$8"),"")</f>
        <v/>
      </c>
    </row>
    <row r="16" spans="1:14" ht="40.5" customHeight="1" thickBot="1" x14ac:dyDescent="0.45">
      <c r="A16" s="6"/>
      <c r="B16" s="46">
        <v>4</v>
      </c>
      <c r="C16" s="47" t="str">
        <f ca="1">IFERROR(INDIRECT("個票"&amp;$B16&amp;"！$c$14"),"")</f>
        <v/>
      </c>
      <c r="D16" s="47" t="str">
        <f ca="1">IFERROR(INDIRECT("個票"&amp;$B16&amp;"！$D$14"),"")</f>
        <v/>
      </c>
      <c r="E16" s="47" t="str">
        <f ca="1">IFERROR(INDIRECT("個票"&amp;$B16&amp;"！$E$14"),"")</f>
        <v/>
      </c>
      <c r="F16" s="48" t="str">
        <f ca="1">IFERROR(INDIRECT("個票"&amp;$B16&amp;"！$B$8"),"")</f>
        <v/>
      </c>
      <c r="G16" s="48" t="str">
        <f ca="1">IFERROR(INDIRECT("個票"&amp;$B16&amp;"！$C$8"),"")</f>
        <v/>
      </c>
      <c r="H16" s="48" t="str">
        <f ca="1">IFERROR(INDIRECT("個票"&amp;$B16&amp;"！$D$8"),"")</f>
        <v/>
      </c>
      <c r="I16" s="48" t="str">
        <f ca="1">IFERROR(INDIRECT("個票"&amp;$B16&amp;"！$E$8"),"")</f>
        <v/>
      </c>
      <c r="J16" s="48" t="str">
        <f ca="1">IFERROR(INDIRECT("個票"&amp;$B16&amp;"！$F$8"),"")</f>
        <v/>
      </c>
      <c r="K16" s="48" t="str">
        <f ca="1">IFERROR(INDIRECT("個票"&amp;$B16&amp;"！$G$8"),"")</f>
        <v/>
      </c>
      <c r="L16" s="97" t="str">
        <f ca="1">IFERROR(INDIRECT("個票"&amp;$B16&amp;"！$H$8"),"")</f>
        <v/>
      </c>
    </row>
    <row r="17" spans="1:12" ht="20.25" thickTop="1" thickBot="1" x14ac:dyDescent="0.45">
      <c r="A17" s="6"/>
      <c r="B17" s="49" t="s">
        <v>3</v>
      </c>
      <c r="C17" s="50"/>
      <c r="D17" s="50"/>
      <c r="E17" s="50"/>
      <c r="F17" s="51">
        <f t="shared" ref="F17:K17" ca="1" si="1">SUM(F13:F16)</f>
        <v>12420000</v>
      </c>
      <c r="G17" s="51">
        <f t="shared" ca="1" si="1"/>
        <v>0</v>
      </c>
      <c r="H17" s="51">
        <f t="shared" ca="1" si="1"/>
        <v>12420000</v>
      </c>
      <c r="I17" s="51">
        <f t="shared" ca="1" si="1"/>
        <v>11680000</v>
      </c>
      <c r="J17" s="51">
        <f t="shared" ca="1" si="1"/>
        <v>11680000</v>
      </c>
      <c r="K17" s="51">
        <f t="shared" ca="1" si="1"/>
        <v>11680000</v>
      </c>
      <c r="L17" s="98">
        <f t="shared" ref="L17" ca="1" si="2">SUM(L13:L16)</f>
        <v>5840000</v>
      </c>
    </row>
    <row r="18" spans="1:12" x14ac:dyDescent="0.4">
      <c r="A18" s="6"/>
      <c r="B18" s="52"/>
      <c r="C18" s="6"/>
      <c r="D18" s="6"/>
      <c r="E18" s="6"/>
      <c r="F18" s="6"/>
      <c r="G18" s="6"/>
      <c r="H18" s="6"/>
      <c r="I18" s="6"/>
      <c r="J18" s="6"/>
      <c r="K18" s="6"/>
      <c r="L18" s="6"/>
    </row>
  </sheetData>
  <mergeCells count="3">
    <mergeCell ref="B1:C1"/>
    <mergeCell ref="B2:J2"/>
    <mergeCell ref="B8:H8"/>
  </mergeCells>
  <phoneticPr fontId="3"/>
  <printOptions horizontalCentered="1" verticalCentered="1"/>
  <pageMargins left="0.25" right="0.25" top="0.75" bottom="0.75" header="0.3" footer="0.3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H50"/>
  <sheetViews>
    <sheetView tabSelected="1" view="pageBreakPreview" zoomScale="70" zoomScaleNormal="70" zoomScaleSheetLayoutView="70" workbookViewId="0"/>
  </sheetViews>
  <sheetFormatPr defaultColWidth="8.875" defaultRowHeight="18.75" x14ac:dyDescent="0.4"/>
  <cols>
    <col min="1" max="1" width="1.375" style="6" customWidth="1"/>
    <col min="2" max="9" width="19.5" style="6" customWidth="1"/>
    <col min="10" max="10" width="8.125" style="6" bestFit="1" customWidth="1"/>
    <col min="11" max="11" width="14.625" style="6" customWidth="1"/>
    <col min="12" max="12" width="27" style="6" customWidth="1"/>
    <col min="13" max="16384" width="8.875" style="6"/>
  </cols>
  <sheetData>
    <row r="1" spans="1:34" x14ac:dyDescent="0.4">
      <c r="A1" s="11"/>
      <c r="B1" s="121" t="s">
        <v>48</v>
      </c>
      <c r="C1" s="121"/>
      <c r="D1" s="10"/>
      <c r="E1" s="10"/>
      <c r="F1" s="10"/>
      <c r="G1" s="10"/>
      <c r="H1" s="10"/>
      <c r="I1" s="10"/>
      <c r="J1" s="10"/>
    </row>
    <row r="2" spans="1:34" ht="24" x14ac:dyDescent="0.4">
      <c r="A2" s="11"/>
      <c r="B2" s="122" t="s">
        <v>39</v>
      </c>
      <c r="C2" s="122"/>
      <c r="D2" s="122"/>
      <c r="E2" s="122"/>
      <c r="F2" s="122"/>
      <c r="G2" s="122"/>
      <c r="H2" s="122"/>
      <c r="I2" s="122"/>
      <c r="J2" s="122"/>
      <c r="K2" s="21"/>
      <c r="L2" s="21"/>
      <c r="M2" s="21"/>
      <c r="N2" s="21"/>
    </row>
    <row r="3" spans="1:34" ht="11.45" customHeight="1" x14ac:dyDescent="0.4">
      <c r="A3" s="11"/>
      <c r="B3" s="53"/>
      <c r="C3" s="53"/>
      <c r="D3" s="53"/>
      <c r="E3" s="53"/>
      <c r="F3" s="53"/>
      <c r="G3" s="53"/>
      <c r="H3" s="53"/>
      <c r="I3" s="53"/>
      <c r="J3" s="53"/>
      <c r="K3" s="21"/>
      <c r="L3" s="21"/>
      <c r="M3" s="21"/>
      <c r="N3" s="21"/>
    </row>
    <row r="4" spans="1:34" ht="23.45" customHeight="1" x14ac:dyDescent="0.4">
      <c r="A4" s="11"/>
      <c r="B4" s="54" t="s">
        <v>7</v>
      </c>
      <c r="C4" s="54"/>
      <c r="D4" s="55" t="s">
        <v>6</v>
      </c>
      <c r="E4" s="56" t="s">
        <v>14</v>
      </c>
      <c r="F4" s="55" t="s">
        <v>21</v>
      </c>
      <c r="G4" s="56" t="s">
        <v>15</v>
      </c>
      <c r="H4" s="55" t="s">
        <v>11</v>
      </c>
      <c r="I4" s="57">
        <v>1</v>
      </c>
      <c r="K4" s="25"/>
      <c r="L4" s="25"/>
      <c r="M4" s="25"/>
      <c r="N4" s="25"/>
    </row>
    <row r="5" spans="1:34" ht="19.5" thickBot="1" x14ac:dyDescent="0.45">
      <c r="A5" s="11"/>
      <c r="B5" s="58"/>
      <c r="C5" s="58"/>
      <c r="D5" s="10"/>
      <c r="E5" s="10"/>
      <c r="F5" s="10"/>
      <c r="G5" s="10"/>
      <c r="H5" s="10"/>
      <c r="I5" s="10"/>
      <c r="J5" s="10"/>
    </row>
    <row r="6" spans="1:34" ht="75" x14ac:dyDescent="0.4">
      <c r="A6" s="11"/>
      <c r="B6" s="26" t="s">
        <v>58</v>
      </c>
      <c r="C6" s="27" t="s">
        <v>59</v>
      </c>
      <c r="D6" s="27" t="s">
        <v>60</v>
      </c>
      <c r="E6" s="27" t="s">
        <v>61</v>
      </c>
      <c r="F6" s="27" t="s">
        <v>62</v>
      </c>
      <c r="G6" s="27" t="s">
        <v>64</v>
      </c>
      <c r="H6" s="28" t="s">
        <v>63</v>
      </c>
      <c r="I6" s="10"/>
      <c r="J6" s="10"/>
    </row>
    <row r="7" spans="1:34" x14ac:dyDescent="0.4">
      <c r="A7" s="11"/>
      <c r="B7" s="59" t="s">
        <v>5</v>
      </c>
      <c r="C7" s="60" t="s">
        <v>5</v>
      </c>
      <c r="D7" s="60" t="s">
        <v>5</v>
      </c>
      <c r="E7" s="60" t="s">
        <v>5</v>
      </c>
      <c r="F7" s="60" t="s">
        <v>5</v>
      </c>
      <c r="G7" s="60" t="s">
        <v>5</v>
      </c>
      <c r="H7" s="61" t="s">
        <v>5</v>
      </c>
      <c r="I7" s="10"/>
      <c r="J7" s="10"/>
    </row>
    <row r="8" spans="1:34" ht="45.6" customHeight="1" thickBot="1" x14ac:dyDescent="0.45">
      <c r="A8" s="11"/>
      <c r="B8" s="62">
        <f>F29+F49</f>
        <v>6000000</v>
      </c>
      <c r="C8" s="63">
        <v>0</v>
      </c>
      <c r="D8" s="64">
        <f>B8-C8</f>
        <v>6000000</v>
      </c>
      <c r="E8" s="64">
        <f>I29+I49</f>
        <v>5840000</v>
      </c>
      <c r="F8" s="63">
        <v>5840000</v>
      </c>
      <c r="G8" s="64">
        <f>MIN(D8,E8,F8)</f>
        <v>5840000</v>
      </c>
      <c r="H8" s="65">
        <f>G8/2</f>
        <v>2920000</v>
      </c>
      <c r="I8" s="10"/>
      <c r="J8" s="10"/>
      <c r="K8" s="112"/>
      <c r="L8" s="112"/>
    </row>
    <row r="9" spans="1:34" ht="36.6" customHeight="1" x14ac:dyDescent="0.4">
      <c r="A9" s="11"/>
      <c r="B9" s="116" t="s">
        <v>49</v>
      </c>
      <c r="C9" s="116"/>
      <c r="D9" s="116"/>
      <c r="E9" s="116"/>
      <c r="F9" s="116"/>
      <c r="G9" s="116"/>
      <c r="H9" s="116"/>
      <c r="I9" s="58"/>
      <c r="J9" s="58"/>
      <c r="K9" s="113"/>
      <c r="L9" s="113"/>
      <c r="M9" s="34"/>
      <c r="N9" s="34"/>
    </row>
    <row r="10" spans="1:34" x14ac:dyDescent="0.4">
      <c r="A10" s="11"/>
      <c r="B10" s="10"/>
      <c r="C10" s="10"/>
      <c r="D10" s="10"/>
      <c r="E10" s="10"/>
      <c r="F10" s="10"/>
      <c r="G10" s="10"/>
      <c r="H10" s="10"/>
      <c r="I10" s="10"/>
      <c r="J10" s="10"/>
      <c r="K10" s="110" t="s">
        <v>82</v>
      </c>
      <c r="L10" s="110">
        <v>16000</v>
      </c>
    </row>
    <row r="11" spans="1:34" ht="24" x14ac:dyDescent="0.4">
      <c r="A11" s="11"/>
      <c r="B11" s="37" t="s">
        <v>36</v>
      </c>
      <c r="C11" s="10"/>
      <c r="D11" s="11"/>
      <c r="E11" s="11"/>
      <c r="F11" s="11"/>
      <c r="J11" s="11"/>
      <c r="K11" s="110" t="s">
        <v>83</v>
      </c>
      <c r="L11" s="110">
        <v>32000</v>
      </c>
    </row>
    <row r="12" spans="1:34" ht="19.5" thickBot="1" x14ac:dyDescent="0.45">
      <c r="A12" s="11"/>
      <c r="B12" s="10"/>
      <c r="C12" s="10"/>
      <c r="D12" s="10"/>
      <c r="E12" s="10"/>
      <c r="F12" s="10"/>
      <c r="G12" s="10"/>
      <c r="H12" s="10"/>
      <c r="I12" s="10"/>
      <c r="J12" s="10"/>
      <c r="K12" s="111"/>
      <c r="L12" s="111"/>
    </row>
    <row r="13" spans="1:34" ht="40.5" customHeight="1" x14ac:dyDescent="0.4">
      <c r="A13" s="11"/>
      <c r="B13" s="69" t="s">
        <v>28</v>
      </c>
      <c r="C13" s="70" t="s">
        <v>41</v>
      </c>
      <c r="D13" s="70" t="s">
        <v>1</v>
      </c>
      <c r="E13" s="70" t="s">
        <v>9</v>
      </c>
      <c r="F13" s="27" t="s">
        <v>51</v>
      </c>
      <c r="G13" s="70" t="s">
        <v>52</v>
      </c>
      <c r="H13" s="70" t="s">
        <v>44</v>
      </c>
      <c r="I13" s="71" t="s">
        <v>42</v>
      </c>
      <c r="J13" s="10"/>
      <c r="K13" s="111"/>
      <c r="L13" s="111"/>
    </row>
    <row r="14" spans="1:34" ht="33" customHeight="1" thickBot="1" x14ac:dyDescent="0.45">
      <c r="A14" s="11"/>
      <c r="B14" s="72">
        <f>I4</f>
        <v>1</v>
      </c>
      <c r="C14" s="73" t="s">
        <v>50</v>
      </c>
      <c r="D14" s="73" t="s">
        <v>31</v>
      </c>
      <c r="E14" s="74" t="str">
        <f>G4</f>
        <v>■■学園</v>
      </c>
      <c r="F14" s="74" cm="1">
        <f t="array" ref="F14">_xlfn.SWITCH(C14,"➀(重度)",$L$10,"②(最重度)",$L$11)</f>
        <v>16000</v>
      </c>
      <c r="G14" s="73">
        <v>365</v>
      </c>
      <c r="H14" s="74">
        <f>F14*G14</f>
        <v>5840000</v>
      </c>
      <c r="I14" s="75" t="s">
        <v>32</v>
      </c>
      <c r="J14" s="10"/>
      <c r="K14" s="112"/>
      <c r="L14" s="112"/>
    </row>
    <row r="15" spans="1:34" ht="20.25" thickTop="1" thickBot="1" x14ac:dyDescent="0.45">
      <c r="A15" s="11"/>
      <c r="B15" s="123"/>
      <c r="C15" s="124"/>
      <c r="D15" s="124"/>
      <c r="E15" s="124"/>
      <c r="F15" s="125"/>
      <c r="G15" s="76" t="s">
        <v>0</v>
      </c>
      <c r="H15" s="76">
        <f>SUM(H14:H14)</f>
        <v>5840000</v>
      </c>
      <c r="I15" s="77"/>
      <c r="J15" s="10"/>
    </row>
    <row r="16" spans="1:34" ht="12" customHeight="1" thickBot="1" x14ac:dyDescent="0.45">
      <c r="A16" s="11"/>
      <c r="B16" s="126" t="s">
        <v>65</v>
      </c>
      <c r="C16" s="126"/>
      <c r="D16" s="126"/>
      <c r="E16" s="126"/>
      <c r="F16" s="126"/>
      <c r="G16" s="126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</row>
    <row r="17" spans="1:34" ht="21.95" customHeight="1" thickBot="1" x14ac:dyDescent="0.45">
      <c r="A17" s="11"/>
      <c r="B17" s="127"/>
      <c r="C17" s="127"/>
      <c r="D17" s="127"/>
      <c r="E17" s="127"/>
      <c r="F17" s="127"/>
      <c r="G17" s="127"/>
      <c r="H17" s="66" t="s">
        <v>3</v>
      </c>
      <c r="I17" s="67">
        <f>H15</f>
        <v>5840000</v>
      </c>
      <c r="J17" s="68" t="s">
        <v>75</v>
      </c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</row>
    <row r="18" spans="1:34" ht="21.95" customHeight="1" x14ac:dyDescent="0.4">
      <c r="A18" s="11"/>
      <c r="B18" s="127"/>
      <c r="C18" s="127"/>
      <c r="D18" s="127"/>
      <c r="E18" s="127"/>
      <c r="F18" s="127"/>
      <c r="G18" s="127"/>
      <c r="H18" s="108"/>
      <c r="I18" s="108"/>
      <c r="J18" s="10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</row>
    <row r="19" spans="1:34" ht="21.95" customHeight="1" x14ac:dyDescent="0.4">
      <c r="A19" s="11"/>
      <c r="B19" s="10"/>
      <c r="C19" s="10"/>
      <c r="D19" s="10"/>
      <c r="E19" s="10"/>
      <c r="F19" s="10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</row>
    <row r="20" spans="1:34" ht="24" x14ac:dyDescent="0.4">
      <c r="A20" s="11"/>
      <c r="B20" s="37" t="s">
        <v>37</v>
      </c>
      <c r="C20" s="10"/>
      <c r="D20" s="11"/>
      <c r="E20" s="11"/>
      <c r="F20" s="11"/>
      <c r="G20" s="11"/>
      <c r="I20" s="11"/>
      <c r="J20" s="6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</row>
    <row r="21" spans="1:34" ht="8.4499999999999993" customHeight="1" x14ac:dyDescent="0.4">
      <c r="A21" s="11"/>
      <c r="B21" s="37"/>
      <c r="C21" s="10"/>
      <c r="D21" s="11"/>
      <c r="E21" s="11"/>
      <c r="F21" s="11"/>
      <c r="G21" s="11"/>
      <c r="H21" s="11"/>
      <c r="I21" s="11"/>
      <c r="J21" s="6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</row>
    <row r="22" spans="1:34" ht="24" x14ac:dyDescent="0.5">
      <c r="A22" s="11"/>
      <c r="B22" s="106" t="s">
        <v>53</v>
      </c>
      <c r="C22" s="68"/>
      <c r="D22" s="68"/>
      <c r="M22" s="78"/>
      <c r="N22" s="78"/>
      <c r="O22" s="78"/>
      <c r="P22" s="78"/>
      <c r="Q22" s="78"/>
      <c r="R22" s="80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</row>
    <row r="23" spans="1:34" ht="24.75" thickBot="1" x14ac:dyDescent="0.55000000000000004">
      <c r="A23" s="11"/>
      <c r="B23" s="79"/>
      <c r="C23" s="68"/>
      <c r="D23" s="68"/>
      <c r="E23" s="81"/>
      <c r="F23" s="39"/>
      <c r="G23" s="68"/>
      <c r="H23" s="68"/>
      <c r="I23" s="39"/>
      <c r="J23" s="68"/>
      <c r="M23" s="78"/>
      <c r="N23" s="78"/>
      <c r="O23" s="78"/>
      <c r="P23" s="78"/>
      <c r="Q23" s="78"/>
      <c r="R23" s="80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</row>
    <row r="24" spans="1:34" ht="24.75" thickBot="1" x14ac:dyDescent="0.45">
      <c r="A24" s="11"/>
      <c r="B24" s="82" t="s">
        <v>43</v>
      </c>
      <c r="C24" s="119">
        <v>1</v>
      </c>
      <c r="D24" s="120"/>
      <c r="E24" s="66"/>
      <c r="F24" s="39"/>
      <c r="G24" s="68"/>
      <c r="H24" s="68"/>
      <c r="I24" s="39"/>
      <c r="J24" s="68"/>
      <c r="M24" s="78"/>
      <c r="N24" s="78"/>
      <c r="O24" s="78"/>
      <c r="P24" s="78"/>
      <c r="Q24" s="78"/>
      <c r="R24" s="80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</row>
    <row r="25" spans="1:34" x14ac:dyDescent="0.4">
      <c r="A25" s="11"/>
      <c r="B25" s="69" t="s">
        <v>29</v>
      </c>
      <c r="C25" s="70" t="s">
        <v>13</v>
      </c>
      <c r="D25" s="71" t="s">
        <v>84</v>
      </c>
      <c r="E25" s="10"/>
      <c r="F25" s="10"/>
      <c r="G25" s="11"/>
      <c r="H25" s="11"/>
      <c r="I25" s="11"/>
      <c r="J25" s="11"/>
      <c r="M25" s="78"/>
      <c r="N25" s="78"/>
      <c r="O25" s="78"/>
      <c r="P25" s="78"/>
      <c r="Q25" s="78"/>
      <c r="R25" s="80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</row>
    <row r="26" spans="1:34" x14ac:dyDescent="0.4">
      <c r="A26" s="11"/>
      <c r="B26" s="83">
        <v>1</v>
      </c>
      <c r="C26" s="84" t="s">
        <v>33</v>
      </c>
      <c r="D26" s="85">
        <v>6000000</v>
      </c>
      <c r="E26" s="10"/>
      <c r="F26" s="10"/>
      <c r="G26" s="11"/>
      <c r="H26" s="11"/>
      <c r="I26" s="11"/>
      <c r="J26" s="11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</row>
    <row r="27" spans="1:34" x14ac:dyDescent="0.4">
      <c r="A27" s="11"/>
      <c r="B27" s="83">
        <v>2</v>
      </c>
      <c r="C27" s="84"/>
      <c r="D27" s="85"/>
      <c r="E27" s="10"/>
      <c r="F27" s="10"/>
      <c r="G27" s="11"/>
      <c r="H27" s="11"/>
      <c r="I27" s="11"/>
      <c r="J27" s="86"/>
      <c r="K27" s="78"/>
      <c r="L27" s="78"/>
      <c r="M27" s="78"/>
      <c r="N27" s="78"/>
      <c r="O27" s="78"/>
      <c r="P27" s="78"/>
      <c r="Q27" s="87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</row>
    <row r="28" spans="1:34" ht="19.5" thickBot="1" x14ac:dyDescent="0.45">
      <c r="A28" s="11"/>
      <c r="B28" s="72">
        <v>3</v>
      </c>
      <c r="C28" s="73"/>
      <c r="D28" s="75"/>
      <c r="E28" s="10"/>
      <c r="F28" s="10"/>
      <c r="G28" s="11"/>
      <c r="H28" s="11"/>
      <c r="I28" s="11"/>
      <c r="J28" s="86"/>
      <c r="K28" s="78"/>
      <c r="L28" s="78"/>
      <c r="M28" s="78"/>
      <c r="N28" s="78"/>
      <c r="O28" s="78"/>
      <c r="P28" s="78"/>
      <c r="Q28" s="87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</row>
    <row r="29" spans="1:34" ht="25.5" thickTop="1" thickBot="1" x14ac:dyDescent="0.45">
      <c r="A29" s="11"/>
      <c r="B29" s="88" t="s">
        <v>25</v>
      </c>
      <c r="C29" s="89"/>
      <c r="D29" s="77">
        <f>SUM(D26:D28)</f>
        <v>6000000</v>
      </c>
      <c r="E29" s="66" t="s">
        <v>27</v>
      </c>
      <c r="F29" s="67">
        <f>D29</f>
        <v>6000000</v>
      </c>
      <c r="G29" s="68" t="s">
        <v>74</v>
      </c>
      <c r="H29" s="66" t="s">
        <v>38</v>
      </c>
      <c r="I29" s="67">
        <f>MIN(I17,F29)</f>
        <v>5840000</v>
      </c>
      <c r="J29" s="68" t="s">
        <v>73</v>
      </c>
    </row>
    <row r="30" spans="1:34" x14ac:dyDescent="0.4">
      <c r="A30" s="11"/>
      <c r="B30" s="109" t="s">
        <v>78</v>
      </c>
      <c r="C30" s="10"/>
      <c r="D30" s="10"/>
      <c r="E30" s="10"/>
      <c r="F30" s="10"/>
      <c r="G30" s="10"/>
      <c r="H30" s="10"/>
      <c r="I30" s="10"/>
      <c r="J30" s="10"/>
    </row>
    <row r="31" spans="1:34" x14ac:dyDescent="0.4">
      <c r="A31" s="11"/>
      <c r="B31" s="90"/>
      <c r="C31" s="90"/>
      <c r="D31" s="90"/>
    </row>
    <row r="32" spans="1:34" ht="24" x14ac:dyDescent="0.5">
      <c r="A32" s="11"/>
      <c r="B32" s="106" t="s">
        <v>66</v>
      </c>
      <c r="C32" s="68"/>
      <c r="D32" s="68"/>
    </row>
    <row r="33" spans="1:11" ht="18.95" customHeight="1" x14ac:dyDescent="0.4">
      <c r="A33" s="11"/>
      <c r="B33" s="118" t="s">
        <v>54</v>
      </c>
      <c r="C33" s="118"/>
      <c r="D33" s="118"/>
      <c r="E33" s="118"/>
      <c r="F33" s="118"/>
      <c r="G33" s="118"/>
      <c r="H33" s="118"/>
      <c r="I33" s="118"/>
      <c r="J33" s="118"/>
    </row>
    <row r="34" spans="1:11" ht="9" customHeight="1" x14ac:dyDescent="0.4">
      <c r="A34" s="11"/>
      <c r="B34" s="99"/>
      <c r="C34" s="99"/>
      <c r="D34" s="99"/>
      <c r="E34" s="99"/>
      <c r="F34" s="99"/>
      <c r="G34" s="99"/>
      <c r="H34" s="99"/>
      <c r="I34" s="99"/>
      <c r="J34" s="99"/>
    </row>
    <row r="35" spans="1:11" ht="24.75" thickBot="1" x14ac:dyDescent="0.45">
      <c r="A35" s="11"/>
      <c r="B35" s="100" t="s">
        <v>55</v>
      </c>
      <c r="C35" s="91"/>
      <c r="D35" s="91"/>
      <c r="E35" s="81"/>
      <c r="F35" s="39"/>
      <c r="G35" s="68"/>
      <c r="H35" s="68"/>
      <c r="I35" s="39"/>
      <c r="J35" s="68"/>
    </row>
    <row r="36" spans="1:11" ht="56.25" x14ac:dyDescent="0.4">
      <c r="A36" s="11"/>
      <c r="B36" s="69" t="s">
        <v>30</v>
      </c>
      <c r="C36" s="27" t="s">
        <v>12</v>
      </c>
      <c r="D36" s="27" t="s">
        <v>70</v>
      </c>
      <c r="E36" s="27" t="s">
        <v>85</v>
      </c>
      <c r="F36" s="28" t="s">
        <v>67</v>
      </c>
      <c r="G36" s="10"/>
      <c r="H36" s="11"/>
      <c r="I36" s="11"/>
      <c r="J36" s="11"/>
    </row>
    <row r="37" spans="1:11" ht="33.950000000000003" customHeight="1" x14ac:dyDescent="0.4">
      <c r="A37" s="11"/>
      <c r="B37" s="83">
        <v>1</v>
      </c>
      <c r="C37" s="84"/>
      <c r="D37" s="84"/>
      <c r="E37" s="102"/>
      <c r="F37" s="104"/>
      <c r="G37" s="11"/>
      <c r="H37" s="11"/>
      <c r="I37" s="11"/>
      <c r="J37" s="11"/>
    </row>
    <row r="38" spans="1:11" ht="33.950000000000003" customHeight="1" x14ac:dyDescent="0.4">
      <c r="A38" s="11"/>
      <c r="B38" s="83">
        <v>2</v>
      </c>
      <c r="C38" s="84"/>
      <c r="D38" s="84"/>
      <c r="E38" s="102"/>
      <c r="F38" s="104"/>
      <c r="G38" s="11"/>
      <c r="H38" s="11"/>
      <c r="I38" s="11"/>
      <c r="J38" s="11"/>
    </row>
    <row r="39" spans="1:11" ht="33.950000000000003" customHeight="1" thickBot="1" x14ac:dyDescent="0.45">
      <c r="A39" s="11"/>
      <c r="B39" s="72">
        <v>3</v>
      </c>
      <c r="C39" s="73"/>
      <c r="D39" s="92"/>
      <c r="E39" s="103"/>
      <c r="F39" s="105"/>
      <c r="G39" s="11"/>
      <c r="H39" s="11"/>
      <c r="I39" s="11"/>
      <c r="J39" s="11"/>
    </row>
    <row r="40" spans="1:11" ht="33.950000000000003" customHeight="1" thickTop="1" thickBot="1" x14ac:dyDescent="0.45">
      <c r="A40" s="11"/>
      <c r="B40" s="88" t="s">
        <v>26</v>
      </c>
      <c r="C40" s="89"/>
      <c r="D40" s="76">
        <f>SUM(D37:D39)</f>
        <v>0</v>
      </c>
      <c r="E40" s="76">
        <f>IF(I17-I29&gt;1000000,1000000,I17-I29)</f>
        <v>0</v>
      </c>
      <c r="F40" s="77">
        <f>MIN(D40:E40)</f>
        <v>0</v>
      </c>
      <c r="G40" s="11"/>
      <c r="H40" s="11"/>
      <c r="I40" s="11"/>
      <c r="J40" s="11"/>
    </row>
    <row r="41" spans="1:11" ht="18.95" customHeight="1" x14ac:dyDescent="0.4">
      <c r="A41" s="11"/>
      <c r="B41" s="117" t="s">
        <v>45</v>
      </c>
      <c r="C41" s="117"/>
      <c r="D41" s="117"/>
      <c r="E41" s="117"/>
      <c r="F41" s="117"/>
      <c r="G41" s="117"/>
      <c r="H41" s="117"/>
      <c r="I41" s="117"/>
      <c r="J41" s="117"/>
    </row>
    <row r="42" spans="1:11" ht="33.950000000000003" customHeight="1" thickBot="1" x14ac:dyDescent="0.45">
      <c r="A42" s="11"/>
      <c r="B42" s="101" t="s">
        <v>56</v>
      </c>
      <c r="C42" s="91"/>
      <c r="D42" s="91"/>
      <c r="E42" s="12"/>
      <c r="F42" s="12"/>
      <c r="G42" s="12"/>
      <c r="H42" s="11"/>
      <c r="I42" s="11"/>
      <c r="J42" s="11"/>
    </row>
    <row r="43" spans="1:11" ht="56.25" x14ac:dyDescent="0.4">
      <c r="A43" s="11"/>
      <c r="B43" s="69" t="s">
        <v>30</v>
      </c>
      <c r="C43" s="27" t="s">
        <v>12</v>
      </c>
      <c r="D43" s="27" t="s">
        <v>69</v>
      </c>
      <c r="E43" s="27" t="s">
        <v>57</v>
      </c>
      <c r="F43" s="28" t="s">
        <v>68</v>
      </c>
      <c r="G43" s="12"/>
      <c r="H43" s="11"/>
      <c r="I43" s="11"/>
      <c r="J43" s="11"/>
    </row>
    <row r="44" spans="1:11" ht="33.950000000000003" customHeight="1" x14ac:dyDescent="0.4">
      <c r="A44" s="11"/>
      <c r="B44" s="83">
        <v>1</v>
      </c>
      <c r="C44" s="84"/>
      <c r="D44" s="84"/>
      <c r="E44" s="102"/>
      <c r="F44" s="104"/>
      <c r="G44" s="12"/>
      <c r="H44" s="11"/>
      <c r="I44" s="11"/>
      <c r="J44" s="11"/>
    </row>
    <row r="45" spans="1:11" ht="33.950000000000003" customHeight="1" x14ac:dyDescent="0.4">
      <c r="A45" s="11"/>
      <c r="B45" s="83">
        <v>2</v>
      </c>
      <c r="C45" s="84"/>
      <c r="D45" s="84"/>
      <c r="E45" s="102"/>
      <c r="F45" s="104"/>
      <c r="G45" s="12"/>
      <c r="H45" s="11"/>
      <c r="I45" s="11"/>
      <c r="J45" s="11"/>
    </row>
    <row r="46" spans="1:11" ht="33.950000000000003" customHeight="1" thickBot="1" x14ac:dyDescent="0.45">
      <c r="A46" s="11"/>
      <c r="B46" s="72">
        <v>3</v>
      </c>
      <c r="C46" s="73"/>
      <c r="D46" s="73"/>
      <c r="E46" s="103"/>
      <c r="F46" s="105"/>
      <c r="G46" s="12"/>
      <c r="H46" s="11"/>
      <c r="I46" s="11"/>
      <c r="J46" s="11"/>
    </row>
    <row r="47" spans="1:11" ht="33.950000000000003" customHeight="1" thickTop="1" thickBot="1" x14ac:dyDescent="0.45">
      <c r="A47" s="11"/>
      <c r="B47" s="88" t="s">
        <v>26</v>
      </c>
      <c r="C47" s="89"/>
      <c r="D47" s="76">
        <f>SUM(D44:D45)</f>
        <v>0</v>
      </c>
      <c r="E47" s="76">
        <f>I17-I29-F40</f>
        <v>0</v>
      </c>
      <c r="F47" s="77">
        <f>MIN(D47:E47)</f>
        <v>0</v>
      </c>
      <c r="G47" s="12"/>
      <c r="H47" s="11"/>
      <c r="I47" s="11"/>
      <c r="J47" s="11"/>
    </row>
    <row r="48" spans="1:11" ht="11.45" customHeight="1" thickBot="1" x14ac:dyDescent="0.45">
      <c r="A48" s="11"/>
      <c r="B48" s="11"/>
      <c r="C48" s="10"/>
      <c r="D48" s="12"/>
      <c r="E48" s="10"/>
      <c r="F48" s="10"/>
      <c r="G48" s="10"/>
      <c r="H48" s="10"/>
      <c r="I48" s="11"/>
      <c r="J48" s="11"/>
      <c r="K48" s="2"/>
    </row>
    <row r="49" spans="5:10" ht="24.75" thickBot="1" x14ac:dyDescent="0.45">
      <c r="E49" s="66" t="s">
        <v>27</v>
      </c>
      <c r="F49" s="67">
        <f>D40+D47</f>
        <v>0</v>
      </c>
      <c r="G49" s="68" t="s">
        <v>71</v>
      </c>
      <c r="H49" s="66" t="s">
        <v>38</v>
      </c>
      <c r="I49" s="67">
        <f>F40+F47</f>
        <v>0</v>
      </c>
      <c r="J49" s="68" t="s">
        <v>72</v>
      </c>
    </row>
    <row r="50" spans="5:10" x14ac:dyDescent="0.4">
      <c r="E50" s="107" t="s">
        <v>46</v>
      </c>
      <c r="H50" s="107" t="s">
        <v>47</v>
      </c>
    </row>
  </sheetData>
  <mergeCells count="8">
    <mergeCell ref="B41:J41"/>
    <mergeCell ref="B33:J33"/>
    <mergeCell ref="C24:D24"/>
    <mergeCell ref="B1:C1"/>
    <mergeCell ref="B2:J2"/>
    <mergeCell ref="B9:H9"/>
    <mergeCell ref="B15:F15"/>
    <mergeCell ref="B16:G18"/>
  </mergeCells>
  <phoneticPr fontId="2"/>
  <dataValidations count="2">
    <dataValidation type="list" allowBlank="1" showInputMessage="1" showErrorMessage="1" sqref="D14">
      <formula1>"障害者支援施設,共同生活援助"</formula1>
    </dataValidation>
    <dataValidation type="list" allowBlank="1" showInputMessage="1" showErrorMessage="1" sqref="C14">
      <formula1>"➀(重度),②(最重度)"</formula1>
    </dataValidation>
  </dataValidations>
  <printOptions horizontalCentered="1" verticalCentered="1"/>
  <pageMargins left="0.25" right="0.25" top="0.75" bottom="0.75" header="0.3" footer="0.3"/>
  <pageSetup paperSize="9"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0"/>
  <sheetViews>
    <sheetView view="pageBreakPreview" zoomScale="70" zoomScaleNormal="70" zoomScaleSheetLayoutView="70" workbookViewId="0"/>
  </sheetViews>
  <sheetFormatPr defaultColWidth="8.875" defaultRowHeight="18.75" x14ac:dyDescent="0.4"/>
  <cols>
    <col min="1" max="1" width="1.375" style="6" customWidth="1"/>
    <col min="2" max="9" width="19.5" style="6" customWidth="1"/>
    <col min="10" max="10" width="8.125" style="6" bestFit="1" customWidth="1"/>
    <col min="11" max="11" width="14.625" style="6" customWidth="1"/>
    <col min="12" max="12" width="27" style="6" customWidth="1"/>
    <col min="13" max="16384" width="8.875" style="6"/>
  </cols>
  <sheetData>
    <row r="1" spans="1:34" x14ac:dyDescent="0.4">
      <c r="A1" s="11"/>
      <c r="B1" s="121" t="s">
        <v>48</v>
      </c>
      <c r="C1" s="121"/>
      <c r="D1" s="10"/>
      <c r="E1" s="10"/>
      <c r="F1" s="10"/>
      <c r="G1" s="10"/>
      <c r="H1" s="10"/>
      <c r="I1" s="10"/>
      <c r="J1" s="10"/>
    </row>
    <row r="2" spans="1:34" ht="24" x14ac:dyDescent="0.4">
      <c r="A2" s="11"/>
      <c r="B2" s="122" t="s">
        <v>39</v>
      </c>
      <c r="C2" s="122"/>
      <c r="D2" s="122"/>
      <c r="E2" s="122"/>
      <c r="F2" s="122"/>
      <c r="G2" s="122"/>
      <c r="H2" s="122"/>
      <c r="I2" s="122"/>
      <c r="J2" s="122"/>
      <c r="K2" s="21"/>
      <c r="L2" s="21"/>
      <c r="M2" s="21"/>
      <c r="N2" s="21"/>
    </row>
    <row r="3" spans="1:34" ht="11.45" customHeight="1" x14ac:dyDescent="0.4">
      <c r="A3" s="11"/>
      <c r="B3" s="53"/>
      <c r="C3" s="53"/>
      <c r="D3" s="53"/>
      <c r="E3" s="53"/>
      <c r="F3" s="53"/>
      <c r="G3" s="53"/>
      <c r="H3" s="53"/>
      <c r="I3" s="53"/>
      <c r="J3" s="53"/>
      <c r="K3" s="21"/>
      <c r="L3" s="21"/>
      <c r="M3" s="21"/>
      <c r="N3" s="21"/>
    </row>
    <row r="4" spans="1:34" ht="23.45" customHeight="1" x14ac:dyDescent="0.4">
      <c r="A4" s="11"/>
      <c r="B4" s="54" t="s">
        <v>7</v>
      </c>
      <c r="C4" s="54"/>
      <c r="D4" s="55" t="s">
        <v>6</v>
      </c>
      <c r="E4" s="56" t="s">
        <v>14</v>
      </c>
      <c r="F4" s="55" t="s">
        <v>21</v>
      </c>
      <c r="G4" s="56" t="s">
        <v>35</v>
      </c>
      <c r="H4" s="55" t="s">
        <v>11</v>
      </c>
      <c r="I4" s="57">
        <v>2</v>
      </c>
      <c r="K4" s="25"/>
      <c r="L4" s="25"/>
      <c r="M4" s="25"/>
      <c r="N4" s="25"/>
    </row>
    <row r="5" spans="1:34" ht="19.5" thickBot="1" x14ac:dyDescent="0.45">
      <c r="A5" s="11"/>
      <c r="B5" s="58"/>
      <c r="C5" s="58"/>
      <c r="D5" s="10"/>
      <c r="E5" s="10"/>
      <c r="F5" s="10"/>
      <c r="G5" s="10"/>
      <c r="H5" s="10"/>
      <c r="I5" s="10"/>
      <c r="J5" s="10"/>
    </row>
    <row r="6" spans="1:34" ht="75" x14ac:dyDescent="0.4">
      <c r="A6" s="11"/>
      <c r="B6" s="26" t="s">
        <v>58</v>
      </c>
      <c r="C6" s="27" t="s">
        <v>59</v>
      </c>
      <c r="D6" s="27" t="s">
        <v>60</v>
      </c>
      <c r="E6" s="27" t="s">
        <v>61</v>
      </c>
      <c r="F6" s="27" t="s">
        <v>62</v>
      </c>
      <c r="G6" s="27" t="s">
        <v>64</v>
      </c>
      <c r="H6" s="28" t="s">
        <v>63</v>
      </c>
      <c r="I6" s="10"/>
      <c r="J6" s="10"/>
    </row>
    <row r="7" spans="1:34" x14ac:dyDescent="0.4">
      <c r="A7" s="11"/>
      <c r="B7" s="59" t="s">
        <v>5</v>
      </c>
      <c r="C7" s="60" t="s">
        <v>5</v>
      </c>
      <c r="D7" s="60" t="s">
        <v>5</v>
      </c>
      <c r="E7" s="60" t="s">
        <v>5</v>
      </c>
      <c r="F7" s="60" t="s">
        <v>5</v>
      </c>
      <c r="G7" s="60" t="s">
        <v>5</v>
      </c>
      <c r="H7" s="61" t="s">
        <v>5</v>
      </c>
      <c r="I7" s="10"/>
      <c r="J7" s="10"/>
    </row>
    <row r="8" spans="1:34" ht="45.6" customHeight="1" thickBot="1" x14ac:dyDescent="0.45">
      <c r="A8" s="11"/>
      <c r="B8" s="62">
        <f>F29+F49</f>
        <v>6420000</v>
      </c>
      <c r="C8" s="63">
        <v>0</v>
      </c>
      <c r="D8" s="64">
        <f>B8-C8</f>
        <v>6420000</v>
      </c>
      <c r="E8" s="64">
        <f>I29+I49</f>
        <v>5840000</v>
      </c>
      <c r="F8" s="63">
        <v>5840000</v>
      </c>
      <c r="G8" s="64">
        <f>MIN(D8,E8,F8)</f>
        <v>5840000</v>
      </c>
      <c r="H8" s="65">
        <f>G8/2</f>
        <v>2920000</v>
      </c>
      <c r="I8" s="10"/>
      <c r="J8" s="10"/>
    </row>
    <row r="9" spans="1:34" ht="36.6" customHeight="1" x14ac:dyDescent="0.4">
      <c r="A9" s="11"/>
      <c r="B9" s="116" t="s">
        <v>49</v>
      </c>
      <c r="C9" s="116"/>
      <c r="D9" s="116"/>
      <c r="E9" s="116"/>
      <c r="F9" s="116"/>
      <c r="G9" s="116"/>
      <c r="H9" s="116"/>
      <c r="I9" s="58"/>
      <c r="J9" s="58"/>
      <c r="K9" s="113"/>
      <c r="L9" s="113"/>
      <c r="M9" s="34"/>
      <c r="N9" s="34"/>
    </row>
    <row r="10" spans="1:34" x14ac:dyDescent="0.4">
      <c r="A10" s="11"/>
      <c r="B10" s="10"/>
      <c r="C10" s="10"/>
      <c r="D10" s="10"/>
      <c r="E10" s="10"/>
      <c r="F10" s="10"/>
      <c r="G10" s="10"/>
      <c r="H10" s="10"/>
      <c r="I10" s="10"/>
      <c r="J10" s="10"/>
      <c r="K10" s="110" t="s">
        <v>82</v>
      </c>
      <c r="L10" s="110">
        <v>16000</v>
      </c>
    </row>
    <row r="11" spans="1:34" ht="24" x14ac:dyDescent="0.4">
      <c r="A11" s="11"/>
      <c r="B11" s="37" t="s">
        <v>36</v>
      </c>
      <c r="C11" s="10"/>
      <c r="D11" s="11"/>
      <c r="E11" s="11"/>
      <c r="F11" s="11"/>
      <c r="J11" s="11"/>
      <c r="K11" s="110" t="s">
        <v>83</v>
      </c>
      <c r="L11" s="110">
        <v>32000</v>
      </c>
    </row>
    <row r="12" spans="1:34" ht="19.5" thickBot="1" x14ac:dyDescent="0.45">
      <c r="A12" s="11"/>
      <c r="B12" s="10"/>
      <c r="C12" s="10"/>
      <c r="D12" s="10"/>
      <c r="E12" s="10"/>
      <c r="F12" s="10"/>
      <c r="G12" s="10"/>
      <c r="H12" s="10"/>
      <c r="I12" s="10"/>
      <c r="J12" s="10"/>
      <c r="K12" s="111"/>
      <c r="L12" s="111"/>
    </row>
    <row r="13" spans="1:34" ht="40.5" customHeight="1" x14ac:dyDescent="0.4">
      <c r="A13" s="11"/>
      <c r="B13" s="69" t="s">
        <v>28</v>
      </c>
      <c r="C13" s="70" t="s">
        <v>41</v>
      </c>
      <c r="D13" s="70" t="s">
        <v>1</v>
      </c>
      <c r="E13" s="70" t="s">
        <v>9</v>
      </c>
      <c r="F13" s="27" t="s">
        <v>51</v>
      </c>
      <c r="G13" s="70" t="s">
        <v>52</v>
      </c>
      <c r="H13" s="70" t="s">
        <v>44</v>
      </c>
      <c r="I13" s="71" t="s">
        <v>42</v>
      </c>
      <c r="J13" s="10"/>
      <c r="K13" s="111"/>
      <c r="L13" s="111"/>
    </row>
    <row r="14" spans="1:34" ht="33" customHeight="1" thickBot="1" x14ac:dyDescent="0.45">
      <c r="A14" s="11"/>
      <c r="B14" s="72">
        <f>I4</f>
        <v>2</v>
      </c>
      <c r="C14" s="73" t="s">
        <v>50</v>
      </c>
      <c r="D14" s="73" t="s">
        <v>31</v>
      </c>
      <c r="E14" s="74" t="str">
        <f>G4</f>
        <v>△△学園</v>
      </c>
      <c r="F14" s="74" cm="1">
        <f t="array" ref="F14">_xlfn.SWITCH(C14,"➀(重度)",$L$10,"②(最重度)",$L$11)</f>
        <v>16000</v>
      </c>
      <c r="G14" s="73">
        <v>365</v>
      </c>
      <c r="H14" s="74">
        <f>F14*G14</f>
        <v>5840000</v>
      </c>
      <c r="I14" s="75" t="s">
        <v>32</v>
      </c>
      <c r="J14" s="10"/>
    </row>
    <row r="15" spans="1:34" ht="20.25" thickTop="1" thickBot="1" x14ac:dyDescent="0.45">
      <c r="A15" s="11"/>
      <c r="B15" s="123"/>
      <c r="C15" s="124"/>
      <c r="D15" s="124"/>
      <c r="E15" s="124"/>
      <c r="F15" s="125"/>
      <c r="G15" s="76" t="s">
        <v>0</v>
      </c>
      <c r="H15" s="76">
        <f>SUM(H14:H14)</f>
        <v>5840000</v>
      </c>
      <c r="I15" s="77"/>
      <c r="J15" s="10"/>
    </row>
    <row r="16" spans="1:34" ht="12" customHeight="1" thickBot="1" x14ac:dyDescent="0.45">
      <c r="A16" s="11"/>
      <c r="B16" s="126" t="s">
        <v>65</v>
      </c>
      <c r="C16" s="126"/>
      <c r="D16" s="126"/>
      <c r="E16" s="126"/>
      <c r="F16" s="126"/>
      <c r="G16" s="126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</row>
    <row r="17" spans="1:34" ht="21.95" customHeight="1" thickBot="1" x14ac:dyDescent="0.45">
      <c r="A17" s="11"/>
      <c r="B17" s="127"/>
      <c r="C17" s="127"/>
      <c r="D17" s="127"/>
      <c r="E17" s="127"/>
      <c r="F17" s="127"/>
      <c r="G17" s="127"/>
      <c r="H17" s="66" t="s">
        <v>3</v>
      </c>
      <c r="I17" s="67">
        <f>H15</f>
        <v>5840000</v>
      </c>
      <c r="J17" s="68" t="s">
        <v>75</v>
      </c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</row>
    <row r="18" spans="1:34" ht="21.95" customHeight="1" x14ac:dyDescent="0.4">
      <c r="A18" s="11"/>
      <c r="B18" s="127"/>
      <c r="C18" s="127"/>
      <c r="D18" s="127"/>
      <c r="E18" s="127"/>
      <c r="F18" s="127"/>
      <c r="G18" s="127"/>
      <c r="H18" s="108"/>
      <c r="I18" s="108"/>
      <c r="J18" s="10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</row>
    <row r="19" spans="1:34" ht="21.95" customHeight="1" x14ac:dyDescent="0.4">
      <c r="A19" s="11"/>
      <c r="B19" s="10"/>
      <c r="C19" s="10"/>
      <c r="D19" s="10"/>
      <c r="E19" s="10"/>
      <c r="F19" s="10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</row>
    <row r="20" spans="1:34" ht="24" x14ac:dyDescent="0.4">
      <c r="A20" s="11"/>
      <c r="B20" s="37" t="s">
        <v>37</v>
      </c>
      <c r="C20" s="10"/>
      <c r="D20" s="11"/>
      <c r="E20" s="11"/>
      <c r="F20" s="11"/>
      <c r="G20" s="11"/>
      <c r="I20" s="11"/>
      <c r="J20" s="6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</row>
    <row r="21" spans="1:34" ht="8.4499999999999993" customHeight="1" x14ac:dyDescent="0.4">
      <c r="A21" s="11"/>
      <c r="B21" s="37"/>
      <c r="C21" s="10"/>
      <c r="D21" s="11"/>
      <c r="E21" s="11"/>
      <c r="F21" s="11"/>
      <c r="G21" s="11"/>
      <c r="H21" s="11"/>
      <c r="I21" s="11"/>
      <c r="J21" s="6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</row>
    <row r="22" spans="1:34" ht="24" x14ac:dyDescent="0.5">
      <c r="A22" s="11"/>
      <c r="B22" s="106" t="s">
        <v>53</v>
      </c>
      <c r="C22" s="68"/>
      <c r="D22" s="68"/>
      <c r="M22" s="78"/>
      <c r="N22" s="78"/>
      <c r="O22" s="78"/>
      <c r="P22" s="78"/>
      <c r="Q22" s="78"/>
      <c r="R22" s="80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</row>
    <row r="23" spans="1:34" ht="24.75" thickBot="1" x14ac:dyDescent="0.55000000000000004">
      <c r="A23" s="11"/>
      <c r="B23" s="79"/>
      <c r="C23" s="68"/>
      <c r="D23" s="68"/>
      <c r="E23" s="81"/>
      <c r="F23" s="39"/>
      <c r="G23" s="68"/>
      <c r="H23" s="68"/>
      <c r="I23" s="39"/>
      <c r="J23" s="68"/>
      <c r="M23" s="78"/>
      <c r="N23" s="78"/>
      <c r="O23" s="78"/>
      <c r="P23" s="78"/>
      <c r="Q23" s="78"/>
      <c r="R23" s="80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</row>
    <row r="24" spans="1:34" ht="24.75" thickBot="1" x14ac:dyDescent="0.45">
      <c r="A24" s="11"/>
      <c r="B24" s="82" t="s">
        <v>43</v>
      </c>
      <c r="C24" s="119">
        <v>0.8</v>
      </c>
      <c r="D24" s="120"/>
      <c r="E24" s="66"/>
      <c r="F24" s="39"/>
      <c r="G24" s="68"/>
      <c r="H24" s="68"/>
      <c r="I24" s="39"/>
      <c r="J24" s="68"/>
      <c r="M24" s="78"/>
      <c r="N24" s="78"/>
      <c r="O24" s="78"/>
      <c r="P24" s="78"/>
      <c r="Q24" s="78"/>
      <c r="R24" s="80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</row>
    <row r="25" spans="1:34" x14ac:dyDescent="0.4">
      <c r="A25" s="11"/>
      <c r="B25" s="69" t="s">
        <v>29</v>
      </c>
      <c r="C25" s="70" t="s">
        <v>13</v>
      </c>
      <c r="D25" s="71" t="s">
        <v>84</v>
      </c>
      <c r="E25" s="10"/>
      <c r="F25" s="10"/>
      <c r="G25" s="11"/>
      <c r="H25" s="11"/>
      <c r="I25" s="11"/>
      <c r="J25" s="11"/>
      <c r="M25" s="78"/>
      <c r="N25" s="78"/>
      <c r="O25" s="78"/>
      <c r="P25" s="78"/>
      <c r="Q25" s="78"/>
      <c r="R25" s="80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</row>
    <row r="26" spans="1:34" x14ac:dyDescent="0.4">
      <c r="A26" s="11"/>
      <c r="B26" s="83">
        <v>1</v>
      </c>
      <c r="C26" s="84" t="s">
        <v>33</v>
      </c>
      <c r="D26" s="85">
        <v>4500000</v>
      </c>
      <c r="E26" s="10"/>
      <c r="F26" s="10"/>
      <c r="G26" s="11"/>
      <c r="H26" s="11"/>
      <c r="I26" s="11"/>
      <c r="J26" s="11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</row>
    <row r="27" spans="1:34" x14ac:dyDescent="0.4">
      <c r="A27" s="11"/>
      <c r="B27" s="83">
        <v>2</v>
      </c>
      <c r="C27" s="84" t="s">
        <v>34</v>
      </c>
      <c r="D27" s="85">
        <v>120000</v>
      </c>
      <c r="E27" s="10"/>
      <c r="F27" s="10"/>
      <c r="G27" s="11"/>
      <c r="H27" s="11"/>
      <c r="I27" s="11"/>
      <c r="J27" s="86"/>
      <c r="K27" s="78"/>
      <c r="L27" s="78"/>
      <c r="M27" s="78"/>
      <c r="N27" s="78"/>
      <c r="O27" s="78"/>
      <c r="P27" s="78"/>
      <c r="Q27" s="87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</row>
    <row r="28" spans="1:34" ht="19.5" thickBot="1" x14ac:dyDescent="0.45">
      <c r="A28" s="11"/>
      <c r="B28" s="72">
        <v>3</v>
      </c>
      <c r="C28" s="73"/>
      <c r="D28" s="75"/>
      <c r="E28" s="10"/>
      <c r="F28" s="10"/>
      <c r="G28" s="11"/>
      <c r="H28" s="11"/>
      <c r="I28" s="11"/>
      <c r="J28" s="86"/>
      <c r="K28" s="78"/>
      <c r="L28" s="78"/>
      <c r="M28" s="78"/>
      <c r="N28" s="78"/>
      <c r="O28" s="78"/>
      <c r="P28" s="78"/>
      <c r="Q28" s="87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</row>
    <row r="29" spans="1:34" ht="25.5" thickTop="1" thickBot="1" x14ac:dyDescent="0.45">
      <c r="A29" s="11"/>
      <c r="B29" s="88" t="s">
        <v>25</v>
      </c>
      <c r="C29" s="89"/>
      <c r="D29" s="77">
        <f>SUM(D26:D28)</f>
        <v>4620000</v>
      </c>
      <c r="E29" s="66" t="s">
        <v>27</v>
      </c>
      <c r="F29" s="67">
        <f>D29</f>
        <v>4620000</v>
      </c>
      <c r="G29" s="68" t="s">
        <v>74</v>
      </c>
      <c r="H29" s="66" t="s">
        <v>38</v>
      </c>
      <c r="I29" s="67">
        <f>MIN(I17,F29)</f>
        <v>4620000</v>
      </c>
      <c r="J29" s="68" t="s">
        <v>73</v>
      </c>
    </row>
    <row r="30" spans="1:34" x14ac:dyDescent="0.4">
      <c r="A30" s="11"/>
      <c r="B30" s="109" t="s">
        <v>78</v>
      </c>
      <c r="C30" s="10"/>
      <c r="D30" s="10"/>
      <c r="E30" s="10"/>
      <c r="F30" s="10"/>
      <c r="G30" s="10"/>
      <c r="H30" s="10"/>
      <c r="I30" s="10"/>
      <c r="J30" s="10"/>
    </row>
    <row r="31" spans="1:34" x14ac:dyDescent="0.4">
      <c r="A31" s="11"/>
      <c r="B31" s="90"/>
      <c r="C31" s="90"/>
      <c r="D31" s="90"/>
    </row>
    <row r="32" spans="1:34" ht="24" x14ac:dyDescent="0.5">
      <c r="A32" s="11"/>
      <c r="B32" s="106" t="s">
        <v>66</v>
      </c>
      <c r="C32" s="68"/>
      <c r="D32" s="68"/>
    </row>
    <row r="33" spans="1:11" ht="18.95" customHeight="1" x14ac:dyDescent="0.4">
      <c r="A33" s="11"/>
      <c r="B33" s="118" t="s">
        <v>54</v>
      </c>
      <c r="C33" s="118"/>
      <c r="D33" s="118"/>
      <c r="E33" s="118"/>
      <c r="F33" s="118"/>
      <c r="G33" s="118"/>
      <c r="H33" s="118"/>
      <c r="I33" s="118"/>
      <c r="J33" s="118"/>
    </row>
    <row r="34" spans="1:11" ht="9" customHeight="1" x14ac:dyDescent="0.4">
      <c r="A34" s="11"/>
      <c r="B34" s="99"/>
      <c r="C34" s="99"/>
      <c r="D34" s="99"/>
      <c r="E34" s="99"/>
      <c r="F34" s="99"/>
      <c r="G34" s="99"/>
      <c r="H34" s="99"/>
      <c r="I34" s="99"/>
      <c r="J34" s="99"/>
    </row>
    <row r="35" spans="1:11" ht="24.75" thickBot="1" x14ac:dyDescent="0.45">
      <c r="A35" s="11"/>
      <c r="B35" s="100" t="s">
        <v>55</v>
      </c>
      <c r="C35" s="91"/>
      <c r="D35" s="91"/>
      <c r="E35" s="81"/>
      <c r="F35" s="39"/>
      <c r="G35" s="68"/>
      <c r="H35" s="68"/>
      <c r="I35" s="39"/>
      <c r="J35" s="68"/>
    </row>
    <row r="36" spans="1:11" ht="56.25" x14ac:dyDescent="0.4">
      <c r="A36" s="11"/>
      <c r="B36" s="69" t="s">
        <v>30</v>
      </c>
      <c r="C36" s="27" t="s">
        <v>12</v>
      </c>
      <c r="D36" s="27" t="s">
        <v>70</v>
      </c>
      <c r="E36" s="27" t="s">
        <v>85</v>
      </c>
      <c r="F36" s="28" t="s">
        <v>67</v>
      </c>
      <c r="G36" s="10"/>
      <c r="H36" s="11"/>
      <c r="I36" s="11"/>
      <c r="J36" s="11"/>
    </row>
    <row r="37" spans="1:11" ht="33.950000000000003" customHeight="1" x14ac:dyDescent="0.4">
      <c r="A37" s="11"/>
      <c r="B37" s="83">
        <v>1</v>
      </c>
      <c r="C37" s="84" t="s">
        <v>79</v>
      </c>
      <c r="D37" s="84">
        <v>500000</v>
      </c>
      <c r="E37" s="102"/>
      <c r="F37" s="104"/>
      <c r="G37" s="11"/>
      <c r="H37" s="11"/>
      <c r="I37" s="11"/>
      <c r="J37" s="11"/>
    </row>
    <row r="38" spans="1:11" ht="33.950000000000003" customHeight="1" x14ac:dyDescent="0.4">
      <c r="A38" s="11"/>
      <c r="B38" s="83">
        <v>2</v>
      </c>
      <c r="C38" s="84" t="s">
        <v>80</v>
      </c>
      <c r="D38" s="84">
        <v>1000000</v>
      </c>
      <c r="E38" s="102"/>
      <c r="F38" s="104"/>
      <c r="G38" s="11"/>
      <c r="H38" s="11"/>
      <c r="I38" s="11"/>
      <c r="J38" s="11"/>
    </row>
    <row r="39" spans="1:11" ht="33.950000000000003" customHeight="1" thickBot="1" x14ac:dyDescent="0.45">
      <c r="A39" s="11"/>
      <c r="B39" s="72">
        <v>3</v>
      </c>
      <c r="C39" s="73"/>
      <c r="D39" s="92"/>
      <c r="E39" s="103"/>
      <c r="F39" s="105"/>
      <c r="G39" s="11"/>
      <c r="H39" s="11"/>
      <c r="I39" s="11"/>
      <c r="J39" s="11"/>
    </row>
    <row r="40" spans="1:11" ht="33.950000000000003" customHeight="1" thickTop="1" thickBot="1" x14ac:dyDescent="0.45">
      <c r="A40" s="11"/>
      <c r="B40" s="88" t="s">
        <v>26</v>
      </c>
      <c r="C40" s="89"/>
      <c r="D40" s="76">
        <f>SUM(D37:D39)</f>
        <v>1500000</v>
      </c>
      <c r="E40" s="76">
        <f>IF(I17-I29&gt;1000000,1000000,I17-I29)</f>
        <v>1000000</v>
      </c>
      <c r="F40" s="77">
        <f>MIN(D40:E40)</f>
        <v>1000000</v>
      </c>
      <c r="G40" s="11"/>
      <c r="H40" s="11"/>
      <c r="I40" s="11"/>
      <c r="J40" s="11"/>
    </row>
    <row r="41" spans="1:11" ht="18.95" customHeight="1" x14ac:dyDescent="0.4">
      <c r="A41" s="11"/>
      <c r="B41" s="117" t="s">
        <v>45</v>
      </c>
      <c r="C41" s="117"/>
      <c r="D41" s="117"/>
      <c r="E41" s="117"/>
      <c r="F41" s="117"/>
      <c r="G41" s="117"/>
      <c r="H41" s="117"/>
      <c r="I41" s="117"/>
      <c r="J41" s="117"/>
    </row>
    <row r="42" spans="1:11" ht="33.950000000000003" customHeight="1" thickBot="1" x14ac:dyDescent="0.45">
      <c r="A42" s="11"/>
      <c r="B42" s="101" t="s">
        <v>56</v>
      </c>
      <c r="C42" s="91"/>
      <c r="D42" s="91"/>
      <c r="E42" s="12"/>
      <c r="F42" s="12"/>
      <c r="G42" s="12"/>
      <c r="H42" s="11"/>
      <c r="I42" s="11"/>
      <c r="J42" s="11"/>
    </row>
    <row r="43" spans="1:11" ht="56.25" x14ac:dyDescent="0.4">
      <c r="A43" s="11"/>
      <c r="B43" s="69" t="s">
        <v>30</v>
      </c>
      <c r="C43" s="27" t="s">
        <v>12</v>
      </c>
      <c r="D43" s="27" t="s">
        <v>69</v>
      </c>
      <c r="E43" s="27" t="s">
        <v>57</v>
      </c>
      <c r="F43" s="28" t="s">
        <v>68</v>
      </c>
      <c r="G43" s="12"/>
      <c r="H43" s="11"/>
      <c r="I43" s="11"/>
      <c r="J43" s="11"/>
    </row>
    <row r="44" spans="1:11" ht="33.950000000000003" customHeight="1" x14ac:dyDescent="0.4">
      <c r="A44" s="11"/>
      <c r="B44" s="83">
        <v>1</v>
      </c>
      <c r="C44" s="84" t="s">
        <v>81</v>
      </c>
      <c r="D44" s="84">
        <v>300000</v>
      </c>
      <c r="E44" s="102"/>
      <c r="F44" s="104"/>
      <c r="G44" s="12"/>
      <c r="H44" s="11"/>
      <c r="I44" s="11"/>
      <c r="J44" s="11"/>
    </row>
    <row r="45" spans="1:11" ht="33.950000000000003" customHeight="1" x14ac:dyDescent="0.4">
      <c r="A45" s="11"/>
      <c r="B45" s="83">
        <v>2</v>
      </c>
      <c r="C45" s="84"/>
      <c r="D45" s="84"/>
      <c r="E45" s="102"/>
      <c r="F45" s="104"/>
      <c r="G45" s="12"/>
      <c r="H45" s="11"/>
      <c r="I45" s="11"/>
      <c r="J45" s="11"/>
    </row>
    <row r="46" spans="1:11" ht="33.950000000000003" customHeight="1" thickBot="1" x14ac:dyDescent="0.45">
      <c r="A46" s="11"/>
      <c r="B46" s="72">
        <v>3</v>
      </c>
      <c r="C46" s="73"/>
      <c r="D46" s="73"/>
      <c r="E46" s="103"/>
      <c r="F46" s="105"/>
      <c r="G46" s="12"/>
      <c r="H46" s="11"/>
      <c r="I46" s="11"/>
      <c r="J46" s="11"/>
    </row>
    <row r="47" spans="1:11" ht="33.950000000000003" customHeight="1" thickTop="1" thickBot="1" x14ac:dyDescent="0.45">
      <c r="A47" s="11"/>
      <c r="B47" s="88" t="s">
        <v>26</v>
      </c>
      <c r="C47" s="89"/>
      <c r="D47" s="76">
        <f>SUM(D44:D45)</f>
        <v>300000</v>
      </c>
      <c r="E47" s="76">
        <f>I17-I29-F40</f>
        <v>220000</v>
      </c>
      <c r="F47" s="77">
        <f>MIN(D47:E47)</f>
        <v>220000</v>
      </c>
      <c r="G47" s="12"/>
      <c r="H47" s="11"/>
      <c r="I47" s="11"/>
      <c r="J47" s="11"/>
    </row>
    <row r="48" spans="1:11" ht="11.45" customHeight="1" thickBot="1" x14ac:dyDescent="0.45">
      <c r="A48" s="11"/>
      <c r="B48" s="11"/>
      <c r="C48" s="10"/>
      <c r="D48" s="12"/>
      <c r="E48" s="10"/>
      <c r="F48" s="10"/>
      <c r="G48" s="10"/>
      <c r="H48" s="10"/>
      <c r="I48" s="11"/>
      <c r="J48" s="11"/>
      <c r="K48" s="2"/>
    </row>
    <row r="49" spans="5:10" ht="24.75" thickBot="1" x14ac:dyDescent="0.45">
      <c r="E49" s="66" t="s">
        <v>27</v>
      </c>
      <c r="F49" s="67">
        <f>D40+D47</f>
        <v>1800000</v>
      </c>
      <c r="G49" s="68" t="s">
        <v>71</v>
      </c>
      <c r="H49" s="66" t="s">
        <v>38</v>
      </c>
      <c r="I49" s="67">
        <f>F40+F47</f>
        <v>1220000</v>
      </c>
      <c r="J49" s="68" t="s">
        <v>72</v>
      </c>
    </row>
    <row r="50" spans="5:10" x14ac:dyDescent="0.4">
      <c r="E50" s="107" t="s">
        <v>46</v>
      </c>
      <c r="H50" s="107" t="s">
        <v>47</v>
      </c>
    </row>
  </sheetData>
  <mergeCells count="8">
    <mergeCell ref="B33:J33"/>
    <mergeCell ref="B41:J41"/>
    <mergeCell ref="B1:C1"/>
    <mergeCell ref="B2:J2"/>
    <mergeCell ref="B9:H9"/>
    <mergeCell ref="B15:F15"/>
    <mergeCell ref="B16:G18"/>
    <mergeCell ref="C24:D24"/>
  </mergeCells>
  <phoneticPr fontId="3"/>
  <dataValidations count="2">
    <dataValidation type="list" allowBlank="1" showInputMessage="1" showErrorMessage="1" sqref="D14">
      <formula1>"障害者支援施設,共同生活援助"</formula1>
    </dataValidation>
    <dataValidation type="list" allowBlank="1" showInputMessage="1" showErrorMessage="1" sqref="C14">
      <formula1>"➀(重度),②(最重度)"</formula1>
    </dataValidation>
  </dataValidations>
  <printOptions horizontalCentered="1" verticalCentered="1"/>
  <pageMargins left="0.25" right="0.25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（はじめにお読みください）本申請書の使い方</vt:lpstr>
      <vt:lpstr>総括表</vt:lpstr>
      <vt:lpstr>個票１</vt:lpstr>
      <vt:lpstr>個票２</vt:lpstr>
      <vt:lpstr>個票１!Print_Area</vt:lpstr>
      <vt:lpstr>個票２!Print_Area</vt:lpstr>
      <vt:lpstr>総括表!Print_Area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松並 眞央</dc:creator>
  <cp:lastModifiedBy>西村　香菜</cp:lastModifiedBy>
  <cp:lastPrinted>2025-09-24T01:49:18Z</cp:lastPrinted>
  <dcterms:created xsi:type="dcterms:W3CDTF">2025-05-01T08:24:17Z</dcterms:created>
  <dcterms:modified xsi:type="dcterms:W3CDTF">2025-11-17T00:45:25Z</dcterms:modified>
</cp:coreProperties>
</file>