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1.指導監査第１係\01.障害\10.指導監査関係\04.指導調書\R0604　指導調の改正\新調書\"/>
    </mc:Choice>
  </mc:AlternateContent>
  <bookViews>
    <workbookView xWindow="0" yWindow="0" windowWidth="23040" windowHeight="9075" tabRatio="935"/>
  </bookViews>
  <sheets>
    <sheet name="人員体制確認表" sheetId="49" r:id="rId1"/>
    <sheet name="集計用" sheetId="15" r:id="rId2"/>
    <sheet name="記載例" sheetId="17" r:id="rId3"/>
    <sheet name="○○ホーム" sheetId="16" r:id="rId4"/>
    <sheet name="○○ホーム (2)" sheetId="18" r:id="rId5"/>
    <sheet name="○○ホーム (3)" sheetId="19" r:id="rId6"/>
    <sheet name="○○ホーム (4)" sheetId="20" r:id="rId7"/>
    <sheet name="○○ホーム (5)" sheetId="21" r:id="rId8"/>
    <sheet name="○○ホーム (6)" sheetId="22" r:id="rId9"/>
    <sheet name="○○ホーム (7)" sheetId="23" r:id="rId10"/>
    <sheet name="○○ホーム (8)" sheetId="24" r:id="rId11"/>
    <sheet name="○○ホーム (9)" sheetId="25" r:id="rId12"/>
    <sheet name="○○ホーム (10)" sheetId="26" r:id="rId13"/>
    <sheet name="○○ホーム (11)" sheetId="27" r:id="rId14"/>
    <sheet name="○○ホーム (12)" sheetId="28" r:id="rId15"/>
    <sheet name="○○ホーム (13)" sheetId="29" r:id="rId16"/>
    <sheet name="○○ホーム (14)" sheetId="30" r:id="rId17"/>
    <sheet name="○○ホーム (15)" sheetId="31" r:id="rId18"/>
    <sheet name="○○ホーム (16)" sheetId="32" r:id="rId19"/>
    <sheet name="○○ホーム (17)" sheetId="33" r:id="rId20"/>
    <sheet name="○○ホーム (18)" sheetId="34" r:id="rId21"/>
    <sheet name="○○ホーム (19)" sheetId="35" r:id="rId22"/>
    <sheet name="○○ホーム (20)" sheetId="36" r:id="rId23"/>
    <sheet name="○○ホーム (21)" sheetId="37" r:id="rId24"/>
    <sheet name="○○ホーム (22)" sheetId="38" r:id="rId25"/>
    <sheet name="○○ホーム (23)" sheetId="39" r:id="rId26"/>
    <sheet name="○○ホーム (24)" sheetId="40" r:id="rId27"/>
    <sheet name="○○ホーム (25)" sheetId="41" r:id="rId28"/>
    <sheet name="○○ホーム (26)" sheetId="42" r:id="rId29"/>
    <sheet name="○○ホーム (27)" sheetId="43" r:id="rId30"/>
    <sheet name="○○ホーム (28)" sheetId="44" r:id="rId31"/>
    <sheet name="○○ホーム (29)" sheetId="45" r:id="rId32"/>
    <sheet name="○○ホーム (30)" sheetId="46" r:id="rId33"/>
    <sheet name="○○ホーム (31)" sheetId="47" r:id="rId34"/>
    <sheet name="○○ホーム (32)" sheetId="48" r:id="rId35"/>
  </sheets>
  <definedNames>
    <definedName name="_xlnm.Print_Area" localSheetId="3">○○ホーム!$A$1:$P$40</definedName>
    <definedName name="_xlnm.Print_Area" localSheetId="12">'○○ホーム (10)'!$A$1:$P$39</definedName>
    <definedName name="_xlnm.Print_Area" localSheetId="13">'○○ホーム (11)'!$A$1:$P$39</definedName>
    <definedName name="_xlnm.Print_Area" localSheetId="14">'○○ホーム (12)'!$A$1:$Q$39</definedName>
    <definedName name="_xlnm.Print_Area" localSheetId="15">'○○ホーム (13)'!$A$1:$P$39</definedName>
    <definedName name="_xlnm.Print_Area" localSheetId="16">'○○ホーム (14)'!$A$1:$P$39</definedName>
    <definedName name="_xlnm.Print_Area" localSheetId="17">'○○ホーム (15)'!$A$1:$P$39</definedName>
    <definedName name="_xlnm.Print_Area" localSheetId="18">'○○ホーム (16)'!$A$1:$P$39</definedName>
    <definedName name="_xlnm.Print_Area" localSheetId="19">'○○ホーム (17)'!$A$1:$P$39</definedName>
    <definedName name="_xlnm.Print_Area" localSheetId="20">'○○ホーム (18)'!$A$1:$P$39</definedName>
    <definedName name="_xlnm.Print_Area" localSheetId="21">'○○ホーム (19)'!$A$1:$P$39</definedName>
    <definedName name="_xlnm.Print_Area" localSheetId="4">'○○ホーム (2)'!$A$1:$P$39</definedName>
    <definedName name="_xlnm.Print_Area" localSheetId="22">'○○ホーム (20)'!$A$1:$P$39</definedName>
    <definedName name="_xlnm.Print_Area" localSheetId="23">'○○ホーム (21)'!$A$1:$Q$39</definedName>
    <definedName name="_xlnm.Print_Area" localSheetId="24">'○○ホーム (22)'!$A$1:$P$39</definedName>
    <definedName name="_xlnm.Print_Area" localSheetId="25">'○○ホーム (23)'!$A$1:$P$39</definedName>
    <definedName name="_xlnm.Print_Area" localSheetId="26">'○○ホーム (24)'!$A$1:$Q$39</definedName>
    <definedName name="_xlnm.Print_Area" localSheetId="27">'○○ホーム (25)'!$A$1:$P$39</definedName>
    <definedName name="_xlnm.Print_Area" localSheetId="28">'○○ホーム (26)'!$A$1:$Q$39</definedName>
    <definedName name="_xlnm.Print_Area" localSheetId="29">'○○ホーム (27)'!$A$1:$P$39</definedName>
    <definedName name="_xlnm.Print_Area" localSheetId="30">'○○ホーム (28)'!$A$1:$P$39</definedName>
    <definedName name="_xlnm.Print_Area" localSheetId="31">'○○ホーム (29)'!$A$1:$P$39</definedName>
    <definedName name="_xlnm.Print_Area" localSheetId="5">'○○ホーム (3)'!$A$1:$P$39</definedName>
    <definedName name="_xlnm.Print_Area" localSheetId="32">'○○ホーム (30)'!$A$1:$P$39</definedName>
    <definedName name="_xlnm.Print_Area" localSheetId="33">'○○ホーム (31)'!$A$1:$P$39</definedName>
    <definedName name="_xlnm.Print_Area" localSheetId="34">'○○ホーム (32)'!$A$1:$P$39</definedName>
    <definedName name="_xlnm.Print_Area" localSheetId="6">'○○ホーム (4)'!$A$1:$Q$39</definedName>
    <definedName name="_xlnm.Print_Area" localSheetId="7">'○○ホーム (5)'!$A$1:$P$39</definedName>
    <definedName name="_xlnm.Print_Area" localSheetId="8">'○○ホーム (6)'!$A$1:$P$39</definedName>
    <definedName name="_xlnm.Print_Area" localSheetId="9">'○○ホーム (7)'!$A$1:$P$39</definedName>
    <definedName name="_xlnm.Print_Area" localSheetId="10">'○○ホーム (8)'!$A$1:$P$39</definedName>
    <definedName name="_xlnm.Print_Area" localSheetId="11">'○○ホーム (9)'!$A$1:$P$39</definedName>
    <definedName name="_xlnm.Print_Area" localSheetId="2">記載例!$A$1:$P$40</definedName>
    <definedName name="_xlnm.Print_Area" localSheetId="1">集計用!$A$1:$O$39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R98" i="49" l="1"/>
  <c r="BN98" i="49"/>
  <c r="AX91" i="49"/>
  <c r="AW91" i="49"/>
  <c r="AV91" i="49"/>
  <c r="AU91" i="49"/>
  <c r="AT91" i="49"/>
  <c r="AS91" i="49"/>
  <c r="AR91" i="49"/>
  <c r="AQ91" i="49"/>
  <c r="AP91" i="49"/>
  <c r="AO91" i="49"/>
  <c r="AN91" i="49"/>
  <c r="AM91" i="49"/>
  <c r="AL91" i="49"/>
  <c r="AK91" i="49"/>
  <c r="AJ91" i="49"/>
  <c r="AI91" i="49"/>
  <c r="AH91" i="49"/>
  <c r="AG91" i="49"/>
  <c r="AF91" i="49"/>
  <c r="AE91" i="49"/>
  <c r="AD91" i="49"/>
  <c r="AC91" i="49"/>
  <c r="AB91" i="49"/>
  <c r="AA91" i="49"/>
  <c r="Z91" i="49"/>
  <c r="Y91" i="49"/>
  <c r="X91" i="49"/>
  <c r="W91" i="49"/>
  <c r="BB90" i="49"/>
  <c r="AY90" i="49"/>
  <c r="AY89" i="49"/>
  <c r="BB89" i="49" s="1"/>
  <c r="AY88" i="49"/>
  <c r="BB88" i="49" s="1"/>
  <c r="AY87" i="49"/>
  <c r="BB87" i="49" s="1"/>
  <c r="BB86" i="49"/>
  <c r="AY86" i="49"/>
  <c r="AY85" i="49"/>
  <c r="BB85" i="49" s="1"/>
  <c r="AY84" i="49"/>
  <c r="BB84" i="49" s="1"/>
  <c r="BB83" i="49"/>
  <c r="AY83" i="49"/>
  <c r="AY91" i="49" s="1"/>
  <c r="AX77" i="49"/>
  <c r="AW77" i="49"/>
  <c r="AV77" i="49"/>
  <c r="AU77" i="49"/>
  <c r="AT77" i="49"/>
  <c r="AS77" i="49"/>
  <c r="AR77" i="49"/>
  <c r="AQ77" i="49"/>
  <c r="AP77" i="49"/>
  <c r="AO77" i="49"/>
  <c r="AN77" i="49"/>
  <c r="AM77" i="49"/>
  <c r="AL77" i="49"/>
  <c r="AK77" i="49"/>
  <c r="AJ77" i="49"/>
  <c r="AI77" i="49"/>
  <c r="AH77" i="49"/>
  <c r="AG77" i="49"/>
  <c r="AF77" i="49"/>
  <c r="AE77" i="49"/>
  <c r="AD77" i="49"/>
  <c r="AC77" i="49"/>
  <c r="AB77" i="49"/>
  <c r="AA77" i="49"/>
  <c r="Z77" i="49"/>
  <c r="Y77" i="49"/>
  <c r="X77" i="49"/>
  <c r="W77" i="49"/>
  <c r="AX65" i="49"/>
  <c r="AW65" i="49"/>
  <c r="AV65" i="49"/>
  <c r="AU65" i="49"/>
  <c r="AT65" i="49"/>
  <c r="AS65" i="49"/>
  <c r="AR65" i="49"/>
  <c r="AQ65" i="49"/>
  <c r="AP65" i="49"/>
  <c r="AO65" i="49"/>
  <c r="AN65" i="49"/>
  <c r="AM65" i="49"/>
  <c r="AL65" i="49"/>
  <c r="AK65" i="49"/>
  <c r="AJ65" i="49"/>
  <c r="AI65" i="49"/>
  <c r="AH65" i="49"/>
  <c r="AG65" i="49"/>
  <c r="AF65" i="49"/>
  <c r="AE65" i="49"/>
  <c r="AD65" i="49"/>
  <c r="AC65" i="49"/>
  <c r="AB65" i="49"/>
  <c r="AA65" i="49"/>
  <c r="Z65" i="49"/>
  <c r="Y65" i="49"/>
  <c r="X65" i="49"/>
  <c r="W65" i="49"/>
  <c r="AX64" i="49"/>
  <c r="AW64" i="49"/>
  <c r="AV64" i="49"/>
  <c r="AU64" i="49"/>
  <c r="AT64" i="49"/>
  <c r="AS64" i="49"/>
  <c r="AR64" i="49"/>
  <c r="AQ64" i="49"/>
  <c r="AP64" i="49"/>
  <c r="AO64" i="49"/>
  <c r="AN64" i="49"/>
  <c r="AM64" i="49"/>
  <c r="AL64" i="49"/>
  <c r="AK64" i="49"/>
  <c r="AJ64" i="49"/>
  <c r="AI64" i="49"/>
  <c r="AH64" i="49"/>
  <c r="AG64" i="49"/>
  <c r="AF64" i="49"/>
  <c r="AE64" i="49"/>
  <c r="AD64" i="49"/>
  <c r="AC64" i="49"/>
  <c r="AB64" i="49"/>
  <c r="AA64" i="49"/>
  <c r="Z64" i="49"/>
  <c r="Y64" i="49"/>
  <c r="X64" i="49"/>
  <c r="W64" i="49"/>
  <c r="CC63" i="49"/>
  <c r="CC62" i="49"/>
  <c r="CC61" i="49"/>
  <c r="CC60" i="49"/>
  <c r="BB59" i="49"/>
  <c r="AY59" i="49"/>
  <c r="BB58" i="49"/>
  <c r="AY58" i="49"/>
  <c r="BB57" i="49"/>
  <c r="AY57" i="49"/>
  <c r="CC56" i="49"/>
  <c r="BR99" i="49" s="1"/>
  <c r="AY56" i="49"/>
  <c r="BB56" i="49" s="1"/>
  <c r="CC55" i="49"/>
  <c r="BP99" i="49" s="1"/>
  <c r="BB55" i="49"/>
  <c r="AY55" i="49"/>
  <c r="CC54" i="49"/>
  <c r="AY54" i="49"/>
  <c r="BB54" i="49" s="1"/>
  <c r="CC53" i="49"/>
  <c r="BP98" i="49" s="1"/>
  <c r="BB53" i="49"/>
  <c r="AY53" i="49"/>
  <c r="BB52" i="49"/>
  <c r="AY52" i="49"/>
  <c r="AY51" i="49"/>
  <c r="BB51" i="49" s="1"/>
  <c r="BB50" i="49"/>
  <c r="AY50" i="49"/>
  <c r="BB49" i="49"/>
  <c r="AY49" i="49"/>
  <c r="CC48" i="49"/>
  <c r="BN99" i="49" s="1"/>
  <c r="AY48" i="49"/>
  <c r="BB48" i="49" s="1"/>
  <c r="CC47" i="49"/>
  <c r="BB47" i="49"/>
  <c r="AY47" i="49"/>
  <c r="CC46" i="49"/>
  <c r="AY46" i="49"/>
  <c r="BB46" i="49" s="1"/>
  <c r="CC45" i="49"/>
  <c r="BL98" i="49" s="1"/>
  <c r="BB45" i="49"/>
  <c r="AY45" i="49"/>
  <c r="BB44" i="49"/>
  <c r="AY44" i="49"/>
  <c r="BB43" i="49"/>
  <c r="AY43" i="49"/>
  <c r="AY42" i="49"/>
  <c r="AY65" i="49" s="1"/>
  <c r="BB41" i="49"/>
  <c r="AY41" i="49"/>
  <c r="BB40" i="49"/>
  <c r="AY40" i="49"/>
  <c r="BB39" i="49"/>
  <c r="AY39" i="49"/>
  <c r="AX38" i="49"/>
  <c r="AW38" i="49"/>
  <c r="AV38" i="49"/>
  <c r="AU38" i="49"/>
  <c r="AT38" i="49"/>
  <c r="AS38" i="49"/>
  <c r="AR38" i="49"/>
  <c r="AQ38" i="49"/>
  <c r="AP38" i="49"/>
  <c r="AO38" i="49"/>
  <c r="AN38" i="49"/>
  <c r="AM38" i="49"/>
  <c r="AL38" i="49"/>
  <c r="AK38" i="49"/>
  <c r="AJ38" i="49"/>
  <c r="AI38" i="49"/>
  <c r="AH38" i="49"/>
  <c r="AG38" i="49"/>
  <c r="AF38" i="49"/>
  <c r="AE38" i="49"/>
  <c r="AD38" i="49"/>
  <c r="AC38" i="49"/>
  <c r="AB38" i="49"/>
  <c r="AA38" i="49"/>
  <c r="Z38" i="49"/>
  <c r="Y38" i="49"/>
  <c r="X38" i="49"/>
  <c r="W38" i="49"/>
  <c r="BC15" i="49"/>
  <c r="AZ15" i="49"/>
  <c r="AV15" i="49"/>
  <c r="AE15" i="49"/>
  <c r="AL15" i="49" s="1"/>
  <c r="L15" i="49"/>
  <c r="BC14" i="49"/>
  <c r="AZ14" i="49"/>
  <c r="AV14" i="49"/>
  <c r="AE14" i="49"/>
  <c r="AL14" i="49" s="1"/>
  <c r="BE8" i="49"/>
  <c r="L8" i="49"/>
  <c r="BE7" i="49"/>
  <c r="BW6" i="49"/>
  <c r="BU6" i="49"/>
  <c r="BZ6" i="49" s="1"/>
  <c r="CA6" i="49" s="1"/>
  <c r="AI15" i="49" l="1"/>
  <c r="BB65" i="49"/>
  <c r="BB91" i="49"/>
  <c r="AZ16" i="49"/>
  <c r="AZ17" i="49" s="1"/>
  <c r="BH53" i="49"/>
  <c r="BE53" i="49"/>
  <c r="AV16" i="49" s="1"/>
  <c r="BB64" i="49"/>
  <c r="BE83" i="49"/>
  <c r="BE91" i="49" s="1"/>
  <c r="BB42" i="49"/>
  <c r="AI14" i="49"/>
  <c r="BL99" i="49"/>
  <c r="AY64" i="49"/>
  <c r="BH45" i="49"/>
  <c r="BH64" i="49" s="1"/>
  <c r="BE45" i="49"/>
  <c r="BE64" i="49" s="1"/>
  <c r="P35" i="48"/>
  <c r="O34" i="48"/>
  <c r="N34" i="48"/>
  <c r="M34" i="48"/>
  <c r="L34" i="48"/>
  <c r="K34" i="48"/>
  <c r="J34" i="48"/>
  <c r="I34" i="48"/>
  <c r="H34" i="48"/>
  <c r="G34" i="48"/>
  <c r="F34" i="48"/>
  <c r="E34" i="48"/>
  <c r="D34" i="48"/>
  <c r="P34" i="48" s="1"/>
  <c r="Q36" i="48" s="1"/>
  <c r="Q37" i="48" s="1"/>
  <c r="O15" i="48" s="1"/>
  <c r="O33" i="48"/>
  <c r="N33" i="48"/>
  <c r="M33" i="48"/>
  <c r="L33" i="48"/>
  <c r="K33" i="48"/>
  <c r="J33" i="48"/>
  <c r="I33" i="48"/>
  <c r="H33" i="48"/>
  <c r="G33" i="48"/>
  <c r="F33" i="48"/>
  <c r="E33" i="48"/>
  <c r="D33" i="48"/>
  <c r="P33" i="48" s="1"/>
  <c r="Q35" i="48" s="1"/>
  <c r="L15" i="48" s="1"/>
  <c r="P32" i="48"/>
  <c r="P31" i="48"/>
  <c r="P30" i="48"/>
  <c r="P29" i="48"/>
  <c r="P28" i="48"/>
  <c r="P27" i="48"/>
  <c r="P26" i="48"/>
  <c r="P25" i="48"/>
  <c r="P24" i="48"/>
  <c r="P23" i="48"/>
  <c r="O18" i="48"/>
  <c r="L18" i="48"/>
  <c r="O17" i="48"/>
  <c r="L17" i="48"/>
  <c r="O16" i="48"/>
  <c r="L16" i="48"/>
  <c r="A12" i="48"/>
  <c r="J11" i="48"/>
  <c r="A11" i="48"/>
  <c r="J10" i="48"/>
  <c r="P35" i="47"/>
  <c r="O34" i="47"/>
  <c r="N34" i="47"/>
  <c r="M34" i="47"/>
  <c r="L34" i="47"/>
  <c r="K34" i="47"/>
  <c r="J34" i="47"/>
  <c r="I34" i="47"/>
  <c r="H34" i="47"/>
  <c r="G34" i="47"/>
  <c r="F34" i="47"/>
  <c r="E34" i="47"/>
  <c r="D34" i="47"/>
  <c r="P34" i="47" s="1"/>
  <c r="Q36" i="47" s="1"/>
  <c r="Q37" i="47" s="1"/>
  <c r="O15" i="47" s="1"/>
  <c r="O33" i="47"/>
  <c r="N33" i="47"/>
  <c r="M33" i="47"/>
  <c r="L33" i="47"/>
  <c r="K33" i="47"/>
  <c r="J33" i="47"/>
  <c r="I33" i="47"/>
  <c r="H33" i="47"/>
  <c r="G33" i="47"/>
  <c r="F33" i="47"/>
  <c r="E33" i="47"/>
  <c r="D33" i="47"/>
  <c r="P33" i="47" s="1"/>
  <c r="Q35" i="47" s="1"/>
  <c r="L15" i="47" s="1"/>
  <c r="P32" i="47"/>
  <c r="P31" i="47"/>
  <c r="P30" i="47"/>
  <c r="P29" i="47"/>
  <c r="P28" i="47"/>
  <c r="P27" i="47"/>
  <c r="P26" i="47"/>
  <c r="P25" i="47"/>
  <c r="P24" i="47"/>
  <c r="P23" i="47"/>
  <c r="O18" i="47"/>
  <c r="L18" i="47"/>
  <c r="O17" i="47"/>
  <c r="L17" i="47"/>
  <c r="O16" i="47"/>
  <c r="L16" i="47"/>
  <c r="A12" i="47"/>
  <c r="J11" i="47"/>
  <c r="A11" i="47"/>
  <c r="J10" i="47"/>
  <c r="P35" i="46"/>
  <c r="O34" i="46"/>
  <c r="N34" i="46"/>
  <c r="M34" i="46"/>
  <c r="L34" i="46"/>
  <c r="K34" i="46"/>
  <c r="J34" i="46"/>
  <c r="I34" i="46"/>
  <c r="H34" i="46"/>
  <c r="G34" i="46"/>
  <c r="F34" i="46"/>
  <c r="E34" i="46"/>
  <c r="D34" i="46"/>
  <c r="P34" i="46" s="1"/>
  <c r="Q36" i="46" s="1"/>
  <c r="Q37" i="46" s="1"/>
  <c r="O15" i="46" s="1"/>
  <c r="O33" i="46"/>
  <c r="N33" i="46"/>
  <c r="M33" i="46"/>
  <c r="L33" i="46"/>
  <c r="K33" i="46"/>
  <c r="J33" i="46"/>
  <c r="I33" i="46"/>
  <c r="H33" i="46"/>
  <c r="P33" i="46" s="1"/>
  <c r="Q35" i="46" s="1"/>
  <c r="L15" i="46" s="1"/>
  <c r="G33" i="46"/>
  <c r="F33" i="46"/>
  <c r="E33" i="46"/>
  <c r="D33" i="46"/>
  <c r="P32" i="46"/>
  <c r="P31" i="46"/>
  <c r="P30" i="46"/>
  <c r="P29" i="46"/>
  <c r="P28" i="46"/>
  <c r="P27" i="46"/>
  <c r="P26" i="46"/>
  <c r="P25" i="46"/>
  <c r="P24" i="46"/>
  <c r="P23" i="46"/>
  <c r="O18" i="46"/>
  <c r="L18" i="46"/>
  <c r="O17" i="46"/>
  <c r="L17" i="46"/>
  <c r="O16" i="46"/>
  <c r="L16" i="46"/>
  <c r="A12" i="46"/>
  <c r="J11" i="46"/>
  <c r="A11" i="46"/>
  <c r="J10" i="46"/>
  <c r="P35" i="45"/>
  <c r="O34" i="45"/>
  <c r="N34" i="45"/>
  <c r="M34" i="45"/>
  <c r="L34" i="45"/>
  <c r="K34" i="45"/>
  <c r="J34" i="45"/>
  <c r="I34" i="45"/>
  <c r="H34" i="45"/>
  <c r="G34" i="45"/>
  <c r="F34" i="45"/>
  <c r="E34" i="45"/>
  <c r="D34" i="45"/>
  <c r="P34" i="45" s="1"/>
  <c r="Q36" i="45" s="1"/>
  <c r="Q37" i="45" s="1"/>
  <c r="O15" i="45" s="1"/>
  <c r="O33" i="45"/>
  <c r="N33" i="45"/>
  <c r="M33" i="45"/>
  <c r="L33" i="45"/>
  <c r="K33" i="45"/>
  <c r="J33" i="45"/>
  <c r="I33" i="45"/>
  <c r="H33" i="45"/>
  <c r="G33" i="45"/>
  <c r="F33" i="45"/>
  <c r="E33" i="45"/>
  <c r="D33" i="45"/>
  <c r="P33" i="45" s="1"/>
  <c r="Q35" i="45" s="1"/>
  <c r="L15" i="45" s="1"/>
  <c r="P32" i="45"/>
  <c r="P31" i="45"/>
  <c r="P30" i="45"/>
  <c r="P29" i="45"/>
  <c r="P28" i="45"/>
  <c r="P27" i="45"/>
  <c r="P26" i="45"/>
  <c r="P25" i="45"/>
  <c r="P24" i="45"/>
  <c r="P23" i="45"/>
  <c r="O18" i="45"/>
  <c r="L18" i="45"/>
  <c r="O17" i="45"/>
  <c r="L17" i="45"/>
  <c r="O16" i="45"/>
  <c r="L16" i="45"/>
  <c r="A12" i="45"/>
  <c r="J11" i="45"/>
  <c r="A11" i="45"/>
  <c r="J10" i="45"/>
  <c r="P35" i="44"/>
  <c r="O34" i="44"/>
  <c r="N34" i="44"/>
  <c r="M34" i="44"/>
  <c r="L34" i="44"/>
  <c r="K34" i="44"/>
  <c r="J34" i="44"/>
  <c r="I34" i="44"/>
  <c r="H34" i="44"/>
  <c r="G34" i="44"/>
  <c r="F34" i="44"/>
  <c r="E34" i="44"/>
  <c r="D34" i="44"/>
  <c r="P34" i="44" s="1"/>
  <c r="Q36" i="44" s="1"/>
  <c r="Q37" i="44" s="1"/>
  <c r="O15" i="44" s="1"/>
  <c r="O33" i="44"/>
  <c r="N33" i="44"/>
  <c r="M33" i="44"/>
  <c r="L33" i="44"/>
  <c r="K33" i="44"/>
  <c r="J33" i="44"/>
  <c r="I33" i="44"/>
  <c r="H33" i="44"/>
  <c r="G33" i="44"/>
  <c r="F33" i="44"/>
  <c r="E33" i="44"/>
  <c r="D33" i="44"/>
  <c r="P33" i="44" s="1"/>
  <c r="Q35" i="44" s="1"/>
  <c r="L15" i="44" s="1"/>
  <c r="P32" i="44"/>
  <c r="P31" i="44"/>
  <c r="P30" i="44"/>
  <c r="P29" i="44"/>
  <c r="P28" i="44"/>
  <c r="P27" i="44"/>
  <c r="P26" i="44"/>
  <c r="P25" i="44"/>
  <c r="P24" i="44"/>
  <c r="P23" i="44"/>
  <c r="O18" i="44"/>
  <c r="L18" i="44"/>
  <c r="O17" i="44"/>
  <c r="L17" i="44"/>
  <c r="O16" i="44"/>
  <c r="L16" i="44"/>
  <c r="A12" i="44"/>
  <c r="J11" i="44"/>
  <c r="A11" i="44"/>
  <c r="J10" i="44"/>
  <c r="P35" i="43"/>
  <c r="O34" i="43"/>
  <c r="N34" i="43"/>
  <c r="M34" i="43"/>
  <c r="L34" i="43"/>
  <c r="K34" i="43"/>
  <c r="J34" i="43"/>
  <c r="I34" i="43"/>
  <c r="H34" i="43"/>
  <c r="G34" i="43"/>
  <c r="F34" i="43"/>
  <c r="E34" i="43"/>
  <c r="D34" i="43"/>
  <c r="P34" i="43" s="1"/>
  <c r="Q36" i="43" s="1"/>
  <c r="Q37" i="43" s="1"/>
  <c r="O15" i="43" s="1"/>
  <c r="O33" i="43"/>
  <c r="N33" i="43"/>
  <c r="M33" i="43"/>
  <c r="L33" i="43"/>
  <c r="K33" i="43"/>
  <c r="J33" i="43"/>
  <c r="I33" i="43"/>
  <c r="H33" i="43"/>
  <c r="G33" i="43"/>
  <c r="F33" i="43"/>
  <c r="E33" i="43"/>
  <c r="D33" i="43"/>
  <c r="P33" i="43" s="1"/>
  <c r="Q35" i="43" s="1"/>
  <c r="L15" i="43" s="1"/>
  <c r="P32" i="43"/>
  <c r="P31" i="43"/>
  <c r="P30" i="43"/>
  <c r="P29" i="43"/>
  <c r="P28" i="43"/>
  <c r="P27" i="43"/>
  <c r="P26" i="43"/>
  <c r="P25" i="43"/>
  <c r="P24" i="43"/>
  <c r="P23" i="43"/>
  <c r="O18" i="43"/>
  <c r="L18" i="43"/>
  <c r="O17" i="43"/>
  <c r="L17" i="43"/>
  <c r="O16" i="43"/>
  <c r="L16" i="43"/>
  <c r="A12" i="43"/>
  <c r="J11" i="43"/>
  <c r="A11" i="43"/>
  <c r="J10" i="43"/>
  <c r="P35" i="42"/>
  <c r="O34" i="42"/>
  <c r="N34" i="42"/>
  <c r="M34" i="42"/>
  <c r="L34" i="42"/>
  <c r="K34" i="42"/>
  <c r="J34" i="42"/>
  <c r="I34" i="42"/>
  <c r="H34" i="42"/>
  <c r="G34" i="42"/>
  <c r="F34" i="42"/>
  <c r="E34" i="42"/>
  <c r="D34" i="42"/>
  <c r="P34" i="42" s="1"/>
  <c r="Q36" i="42" s="1"/>
  <c r="Q37" i="42" s="1"/>
  <c r="O15" i="42" s="1"/>
  <c r="O33" i="42"/>
  <c r="N33" i="42"/>
  <c r="M33" i="42"/>
  <c r="L33" i="42"/>
  <c r="K33" i="42"/>
  <c r="J33" i="42"/>
  <c r="I33" i="42"/>
  <c r="H33" i="42"/>
  <c r="G33" i="42"/>
  <c r="F33" i="42"/>
  <c r="E33" i="42"/>
  <c r="D33" i="42"/>
  <c r="P33" i="42" s="1"/>
  <c r="Q35" i="42" s="1"/>
  <c r="L15" i="42" s="1"/>
  <c r="P32" i="42"/>
  <c r="P31" i="42"/>
  <c r="P30" i="42"/>
  <c r="P29" i="42"/>
  <c r="P28" i="42"/>
  <c r="P27" i="42"/>
  <c r="P26" i="42"/>
  <c r="P25" i="42"/>
  <c r="P24" i="42"/>
  <c r="P23" i="42"/>
  <c r="O18" i="42"/>
  <c r="L18" i="42"/>
  <c r="O17" i="42"/>
  <c r="L17" i="42"/>
  <c r="O16" i="42"/>
  <c r="L16" i="42"/>
  <c r="A12" i="42"/>
  <c r="J11" i="42"/>
  <c r="A11" i="42"/>
  <c r="J10" i="42"/>
  <c r="P35" i="41"/>
  <c r="O34" i="41"/>
  <c r="N34" i="41"/>
  <c r="M34" i="41"/>
  <c r="L34" i="41"/>
  <c r="K34" i="41"/>
  <c r="J34" i="41"/>
  <c r="I34" i="41"/>
  <c r="H34" i="41"/>
  <c r="G34" i="41"/>
  <c r="F34" i="41"/>
  <c r="E34" i="41"/>
  <c r="D34" i="41"/>
  <c r="P34" i="41" s="1"/>
  <c r="Q36" i="41" s="1"/>
  <c r="Q37" i="41" s="1"/>
  <c r="O15" i="41" s="1"/>
  <c r="O33" i="41"/>
  <c r="N33" i="41"/>
  <c r="M33" i="41"/>
  <c r="L33" i="41"/>
  <c r="K33" i="41"/>
  <c r="J33" i="41"/>
  <c r="I33" i="41"/>
  <c r="H33" i="41"/>
  <c r="G33" i="41"/>
  <c r="F33" i="41"/>
  <c r="E33" i="41"/>
  <c r="D33" i="41"/>
  <c r="P33" i="41" s="1"/>
  <c r="Q35" i="41" s="1"/>
  <c r="L15" i="41" s="1"/>
  <c r="P32" i="41"/>
  <c r="P31" i="41"/>
  <c r="P30" i="41"/>
  <c r="P29" i="41"/>
  <c r="P28" i="41"/>
  <c r="P27" i="41"/>
  <c r="P26" i="41"/>
  <c r="P25" i="41"/>
  <c r="P24" i="41"/>
  <c r="P23" i="41"/>
  <c r="O18" i="41"/>
  <c r="L18" i="41"/>
  <c r="O17" i="41"/>
  <c r="L17" i="41"/>
  <c r="O16" i="41"/>
  <c r="L16" i="41"/>
  <c r="A12" i="41"/>
  <c r="J11" i="41"/>
  <c r="A11" i="41"/>
  <c r="J10" i="41"/>
  <c r="P35" i="40"/>
  <c r="O34" i="40"/>
  <c r="N34" i="40"/>
  <c r="M34" i="40"/>
  <c r="L34" i="40"/>
  <c r="K34" i="40"/>
  <c r="J34" i="40"/>
  <c r="I34" i="40"/>
  <c r="H34" i="40"/>
  <c r="G34" i="40"/>
  <c r="F34" i="40"/>
  <c r="E34" i="40"/>
  <c r="D34" i="40"/>
  <c r="P34" i="40" s="1"/>
  <c r="Q36" i="40" s="1"/>
  <c r="Q37" i="40" s="1"/>
  <c r="O15" i="40" s="1"/>
  <c r="O33" i="40"/>
  <c r="N33" i="40"/>
  <c r="M33" i="40"/>
  <c r="L33" i="40"/>
  <c r="K33" i="40"/>
  <c r="J33" i="40"/>
  <c r="I33" i="40"/>
  <c r="H33" i="40"/>
  <c r="G33" i="40"/>
  <c r="F33" i="40"/>
  <c r="E33" i="40"/>
  <c r="D33" i="40"/>
  <c r="P33" i="40" s="1"/>
  <c r="Q35" i="40" s="1"/>
  <c r="L15" i="40" s="1"/>
  <c r="P32" i="40"/>
  <c r="P31" i="40"/>
  <c r="P30" i="40"/>
  <c r="P29" i="40"/>
  <c r="P28" i="40"/>
  <c r="P27" i="40"/>
  <c r="P26" i="40"/>
  <c r="P25" i="40"/>
  <c r="P24" i="40"/>
  <c r="P23" i="40"/>
  <c r="O18" i="40"/>
  <c r="L18" i="40"/>
  <c r="O17" i="40"/>
  <c r="L17" i="40"/>
  <c r="O16" i="40"/>
  <c r="L16" i="40"/>
  <c r="A12" i="40"/>
  <c r="J11" i="40"/>
  <c r="A11" i="40"/>
  <c r="J10" i="40"/>
  <c r="P35" i="39"/>
  <c r="O34" i="39"/>
  <c r="N34" i="39"/>
  <c r="M34" i="39"/>
  <c r="L34" i="39"/>
  <c r="K34" i="39"/>
  <c r="J34" i="39"/>
  <c r="I34" i="39"/>
  <c r="H34" i="39"/>
  <c r="P34" i="39" s="1"/>
  <c r="Q36" i="39" s="1"/>
  <c r="Q37" i="39" s="1"/>
  <c r="O15" i="39" s="1"/>
  <c r="G34" i="39"/>
  <c r="F34" i="39"/>
  <c r="E34" i="39"/>
  <c r="D34" i="39"/>
  <c r="O33" i="39"/>
  <c r="N33" i="39"/>
  <c r="M33" i="39"/>
  <c r="L33" i="39"/>
  <c r="K33" i="39"/>
  <c r="J33" i="39"/>
  <c r="I33" i="39"/>
  <c r="H33" i="39"/>
  <c r="G33" i="39"/>
  <c r="F33" i="39"/>
  <c r="E33" i="39"/>
  <c r="P33" i="39" s="1"/>
  <c r="Q35" i="39" s="1"/>
  <c r="L15" i="39" s="1"/>
  <c r="D33" i="39"/>
  <c r="P32" i="39"/>
  <c r="P31" i="39"/>
  <c r="P30" i="39"/>
  <c r="P29" i="39"/>
  <c r="P28" i="39"/>
  <c r="P27" i="39"/>
  <c r="P26" i="39"/>
  <c r="P25" i="39"/>
  <c r="P24" i="39"/>
  <c r="P23" i="39"/>
  <c r="O18" i="39"/>
  <c r="L18" i="39"/>
  <c r="O17" i="39"/>
  <c r="L17" i="39"/>
  <c r="O16" i="39"/>
  <c r="L16" i="39"/>
  <c r="A12" i="39"/>
  <c r="J11" i="39"/>
  <c r="A11" i="39"/>
  <c r="J10" i="39"/>
  <c r="P35" i="38"/>
  <c r="O34" i="38"/>
  <c r="N34" i="38"/>
  <c r="M34" i="38"/>
  <c r="L34" i="38"/>
  <c r="K34" i="38"/>
  <c r="J34" i="38"/>
  <c r="I34" i="38"/>
  <c r="H34" i="38"/>
  <c r="G34" i="38"/>
  <c r="F34" i="38"/>
  <c r="E34" i="38"/>
  <c r="D34" i="38"/>
  <c r="P34" i="38" s="1"/>
  <c r="Q36" i="38" s="1"/>
  <c r="Q37" i="38" s="1"/>
  <c r="O15" i="38" s="1"/>
  <c r="O33" i="38"/>
  <c r="N33" i="38"/>
  <c r="M33" i="38"/>
  <c r="L33" i="38"/>
  <c r="K33" i="38"/>
  <c r="J33" i="38"/>
  <c r="I33" i="38"/>
  <c r="H33" i="38"/>
  <c r="G33" i="38"/>
  <c r="F33" i="38"/>
  <c r="E33" i="38"/>
  <c r="D33" i="38"/>
  <c r="P33" i="38" s="1"/>
  <c r="Q35" i="38" s="1"/>
  <c r="L15" i="38" s="1"/>
  <c r="P32" i="38"/>
  <c r="P31" i="38"/>
  <c r="P30" i="38"/>
  <c r="P29" i="38"/>
  <c r="P28" i="38"/>
  <c r="P27" i="38"/>
  <c r="P26" i="38"/>
  <c r="P25" i="38"/>
  <c r="P24" i="38"/>
  <c r="P23" i="38"/>
  <c r="O18" i="38"/>
  <c r="L18" i="38"/>
  <c r="O17" i="38"/>
  <c r="L17" i="38"/>
  <c r="O16" i="38"/>
  <c r="L16" i="38"/>
  <c r="A12" i="38"/>
  <c r="J11" i="38"/>
  <c r="A11" i="38"/>
  <c r="J10" i="38"/>
  <c r="P35" i="37"/>
  <c r="O34" i="37"/>
  <c r="N34" i="37"/>
  <c r="M34" i="37"/>
  <c r="L34" i="37"/>
  <c r="K34" i="37"/>
  <c r="J34" i="37"/>
  <c r="I34" i="37"/>
  <c r="H34" i="37"/>
  <c r="G34" i="37"/>
  <c r="F34" i="37"/>
  <c r="E34" i="37"/>
  <c r="D34" i="37"/>
  <c r="P34" i="37" s="1"/>
  <c r="Q36" i="37" s="1"/>
  <c r="Q37" i="37" s="1"/>
  <c r="O15" i="37" s="1"/>
  <c r="O33" i="37"/>
  <c r="N33" i="37"/>
  <c r="M33" i="37"/>
  <c r="L33" i="37"/>
  <c r="K33" i="37"/>
  <c r="J33" i="37"/>
  <c r="I33" i="37"/>
  <c r="H33" i="37"/>
  <c r="G33" i="37"/>
  <c r="F33" i="37"/>
  <c r="E33" i="37"/>
  <c r="D33" i="37"/>
  <c r="P33" i="37" s="1"/>
  <c r="Q35" i="37" s="1"/>
  <c r="L15" i="37" s="1"/>
  <c r="P32" i="37"/>
  <c r="P31" i="37"/>
  <c r="P30" i="37"/>
  <c r="P29" i="37"/>
  <c r="P28" i="37"/>
  <c r="P27" i="37"/>
  <c r="P26" i="37"/>
  <c r="P25" i="37"/>
  <c r="P24" i="37"/>
  <c r="P23" i="37"/>
  <c r="O18" i="37"/>
  <c r="L18" i="37"/>
  <c r="O17" i="37"/>
  <c r="L17" i="37"/>
  <c r="O16" i="37"/>
  <c r="L16" i="37"/>
  <c r="A12" i="37"/>
  <c r="J11" i="37"/>
  <c r="A11" i="37"/>
  <c r="J10" i="37"/>
  <c r="P35" i="36"/>
  <c r="O34" i="36"/>
  <c r="N34" i="36"/>
  <c r="M34" i="36"/>
  <c r="L34" i="36"/>
  <c r="K34" i="36"/>
  <c r="J34" i="36"/>
  <c r="I34" i="36"/>
  <c r="H34" i="36"/>
  <c r="G34" i="36"/>
  <c r="F34" i="36"/>
  <c r="E34" i="36"/>
  <c r="D34" i="36"/>
  <c r="P34" i="36" s="1"/>
  <c r="Q36" i="36" s="1"/>
  <c r="Q37" i="36" s="1"/>
  <c r="O15" i="36" s="1"/>
  <c r="O33" i="36"/>
  <c r="N33" i="36"/>
  <c r="M33" i="36"/>
  <c r="L33" i="36"/>
  <c r="K33" i="36"/>
  <c r="J33" i="36"/>
  <c r="I33" i="36"/>
  <c r="H33" i="36"/>
  <c r="G33" i="36"/>
  <c r="F33" i="36"/>
  <c r="E33" i="36"/>
  <c r="D33" i="36"/>
  <c r="P33" i="36" s="1"/>
  <c r="Q35" i="36" s="1"/>
  <c r="L15" i="36" s="1"/>
  <c r="P32" i="36"/>
  <c r="P31" i="36"/>
  <c r="P30" i="36"/>
  <c r="P29" i="36"/>
  <c r="P28" i="36"/>
  <c r="P27" i="36"/>
  <c r="P26" i="36"/>
  <c r="P25" i="36"/>
  <c r="P24" i="36"/>
  <c r="P23" i="36"/>
  <c r="O18" i="36"/>
  <c r="L18" i="36"/>
  <c r="O17" i="36"/>
  <c r="L17" i="36"/>
  <c r="O16" i="36"/>
  <c r="L16" i="36"/>
  <c r="A12" i="36"/>
  <c r="J11" i="36"/>
  <c r="A11" i="36"/>
  <c r="J10" i="36"/>
  <c r="P35" i="35"/>
  <c r="O34" i="35"/>
  <c r="N34" i="35"/>
  <c r="M34" i="35"/>
  <c r="L34" i="35"/>
  <c r="K34" i="35"/>
  <c r="J34" i="35"/>
  <c r="I34" i="35"/>
  <c r="H34" i="35"/>
  <c r="G34" i="35"/>
  <c r="F34" i="35"/>
  <c r="E34" i="35"/>
  <c r="D34" i="35"/>
  <c r="P34" i="35" s="1"/>
  <c r="Q36" i="35" s="1"/>
  <c r="Q37" i="35" s="1"/>
  <c r="O15" i="35" s="1"/>
  <c r="O33" i="35"/>
  <c r="N33" i="35"/>
  <c r="M33" i="35"/>
  <c r="L33" i="35"/>
  <c r="K33" i="35"/>
  <c r="J33" i="35"/>
  <c r="I33" i="35"/>
  <c r="H33" i="35"/>
  <c r="G33" i="35"/>
  <c r="F33" i="35"/>
  <c r="E33" i="35"/>
  <c r="D33" i="35"/>
  <c r="P33" i="35" s="1"/>
  <c r="Q35" i="35" s="1"/>
  <c r="L15" i="35" s="1"/>
  <c r="P32" i="35"/>
  <c r="P31" i="35"/>
  <c r="P30" i="35"/>
  <c r="P29" i="35"/>
  <c r="P28" i="35"/>
  <c r="P27" i="35"/>
  <c r="P26" i="35"/>
  <c r="P25" i="35"/>
  <c r="P24" i="35"/>
  <c r="P23" i="35"/>
  <c r="O18" i="35"/>
  <c r="L18" i="35"/>
  <c r="O17" i="35"/>
  <c r="L17" i="35"/>
  <c r="O16" i="35"/>
  <c r="L16" i="35"/>
  <c r="A12" i="35"/>
  <c r="J11" i="35"/>
  <c r="A11" i="35"/>
  <c r="J10" i="35"/>
  <c r="P35" i="34"/>
  <c r="O34" i="34"/>
  <c r="N34" i="34"/>
  <c r="M34" i="34"/>
  <c r="L34" i="34"/>
  <c r="K34" i="34"/>
  <c r="J34" i="34"/>
  <c r="I34" i="34"/>
  <c r="H34" i="34"/>
  <c r="G34" i="34"/>
  <c r="F34" i="34"/>
  <c r="E34" i="34"/>
  <c r="D34" i="34"/>
  <c r="P34" i="34" s="1"/>
  <c r="Q36" i="34" s="1"/>
  <c r="Q37" i="34" s="1"/>
  <c r="O15" i="34" s="1"/>
  <c r="O33" i="34"/>
  <c r="N33" i="34"/>
  <c r="M33" i="34"/>
  <c r="L33" i="34"/>
  <c r="K33" i="34"/>
  <c r="J33" i="34"/>
  <c r="I33" i="34"/>
  <c r="H33" i="34"/>
  <c r="G33" i="34"/>
  <c r="F33" i="34"/>
  <c r="E33" i="34"/>
  <c r="D33" i="34"/>
  <c r="P33" i="34" s="1"/>
  <c r="Q35" i="34" s="1"/>
  <c r="L15" i="34" s="1"/>
  <c r="P32" i="34"/>
  <c r="P31" i="34"/>
  <c r="P30" i="34"/>
  <c r="P29" i="34"/>
  <c r="P28" i="34"/>
  <c r="P27" i="34"/>
  <c r="P26" i="34"/>
  <c r="P25" i="34"/>
  <c r="P24" i="34"/>
  <c r="P23" i="34"/>
  <c r="O18" i="34"/>
  <c r="L18" i="34"/>
  <c r="O17" i="34"/>
  <c r="L17" i="34"/>
  <c r="O16" i="34"/>
  <c r="L16" i="34"/>
  <c r="A12" i="34"/>
  <c r="J11" i="34"/>
  <c r="A11" i="34"/>
  <c r="J10" i="34"/>
  <c r="P35" i="33"/>
  <c r="O34" i="33"/>
  <c r="N34" i="33"/>
  <c r="M34" i="33"/>
  <c r="L34" i="33"/>
  <c r="K34" i="33"/>
  <c r="J34" i="33"/>
  <c r="I34" i="33"/>
  <c r="H34" i="33"/>
  <c r="G34" i="33"/>
  <c r="F34" i="33"/>
  <c r="E34" i="33"/>
  <c r="D34" i="33"/>
  <c r="P34" i="33" s="1"/>
  <c r="Q36" i="33" s="1"/>
  <c r="Q37" i="33" s="1"/>
  <c r="O15" i="33" s="1"/>
  <c r="O33" i="33"/>
  <c r="N33" i="33"/>
  <c r="M33" i="33"/>
  <c r="L33" i="33"/>
  <c r="K33" i="33"/>
  <c r="J33" i="33"/>
  <c r="I33" i="33"/>
  <c r="H33" i="33"/>
  <c r="G33" i="33"/>
  <c r="F33" i="33"/>
  <c r="E33" i="33"/>
  <c r="D33" i="33"/>
  <c r="P33" i="33" s="1"/>
  <c r="Q35" i="33" s="1"/>
  <c r="L15" i="33" s="1"/>
  <c r="P32" i="33"/>
  <c r="P31" i="33"/>
  <c r="P30" i="33"/>
  <c r="P29" i="33"/>
  <c r="P28" i="33"/>
  <c r="P27" i="33"/>
  <c r="P26" i="33"/>
  <c r="P25" i="33"/>
  <c r="P24" i="33"/>
  <c r="P23" i="33"/>
  <c r="O18" i="33"/>
  <c r="L18" i="33"/>
  <c r="O17" i="33"/>
  <c r="L17" i="33"/>
  <c r="O16" i="33"/>
  <c r="L16" i="33"/>
  <c r="A12" i="33"/>
  <c r="J11" i="33"/>
  <c r="A11" i="33"/>
  <c r="J10" i="33"/>
  <c r="P35" i="32"/>
  <c r="O34" i="32"/>
  <c r="N34" i="32"/>
  <c r="M34" i="32"/>
  <c r="L34" i="32"/>
  <c r="K34" i="32"/>
  <c r="J34" i="32"/>
  <c r="I34" i="32"/>
  <c r="H34" i="32"/>
  <c r="G34" i="32"/>
  <c r="F34" i="32"/>
  <c r="E34" i="32"/>
  <c r="D34" i="32"/>
  <c r="P34" i="32" s="1"/>
  <c r="Q36" i="32" s="1"/>
  <c r="Q37" i="32" s="1"/>
  <c r="O15" i="32" s="1"/>
  <c r="O33" i="32"/>
  <c r="N33" i="32"/>
  <c r="M33" i="32"/>
  <c r="L33" i="32"/>
  <c r="K33" i="32"/>
  <c r="J33" i="32"/>
  <c r="I33" i="32"/>
  <c r="H33" i="32"/>
  <c r="G33" i="32"/>
  <c r="F33" i="32"/>
  <c r="E33" i="32"/>
  <c r="D33" i="32"/>
  <c r="P33" i="32" s="1"/>
  <c r="Q35" i="32" s="1"/>
  <c r="L15" i="32" s="1"/>
  <c r="P32" i="32"/>
  <c r="P31" i="32"/>
  <c r="P30" i="32"/>
  <c r="P29" i="32"/>
  <c r="P28" i="32"/>
  <c r="P27" i="32"/>
  <c r="P26" i="32"/>
  <c r="P25" i="32"/>
  <c r="P24" i="32"/>
  <c r="P23" i="32"/>
  <c r="O18" i="32"/>
  <c r="L18" i="32"/>
  <c r="O17" i="32"/>
  <c r="L17" i="32"/>
  <c r="O16" i="32"/>
  <c r="L16" i="32"/>
  <c r="A12" i="32"/>
  <c r="J11" i="32"/>
  <c r="A11" i="32"/>
  <c r="J10" i="32"/>
  <c r="P35" i="31"/>
  <c r="O34" i="31"/>
  <c r="N34" i="31"/>
  <c r="M34" i="31"/>
  <c r="L34" i="31"/>
  <c r="K34" i="31"/>
  <c r="J34" i="31"/>
  <c r="I34" i="31"/>
  <c r="H34" i="31"/>
  <c r="G34" i="31"/>
  <c r="F34" i="31"/>
  <c r="E34" i="31"/>
  <c r="D34" i="31"/>
  <c r="P34" i="31" s="1"/>
  <c r="Q36" i="31" s="1"/>
  <c r="Q37" i="31" s="1"/>
  <c r="O15" i="31" s="1"/>
  <c r="O33" i="31"/>
  <c r="N33" i="31"/>
  <c r="M33" i="31"/>
  <c r="L33" i="31"/>
  <c r="K33" i="31"/>
  <c r="J33" i="31"/>
  <c r="I33" i="31"/>
  <c r="H33" i="31"/>
  <c r="G33" i="31"/>
  <c r="F33" i="31"/>
  <c r="E33" i="31"/>
  <c r="D33" i="31"/>
  <c r="P33" i="31" s="1"/>
  <c r="Q35" i="31" s="1"/>
  <c r="L15" i="31" s="1"/>
  <c r="P32" i="31"/>
  <c r="P31" i="31"/>
  <c r="P30" i="31"/>
  <c r="P29" i="31"/>
  <c r="P28" i="31"/>
  <c r="P27" i="31"/>
  <c r="P26" i="31"/>
  <c r="P25" i="31"/>
  <c r="P24" i="31"/>
  <c r="P23" i="31"/>
  <c r="O18" i="31"/>
  <c r="L18" i="31"/>
  <c r="O17" i="31"/>
  <c r="L17" i="31"/>
  <c r="O16" i="31"/>
  <c r="L16" i="31"/>
  <c r="A12" i="31"/>
  <c r="J11" i="31"/>
  <c r="A11" i="31"/>
  <c r="J10" i="31"/>
  <c r="P35" i="30"/>
  <c r="O34" i="30"/>
  <c r="N34" i="30"/>
  <c r="M34" i="30"/>
  <c r="L34" i="30"/>
  <c r="K34" i="30"/>
  <c r="J34" i="30"/>
  <c r="I34" i="30"/>
  <c r="H34" i="30"/>
  <c r="G34" i="30"/>
  <c r="F34" i="30"/>
  <c r="E34" i="30"/>
  <c r="D34" i="30"/>
  <c r="P34" i="30" s="1"/>
  <c r="Q36" i="30" s="1"/>
  <c r="Q37" i="30" s="1"/>
  <c r="O15" i="30" s="1"/>
  <c r="O33" i="30"/>
  <c r="N33" i="30"/>
  <c r="M33" i="30"/>
  <c r="L33" i="30"/>
  <c r="K33" i="30"/>
  <c r="J33" i="30"/>
  <c r="I33" i="30"/>
  <c r="H33" i="30"/>
  <c r="G33" i="30"/>
  <c r="F33" i="30"/>
  <c r="E33" i="30"/>
  <c r="D33" i="30"/>
  <c r="P33" i="30" s="1"/>
  <c r="Q35" i="30" s="1"/>
  <c r="L15" i="30" s="1"/>
  <c r="P32" i="30"/>
  <c r="P31" i="30"/>
  <c r="P30" i="30"/>
  <c r="P29" i="30"/>
  <c r="P28" i="30"/>
  <c r="P27" i="30"/>
  <c r="P26" i="30"/>
  <c r="P25" i="30"/>
  <c r="P24" i="30"/>
  <c r="P23" i="30"/>
  <c r="O18" i="30"/>
  <c r="L18" i="30"/>
  <c r="O17" i="30"/>
  <c r="L17" i="30"/>
  <c r="O16" i="30"/>
  <c r="L16" i="30"/>
  <c r="A12" i="30"/>
  <c r="J11" i="30"/>
  <c r="A11" i="30"/>
  <c r="J10" i="30"/>
  <c r="P35" i="29"/>
  <c r="O34" i="29"/>
  <c r="N34" i="29"/>
  <c r="M34" i="29"/>
  <c r="L34" i="29"/>
  <c r="K34" i="29"/>
  <c r="J34" i="29"/>
  <c r="I34" i="29"/>
  <c r="H34" i="29"/>
  <c r="G34" i="29"/>
  <c r="F34" i="29"/>
  <c r="E34" i="29"/>
  <c r="D34" i="29"/>
  <c r="P34" i="29" s="1"/>
  <c r="Q36" i="29" s="1"/>
  <c r="Q37" i="29" s="1"/>
  <c r="O15" i="29" s="1"/>
  <c r="O33" i="29"/>
  <c r="N33" i="29"/>
  <c r="M33" i="29"/>
  <c r="L33" i="29"/>
  <c r="K33" i="29"/>
  <c r="J33" i="29"/>
  <c r="I33" i="29"/>
  <c r="H33" i="29"/>
  <c r="G33" i="29"/>
  <c r="F33" i="29"/>
  <c r="E33" i="29"/>
  <c r="D33" i="29"/>
  <c r="P33" i="29" s="1"/>
  <c r="Q35" i="29" s="1"/>
  <c r="L15" i="29" s="1"/>
  <c r="P32" i="29"/>
  <c r="P31" i="29"/>
  <c r="P30" i="29"/>
  <c r="P29" i="29"/>
  <c r="P28" i="29"/>
  <c r="P27" i="29"/>
  <c r="P26" i="29"/>
  <c r="P25" i="29"/>
  <c r="P24" i="29"/>
  <c r="P23" i="29"/>
  <c r="O18" i="29"/>
  <c r="L18" i="29"/>
  <c r="O17" i="29"/>
  <c r="L17" i="29"/>
  <c r="O16" i="29"/>
  <c r="L16" i="29"/>
  <c r="A12" i="29"/>
  <c r="J11" i="29"/>
  <c r="A11" i="29"/>
  <c r="J10" i="29"/>
  <c r="P35" i="28"/>
  <c r="O34" i="28"/>
  <c r="N34" i="28"/>
  <c r="M34" i="28"/>
  <c r="L34" i="28"/>
  <c r="K34" i="28"/>
  <c r="J34" i="28"/>
  <c r="I34" i="28"/>
  <c r="H34" i="28"/>
  <c r="G34" i="28"/>
  <c r="F34" i="28"/>
  <c r="E34" i="28"/>
  <c r="D34" i="28"/>
  <c r="P34" i="28" s="1"/>
  <c r="Q36" i="28" s="1"/>
  <c r="Q37" i="28" s="1"/>
  <c r="O15" i="28" s="1"/>
  <c r="O33" i="28"/>
  <c r="N33" i="28"/>
  <c r="M33" i="28"/>
  <c r="L33" i="28"/>
  <c r="K33" i="28"/>
  <c r="J33" i="28"/>
  <c r="I33" i="28"/>
  <c r="H33" i="28"/>
  <c r="G33" i="28"/>
  <c r="F33" i="28"/>
  <c r="E33" i="28"/>
  <c r="D33" i="28"/>
  <c r="P33" i="28" s="1"/>
  <c r="Q35" i="28" s="1"/>
  <c r="L15" i="28" s="1"/>
  <c r="P32" i="28"/>
  <c r="P31" i="28"/>
  <c r="P30" i="28"/>
  <c r="P29" i="28"/>
  <c r="P28" i="28"/>
  <c r="P27" i="28"/>
  <c r="P26" i="28"/>
  <c r="P25" i="28"/>
  <c r="P24" i="28"/>
  <c r="P23" i="28"/>
  <c r="O18" i="28"/>
  <c r="L18" i="28"/>
  <c r="O17" i="28"/>
  <c r="L17" i="28"/>
  <c r="O16" i="28"/>
  <c r="L16" i="28"/>
  <c r="A12" i="28"/>
  <c r="J11" i="28"/>
  <c r="A11" i="28"/>
  <c r="J10" i="28"/>
  <c r="P35" i="27"/>
  <c r="O34" i="27"/>
  <c r="N34" i="27"/>
  <c r="M34" i="27"/>
  <c r="L34" i="27"/>
  <c r="K34" i="27"/>
  <c r="J34" i="27"/>
  <c r="I34" i="27"/>
  <c r="H34" i="27"/>
  <c r="G34" i="27"/>
  <c r="F34" i="27"/>
  <c r="E34" i="27"/>
  <c r="D34" i="27"/>
  <c r="P34" i="27" s="1"/>
  <c r="Q36" i="27" s="1"/>
  <c r="Q37" i="27" s="1"/>
  <c r="O15" i="27" s="1"/>
  <c r="O33" i="27"/>
  <c r="N33" i="27"/>
  <c r="M33" i="27"/>
  <c r="L33" i="27"/>
  <c r="K33" i="27"/>
  <c r="J33" i="27"/>
  <c r="I33" i="27"/>
  <c r="H33" i="27"/>
  <c r="G33" i="27"/>
  <c r="F33" i="27"/>
  <c r="E33" i="27"/>
  <c r="D33" i="27"/>
  <c r="P33" i="27" s="1"/>
  <c r="Q35" i="27" s="1"/>
  <c r="L15" i="27" s="1"/>
  <c r="P32" i="27"/>
  <c r="P31" i="27"/>
  <c r="P30" i="27"/>
  <c r="P29" i="27"/>
  <c r="P28" i="27"/>
  <c r="P27" i="27"/>
  <c r="P26" i="27"/>
  <c r="P25" i="27"/>
  <c r="P24" i="27"/>
  <c r="P23" i="27"/>
  <c r="O18" i="27"/>
  <c r="L18" i="27"/>
  <c r="O17" i="27"/>
  <c r="L17" i="27"/>
  <c r="O16" i="27"/>
  <c r="L16" i="27"/>
  <c r="A12" i="27"/>
  <c r="J11" i="27"/>
  <c r="A11" i="27"/>
  <c r="J10" i="27"/>
  <c r="P35" i="26"/>
  <c r="O34" i="26"/>
  <c r="N34" i="26"/>
  <c r="M34" i="26"/>
  <c r="L34" i="26"/>
  <c r="K34" i="26"/>
  <c r="J34" i="26"/>
  <c r="I34" i="26"/>
  <c r="H34" i="26"/>
  <c r="G34" i="26"/>
  <c r="F34" i="26"/>
  <c r="E34" i="26"/>
  <c r="D34" i="26"/>
  <c r="P34" i="26" s="1"/>
  <c r="Q36" i="26" s="1"/>
  <c r="Q37" i="26" s="1"/>
  <c r="O15" i="26" s="1"/>
  <c r="O33" i="26"/>
  <c r="N33" i="26"/>
  <c r="M33" i="26"/>
  <c r="L33" i="26"/>
  <c r="K33" i="26"/>
  <c r="J33" i="26"/>
  <c r="I33" i="26"/>
  <c r="H33" i="26"/>
  <c r="G33" i="26"/>
  <c r="F33" i="26"/>
  <c r="E33" i="26"/>
  <c r="D33" i="26"/>
  <c r="P33" i="26" s="1"/>
  <c r="Q35" i="26" s="1"/>
  <c r="L15" i="26" s="1"/>
  <c r="P32" i="26"/>
  <c r="P31" i="26"/>
  <c r="P30" i="26"/>
  <c r="P29" i="26"/>
  <c r="P28" i="26"/>
  <c r="P27" i="26"/>
  <c r="P26" i="26"/>
  <c r="P25" i="26"/>
  <c r="P24" i="26"/>
  <c r="P23" i="26"/>
  <c r="O18" i="26"/>
  <c r="L18" i="26"/>
  <c r="O17" i="26"/>
  <c r="L17" i="26"/>
  <c r="O16" i="26"/>
  <c r="L16" i="26"/>
  <c r="A12" i="26"/>
  <c r="J11" i="26"/>
  <c r="A11" i="26"/>
  <c r="J10" i="26"/>
  <c r="P35" i="25"/>
  <c r="O34" i="25"/>
  <c r="N34" i="25"/>
  <c r="M34" i="25"/>
  <c r="L34" i="25"/>
  <c r="K34" i="25"/>
  <c r="J34" i="25"/>
  <c r="I34" i="25"/>
  <c r="H34" i="25"/>
  <c r="G34" i="25"/>
  <c r="F34" i="25"/>
  <c r="E34" i="25"/>
  <c r="D34" i="25"/>
  <c r="P34" i="25" s="1"/>
  <c r="Q36" i="25" s="1"/>
  <c r="Q37" i="25" s="1"/>
  <c r="O15" i="25" s="1"/>
  <c r="O33" i="25"/>
  <c r="N33" i="25"/>
  <c r="M33" i="25"/>
  <c r="L33" i="25"/>
  <c r="K33" i="25"/>
  <c r="J33" i="25"/>
  <c r="I33" i="25"/>
  <c r="H33" i="25"/>
  <c r="G33" i="25"/>
  <c r="F33" i="25"/>
  <c r="E33" i="25"/>
  <c r="D33" i="25"/>
  <c r="P33" i="25" s="1"/>
  <c r="Q35" i="25" s="1"/>
  <c r="L15" i="25" s="1"/>
  <c r="P32" i="25"/>
  <c r="P31" i="25"/>
  <c r="P30" i="25"/>
  <c r="P29" i="25"/>
  <c r="P28" i="25"/>
  <c r="P27" i="25"/>
  <c r="P26" i="25"/>
  <c r="P25" i="25"/>
  <c r="P24" i="25"/>
  <c r="P23" i="25"/>
  <c r="O18" i="25"/>
  <c r="L18" i="25"/>
  <c r="O17" i="25"/>
  <c r="L17" i="25"/>
  <c r="O16" i="25"/>
  <c r="L16" i="25"/>
  <c r="A12" i="25"/>
  <c r="J11" i="25"/>
  <c r="A11" i="25"/>
  <c r="J10" i="25"/>
  <c r="P35" i="24"/>
  <c r="O34" i="24"/>
  <c r="N34" i="24"/>
  <c r="M34" i="24"/>
  <c r="L34" i="24"/>
  <c r="K34" i="24"/>
  <c r="J34" i="24"/>
  <c r="I34" i="24"/>
  <c r="H34" i="24"/>
  <c r="G34" i="24"/>
  <c r="F34" i="24"/>
  <c r="E34" i="24"/>
  <c r="D34" i="24"/>
  <c r="P34" i="24" s="1"/>
  <c r="Q36" i="24" s="1"/>
  <c r="Q37" i="24" s="1"/>
  <c r="O15" i="24" s="1"/>
  <c r="O33" i="24"/>
  <c r="N33" i="24"/>
  <c r="M33" i="24"/>
  <c r="L33" i="24"/>
  <c r="K33" i="24"/>
  <c r="J33" i="24"/>
  <c r="I33" i="24"/>
  <c r="H33" i="24"/>
  <c r="G33" i="24"/>
  <c r="F33" i="24"/>
  <c r="E33" i="24"/>
  <c r="D33" i="24"/>
  <c r="P33" i="24" s="1"/>
  <c r="Q35" i="24" s="1"/>
  <c r="L15" i="24" s="1"/>
  <c r="P32" i="24"/>
  <c r="P31" i="24"/>
  <c r="P30" i="24"/>
  <c r="P29" i="24"/>
  <c r="P28" i="24"/>
  <c r="P27" i="24"/>
  <c r="P26" i="24"/>
  <c r="P25" i="24"/>
  <c r="P24" i="24"/>
  <c r="P23" i="24"/>
  <c r="O18" i="24"/>
  <c r="L18" i="24"/>
  <c r="O17" i="24"/>
  <c r="L17" i="24"/>
  <c r="O16" i="24"/>
  <c r="L16" i="24"/>
  <c r="A12" i="24"/>
  <c r="J11" i="24"/>
  <c r="A11" i="24"/>
  <c r="J10" i="24"/>
  <c r="P35" i="23"/>
  <c r="O34" i="23"/>
  <c r="N34" i="23"/>
  <c r="M34" i="23"/>
  <c r="L34" i="23"/>
  <c r="K34" i="23"/>
  <c r="J34" i="23"/>
  <c r="I34" i="23"/>
  <c r="H34" i="23"/>
  <c r="G34" i="23"/>
  <c r="F34" i="23"/>
  <c r="E34" i="23"/>
  <c r="D34" i="23"/>
  <c r="P34" i="23" s="1"/>
  <c r="Q36" i="23" s="1"/>
  <c r="Q37" i="23" s="1"/>
  <c r="O15" i="23" s="1"/>
  <c r="O33" i="23"/>
  <c r="N33" i="23"/>
  <c r="M33" i="23"/>
  <c r="L33" i="23"/>
  <c r="K33" i="23"/>
  <c r="J33" i="23"/>
  <c r="I33" i="23"/>
  <c r="H33" i="23"/>
  <c r="G33" i="23"/>
  <c r="F33" i="23"/>
  <c r="E33" i="23"/>
  <c r="D33" i="23"/>
  <c r="P33" i="23" s="1"/>
  <c r="Q35" i="23" s="1"/>
  <c r="L15" i="23" s="1"/>
  <c r="P32" i="23"/>
  <c r="P31" i="23"/>
  <c r="P30" i="23"/>
  <c r="P29" i="23"/>
  <c r="P28" i="23"/>
  <c r="P27" i="23"/>
  <c r="P26" i="23"/>
  <c r="P25" i="23"/>
  <c r="P24" i="23"/>
  <c r="P23" i="23"/>
  <c r="O18" i="23"/>
  <c r="L18" i="23"/>
  <c r="O17" i="23"/>
  <c r="L17" i="23"/>
  <c r="O16" i="23"/>
  <c r="L16" i="23"/>
  <c r="A12" i="23"/>
  <c r="J11" i="23"/>
  <c r="A11" i="23"/>
  <c r="J10" i="23"/>
  <c r="P35" i="22"/>
  <c r="O34" i="22"/>
  <c r="N34" i="22"/>
  <c r="M34" i="22"/>
  <c r="L34" i="22"/>
  <c r="K34" i="22"/>
  <c r="J34" i="22"/>
  <c r="I34" i="22"/>
  <c r="H34" i="22"/>
  <c r="G34" i="22"/>
  <c r="F34" i="22"/>
  <c r="E34" i="22"/>
  <c r="D34" i="22"/>
  <c r="P34" i="22" s="1"/>
  <c r="Q36" i="22" s="1"/>
  <c r="Q37" i="22" s="1"/>
  <c r="O15" i="22" s="1"/>
  <c r="O33" i="22"/>
  <c r="N33" i="22"/>
  <c r="M33" i="22"/>
  <c r="L33" i="22"/>
  <c r="K33" i="22"/>
  <c r="J33" i="22"/>
  <c r="I33" i="22"/>
  <c r="H33" i="22"/>
  <c r="G33" i="22"/>
  <c r="F33" i="22"/>
  <c r="E33" i="22"/>
  <c r="D33" i="22"/>
  <c r="P33" i="22" s="1"/>
  <c r="Q35" i="22" s="1"/>
  <c r="L15" i="22" s="1"/>
  <c r="P32" i="22"/>
  <c r="P31" i="22"/>
  <c r="P30" i="22"/>
  <c r="P29" i="22"/>
  <c r="P28" i="22"/>
  <c r="P27" i="22"/>
  <c r="P26" i="22"/>
  <c r="P25" i="22"/>
  <c r="P24" i="22"/>
  <c r="P23" i="22"/>
  <c r="O18" i="22"/>
  <c r="L18" i="22"/>
  <c r="O17" i="22"/>
  <c r="L17" i="22"/>
  <c r="O16" i="22"/>
  <c r="L16" i="22"/>
  <c r="A12" i="22"/>
  <c r="J11" i="22"/>
  <c r="A11" i="22"/>
  <c r="J10" i="22"/>
  <c r="P35" i="21"/>
  <c r="O34" i="21"/>
  <c r="N34" i="21"/>
  <c r="M34" i="21"/>
  <c r="L34" i="21"/>
  <c r="K34" i="21"/>
  <c r="J34" i="21"/>
  <c r="I34" i="21"/>
  <c r="H34" i="21"/>
  <c r="G34" i="21"/>
  <c r="F34" i="21"/>
  <c r="E34" i="21"/>
  <c r="D34" i="21"/>
  <c r="P34" i="21" s="1"/>
  <c r="Q36" i="21" s="1"/>
  <c r="Q37" i="21" s="1"/>
  <c r="O15" i="21" s="1"/>
  <c r="O33" i="21"/>
  <c r="N33" i="21"/>
  <c r="M33" i="21"/>
  <c r="L33" i="21"/>
  <c r="K33" i="21"/>
  <c r="J33" i="21"/>
  <c r="I33" i="21"/>
  <c r="H33" i="21"/>
  <c r="G33" i="21"/>
  <c r="F33" i="21"/>
  <c r="E33" i="21"/>
  <c r="D33" i="21"/>
  <c r="P33" i="21" s="1"/>
  <c r="Q35" i="21" s="1"/>
  <c r="L15" i="21" s="1"/>
  <c r="P32" i="21"/>
  <c r="P31" i="21"/>
  <c r="P30" i="21"/>
  <c r="P29" i="21"/>
  <c r="P28" i="21"/>
  <c r="P27" i="21"/>
  <c r="P26" i="21"/>
  <c r="P25" i="21"/>
  <c r="P24" i="21"/>
  <c r="P23" i="21"/>
  <c r="O18" i="21"/>
  <c r="L18" i="21"/>
  <c r="O17" i="21"/>
  <c r="L17" i="21"/>
  <c r="O16" i="21"/>
  <c r="L16" i="21"/>
  <c r="A12" i="21"/>
  <c r="J11" i="21"/>
  <c r="A11" i="21"/>
  <c r="J10" i="21"/>
  <c r="O15" i="20"/>
  <c r="P35" i="20"/>
  <c r="O34" i="20"/>
  <c r="N34" i="20"/>
  <c r="M34" i="20"/>
  <c r="L34" i="20"/>
  <c r="K34" i="20"/>
  <c r="J34" i="20"/>
  <c r="I34" i="20"/>
  <c r="H34" i="20"/>
  <c r="G34" i="20"/>
  <c r="F34" i="20"/>
  <c r="E34" i="20"/>
  <c r="D34" i="20"/>
  <c r="P34" i="20" s="1"/>
  <c r="Q36" i="20" s="1"/>
  <c r="Q37" i="20" s="1"/>
  <c r="O33" i="20"/>
  <c r="N33" i="20"/>
  <c r="M33" i="20"/>
  <c r="L33" i="20"/>
  <c r="K33" i="20"/>
  <c r="J33" i="20"/>
  <c r="I33" i="20"/>
  <c r="H33" i="20"/>
  <c r="G33" i="20"/>
  <c r="F33" i="20"/>
  <c r="E33" i="20"/>
  <c r="D33" i="20"/>
  <c r="P33" i="20" s="1"/>
  <c r="Q35" i="20" s="1"/>
  <c r="L15" i="20" s="1"/>
  <c r="P32" i="20"/>
  <c r="P31" i="20"/>
  <c r="P30" i="20"/>
  <c r="P29" i="20"/>
  <c r="P28" i="20"/>
  <c r="P27" i="20"/>
  <c r="P26" i="20"/>
  <c r="P25" i="20"/>
  <c r="P24" i="20"/>
  <c r="P23" i="20"/>
  <c r="O18" i="20"/>
  <c r="L18" i="20"/>
  <c r="O17" i="20"/>
  <c r="L17" i="20"/>
  <c r="O16" i="20"/>
  <c r="L16" i="20"/>
  <c r="A12" i="20"/>
  <c r="J11" i="20"/>
  <c r="A11" i="20"/>
  <c r="J10" i="20"/>
  <c r="P35" i="19"/>
  <c r="O34" i="19"/>
  <c r="N34" i="19"/>
  <c r="M34" i="19"/>
  <c r="L34" i="19"/>
  <c r="K34" i="19"/>
  <c r="J34" i="19"/>
  <c r="I34" i="19"/>
  <c r="H34" i="19"/>
  <c r="G34" i="19"/>
  <c r="F34" i="19"/>
  <c r="E34" i="19"/>
  <c r="D34" i="19"/>
  <c r="P34" i="19" s="1"/>
  <c r="Q36" i="19" s="1"/>
  <c r="Q37" i="19" s="1"/>
  <c r="O15" i="19" s="1"/>
  <c r="O33" i="19"/>
  <c r="N33" i="19"/>
  <c r="M33" i="19"/>
  <c r="L33" i="19"/>
  <c r="K33" i="19"/>
  <c r="J33" i="19"/>
  <c r="I33" i="19"/>
  <c r="H33" i="19"/>
  <c r="G33" i="19"/>
  <c r="F33" i="19"/>
  <c r="E33" i="19"/>
  <c r="D33" i="19"/>
  <c r="P33" i="19" s="1"/>
  <c r="Q35" i="19" s="1"/>
  <c r="L15" i="19" s="1"/>
  <c r="P32" i="19"/>
  <c r="P31" i="19"/>
  <c r="P30" i="19"/>
  <c r="P29" i="19"/>
  <c r="P28" i="19"/>
  <c r="P27" i="19"/>
  <c r="P26" i="19"/>
  <c r="P25" i="19"/>
  <c r="P24" i="19"/>
  <c r="P23" i="19"/>
  <c r="O18" i="19"/>
  <c r="L18" i="19"/>
  <c r="O17" i="19"/>
  <c r="L17" i="19"/>
  <c r="O16" i="19"/>
  <c r="L16" i="19"/>
  <c r="A12" i="19"/>
  <c r="J11" i="19"/>
  <c r="A11" i="19"/>
  <c r="J10" i="19"/>
  <c r="P35" i="18"/>
  <c r="O34" i="18"/>
  <c r="N34" i="18"/>
  <c r="M34" i="18"/>
  <c r="L34" i="18"/>
  <c r="K34" i="18"/>
  <c r="J34" i="18"/>
  <c r="I34" i="18"/>
  <c r="H34" i="18"/>
  <c r="G34" i="18"/>
  <c r="F34" i="18"/>
  <c r="E34" i="18"/>
  <c r="D34" i="18"/>
  <c r="P34" i="18" s="1"/>
  <c r="Q36" i="18" s="1"/>
  <c r="Q37" i="18" s="1"/>
  <c r="O15" i="18" s="1"/>
  <c r="O33" i="18"/>
  <c r="N33" i="18"/>
  <c r="M33" i="18"/>
  <c r="L33" i="18"/>
  <c r="K33" i="18"/>
  <c r="J33" i="18"/>
  <c r="I33" i="18"/>
  <c r="H33" i="18"/>
  <c r="G33" i="18"/>
  <c r="F33" i="18"/>
  <c r="E33" i="18"/>
  <c r="D33" i="18"/>
  <c r="P33" i="18" s="1"/>
  <c r="Q35" i="18" s="1"/>
  <c r="L15" i="18" s="1"/>
  <c r="P32" i="18"/>
  <c r="P31" i="18"/>
  <c r="P30" i="18"/>
  <c r="P29" i="18"/>
  <c r="P28" i="18"/>
  <c r="P27" i="18"/>
  <c r="P26" i="18"/>
  <c r="P25" i="18"/>
  <c r="P24" i="18"/>
  <c r="P23" i="18"/>
  <c r="O18" i="18"/>
  <c r="L18" i="18"/>
  <c r="O17" i="18"/>
  <c r="L17" i="18"/>
  <c r="O16" i="18"/>
  <c r="L16" i="18"/>
  <c r="A12" i="18"/>
  <c r="J11" i="18"/>
  <c r="A11" i="18"/>
  <c r="J10" i="18"/>
  <c r="D34" i="16"/>
  <c r="O34" i="16"/>
  <c r="N34" i="16"/>
  <c r="M34" i="16"/>
  <c r="L34" i="16"/>
  <c r="K34" i="16"/>
  <c r="J34" i="16"/>
  <c r="I34" i="16"/>
  <c r="H34" i="16"/>
  <c r="G34" i="16"/>
  <c r="F34" i="16"/>
  <c r="E34" i="16"/>
  <c r="BC16" i="49" l="1"/>
  <c r="BC17" i="49" s="1"/>
  <c r="AV17" i="49"/>
  <c r="AC29" i="49"/>
  <c r="Y29" i="49" s="1"/>
  <c r="BQ14" i="49"/>
  <c r="M29" i="49"/>
  <c r="I29" i="49" s="1"/>
  <c r="AS29" i="49"/>
  <c r="AO29" i="49" s="1"/>
  <c r="BI29" i="49"/>
  <c r="BE29" i="49" s="1"/>
  <c r="P34" i="16"/>
  <c r="E34" i="17"/>
  <c r="F34" i="17"/>
  <c r="G34" i="17"/>
  <c r="H34" i="17"/>
  <c r="I34" i="17"/>
  <c r="J34" i="17"/>
  <c r="K34" i="17"/>
  <c r="L34" i="17"/>
  <c r="M34" i="17"/>
  <c r="N34" i="17"/>
  <c r="O34" i="17"/>
  <c r="D34" i="17"/>
  <c r="P26" i="17"/>
  <c r="P24" i="17"/>
  <c r="P27" i="17"/>
  <c r="P25" i="17"/>
  <c r="P23" i="17"/>
  <c r="BQ15" i="49" l="1"/>
  <c r="BM14" i="49"/>
  <c r="BM15" i="49" s="1"/>
  <c r="P34" i="17"/>
  <c r="Q36" i="17" s="1"/>
  <c r="Q37" i="17" s="1"/>
  <c r="O15" i="17" s="1"/>
  <c r="D15" i="15"/>
  <c r="L16" i="16"/>
  <c r="K16" i="15" s="1"/>
  <c r="BA6" i="49" s="1"/>
  <c r="BA9" i="49" s="1"/>
  <c r="P35" i="17"/>
  <c r="O33" i="17"/>
  <c r="N33" i="17"/>
  <c r="M33" i="17"/>
  <c r="L33" i="17"/>
  <c r="K33" i="17"/>
  <c r="J33" i="17"/>
  <c r="I33" i="17"/>
  <c r="H33" i="17"/>
  <c r="G33" i="17"/>
  <c r="F33" i="17"/>
  <c r="E33" i="17"/>
  <c r="D33" i="17"/>
  <c r="P32" i="17"/>
  <c r="P31" i="17"/>
  <c r="P30" i="17"/>
  <c r="P29" i="17"/>
  <c r="P28" i="17"/>
  <c r="O17" i="17"/>
  <c r="O18" i="17"/>
  <c r="L18" i="17"/>
  <c r="L17" i="17"/>
  <c r="O16" i="17"/>
  <c r="L16" i="17"/>
  <c r="A12" i="17"/>
  <c r="J11" i="17"/>
  <c r="A11" i="17"/>
  <c r="J10" i="17"/>
  <c r="P35" i="16"/>
  <c r="L18" i="16" s="1"/>
  <c r="K18" i="15" s="1"/>
  <c r="AK6" i="49" s="1"/>
  <c r="AK9" i="49" s="1"/>
  <c r="O33" i="16"/>
  <c r="N33" i="16"/>
  <c r="M33" i="16"/>
  <c r="L33" i="16"/>
  <c r="K33" i="16"/>
  <c r="J33" i="16"/>
  <c r="I33" i="16"/>
  <c r="H33" i="16"/>
  <c r="G33" i="16"/>
  <c r="F33" i="16"/>
  <c r="E33" i="16"/>
  <c r="D33" i="16"/>
  <c r="P32" i="16"/>
  <c r="P31" i="16"/>
  <c r="P30" i="16"/>
  <c r="P29" i="16"/>
  <c r="P28" i="16"/>
  <c r="P27" i="16"/>
  <c r="P26" i="16"/>
  <c r="P25" i="16"/>
  <c r="P24" i="16"/>
  <c r="P23" i="16"/>
  <c r="O18" i="16"/>
  <c r="N18" i="15" s="1"/>
  <c r="AG6" i="49" s="1"/>
  <c r="O17" i="16"/>
  <c r="N17" i="15" s="1"/>
  <c r="AO6" i="49" s="1"/>
  <c r="L17" i="16"/>
  <c r="K17" i="15" s="1"/>
  <c r="AS6" i="49" s="1"/>
  <c r="AS9" i="49" s="1"/>
  <c r="O16" i="16"/>
  <c r="N16" i="15" s="1"/>
  <c r="AW6" i="49" s="1"/>
  <c r="AW9" i="49" s="1"/>
  <c r="A12" i="16"/>
  <c r="J11" i="16"/>
  <c r="A11" i="16"/>
  <c r="J10" i="16"/>
  <c r="O34" i="15"/>
  <c r="N33" i="15"/>
  <c r="M33" i="15"/>
  <c r="L33" i="15"/>
  <c r="K33" i="15"/>
  <c r="J33" i="15"/>
  <c r="I33" i="15"/>
  <c r="H33" i="15"/>
  <c r="G33" i="15"/>
  <c r="F33" i="15"/>
  <c r="E33" i="15"/>
  <c r="D33" i="15"/>
  <c r="C33" i="15"/>
  <c r="O32" i="15"/>
  <c r="O31" i="15"/>
  <c r="O30" i="15"/>
  <c r="O29" i="15"/>
  <c r="O28" i="15"/>
  <c r="O27" i="15"/>
  <c r="O26" i="15"/>
  <c r="O25" i="15"/>
  <c r="O24" i="15"/>
  <c r="O23" i="15"/>
  <c r="A12" i="15"/>
  <c r="I11" i="15"/>
  <c r="A11" i="15"/>
  <c r="I10" i="15"/>
  <c r="AG9" i="49" l="1"/>
  <c r="BE6" i="49"/>
  <c r="BE9" i="49" s="1"/>
  <c r="AE16" i="49"/>
  <c r="AO9" i="49"/>
  <c r="Q36" i="16"/>
  <c r="Q37" i="16" s="1"/>
  <c r="O15" i="16" s="1"/>
  <c r="P33" i="17"/>
  <c r="Q35" i="17" s="1"/>
  <c r="L15" i="17" s="1"/>
  <c r="P33" i="16"/>
  <c r="Q35" i="16" s="1"/>
  <c r="O33" i="15"/>
  <c r="P34" i="15" s="1"/>
  <c r="AS26" i="49" l="1"/>
  <c r="AC26" i="49"/>
  <c r="AD32" i="49"/>
  <c r="BI26" i="49"/>
  <c r="M26" i="49"/>
  <c r="AT32" i="49"/>
  <c r="BJ32" i="49"/>
  <c r="N32" i="49"/>
  <c r="AI16" i="49"/>
  <c r="AI17" i="49" s="1"/>
  <c r="AE17" i="49"/>
  <c r="AL16" i="49"/>
  <c r="AL17" i="49" s="1"/>
  <c r="L15" i="16"/>
  <c r="K15" i="15" s="1"/>
  <c r="BE26" i="49" l="1"/>
  <c r="I26" i="49"/>
  <c r="M27" i="49"/>
  <c r="I27" i="49" s="1"/>
  <c r="AS27" i="49"/>
  <c r="AO27" i="49" s="1"/>
  <c r="BI27" i="49"/>
  <c r="BE27" i="49" s="1"/>
  <c r="Y28" i="49"/>
  <c r="AO28" i="49"/>
  <c r="BE28" i="49"/>
  <c r="I28" i="49"/>
  <c r="Y26" i="49"/>
  <c r="AC27" i="49"/>
  <c r="Y27" i="49" s="1"/>
  <c r="M28" i="49"/>
  <c r="AS28" i="49"/>
  <c r="AC28" i="49"/>
  <c r="BI28" i="49"/>
  <c r="AO26" i="49"/>
  <c r="N15" i="15"/>
  <c r="AS30" i="49" l="1"/>
  <c r="AC30" i="49"/>
  <c r="I30" i="49"/>
  <c r="M30" i="49"/>
  <c r="AO30" i="49"/>
  <c r="BI30" i="49"/>
  <c r="Y30" i="49"/>
  <c r="BE30" i="49"/>
</calcChain>
</file>

<file path=xl/comments1.xml><?xml version="1.0" encoding="utf-8"?>
<comments xmlns="http://schemas.openxmlformats.org/spreadsheetml/2006/main">
  <authors>
    <author>山田　将平</author>
    <author>鈴木 奨(suzuki-shou.c71)</author>
  </authors>
  <commentList>
    <comment ref="BE6" authorId="0" shapeId="0">
      <text>
        <r>
          <rPr>
            <b/>
            <sz val="14"/>
            <color indexed="81"/>
            <rFont val="MS P ゴシック"/>
            <family val="3"/>
            <charset val="128"/>
          </rPr>
          <t>次シート以降で平均利用者を算出することにより自動反映されます。</t>
        </r>
      </text>
    </comment>
    <comment ref="AA7" authorId="1"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 ref="Z8" authorId="0" shapeId="0">
      <text>
        <r>
          <rPr>
            <b/>
            <sz val="14"/>
            <color indexed="81"/>
            <rFont val="MS P ゴシック"/>
            <family val="3"/>
            <charset val="128"/>
          </rPr>
          <t>今年度中に定員を増加している場合、</t>
        </r>
        <r>
          <rPr>
            <sz val="9"/>
            <color indexed="81"/>
            <rFont val="MS P ゴシック"/>
            <family val="3"/>
            <charset val="128"/>
          </rPr>
          <t xml:space="preserve">
</t>
        </r>
      </text>
    </comment>
  </commentList>
</comments>
</file>

<file path=xl/sharedStrings.xml><?xml version="1.0" encoding="utf-8"?>
<sst xmlns="http://schemas.openxmlformats.org/spreadsheetml/2006/main" count="2422" uniqueCount="190">
  <si>
    <t>合計</t>
    <rPh sb="0" eb="2">
      <t>ゴウケイ</t>
    </rPh>
    <phoneticPr fontId="1"/>
  </si>
  <si>
    <t>住居名</t>
    <rPh sb="0" eb="2">
      <t>ジュウキョ</t>
    </rPh>
    <rPh sb="2" eb="3">
      <t>メイ</t>
    </rPh>
    <phoneticPr fontId="1"/>
  </si>
  <si>
    <t>事業所名</t>
    <rPh sb="0" eb="3">
      <t>ジギョウショ</t>
    </rPh>
    <rPh sb="3" eb="4">
      <t>メイ</t>
    </rPh>
    <phoneticPr fontId="1"/>
  </si>
  <si>
    <t>※新規指定又は住居追加から6月以上１年未満の間は、直近の6月における全利用者の延べ数を6月間の開所日数で除して得た数以上とする。</t>
    <rPh sb="1" eb="3">
      <t>シンキ</t>
    </rPh>
    <rPh sb="3" eb="5">
      <t>シテイ</t>
    </rPh>
    <rPh sb="5" eb="6">
      <t>マタ</t>
    </rPh>
    <rPh sb="7" eb="9">
      <t>ジュウキョ</t>
    </rPh>
    <rPh sb="9" eb="11">
      <t>ツイカ</t>
    </rPh>
    <rPh sb="14" eb="15">
      <t>ツキ</t>
    </rPh>
    <rPh sb="15" eb="17">
      <t>イジョウ</t>
    </rPh>
    <rPh sb="18" eb="19">
      <t>ネン</t>
    </rPh>
    <rPh sb="19" eb="21">
      <t>ミマン</t>
    </rPh>
    <rPh sb="22" eb="23">
      <t>カン</t>
    </rPh>
    <rPh sb="25" eb="27">
      <t>チョッキン</t>
    </rPh>
    <rPh sb="29" eb="30">
      <t>ツキ</t>
    </rPh>
    <rPh sb="34" eb="35">
      <t>ゼン</t>
    </rPh>
    <rPh sb="35" eb="37">
      <t>リヨウ</t>
    </rPh>
    <rPh sb="37" eb="38">
      <t>シャ</t>
    </rPh>
    <rPh sb="39" eb="40">
      <t>ノ</t>
    </rPh>
    <rPh sb="41" eb="42">
      <t>スウ</t>
    </rPh>
    <rPh sb="44" eb="46">
      <t>ツキカン</t>
    </rPh>
    <rPh sb="47" eb="49">
      <t>カイショ</t>
    </rPh>
    <rPh sb="49" eb="51">
      <t>ニッスウ</t>
    </rPh>
    <rPh sb="52" eb="53">
      <t>ジョ</t>
    </rPh>
    <rPh sb="55" eb="56">
      <t>エ</t>
    </rPh>
    <rPh sb="57" eb="58">
      <t>カズ</t>
    </rPh>
    <rPh sb="58" eb="60">
      <t>イジョウ</t>
    </rPh>
    <phoneticPr fontId="1"/>
  </si>
  <si>
    <t>※新規指定又は住居追加から1年以上経過している場合は、直近1年間における全利用者の延べ数を1年間の開所日数で除して得た数以上とする。</t>
    <rPh sb="1" eb="3">
      <t>シンキ</t>
    </rPh>
    <rPh sb="3" eb="5">
      <t>シテイ</t>
    </rPh>
    <rPh sb="5" eb="6">
      <t>マタ</t>
    </rPh>
    <rPh sb="7" eb="9">
      <t>ジュウキョ</t>
    </rPh>
    <rPh sb="9" eb="11">
      <t>ツイカ</t>
    </rPh>
    <rPh sb="14" eb="15">
      <t>ネン</t>
    </rPh>
    <rPh sb="15" eb="17">
      <t>イジョウ</t>
    </rPh>
    <rPh sb="17" eb="19">
      <t>ケイカ</t>
    </rPh>
    <rPh sb="23" eb="25">
      <t>バアイ</t>
    </rPh>
    <rPh sb="27" eb="29">
      <t>チョッキン</t>
    </rPh>
    <rPh sb="30" eb="31">
      <t>ネン</t>
    </rPh>
    <rPh sb="36" eb="37">
      <t>ゼン</t>
    </rPh>
    <rPh sb="37" eb="40">
      <t>リヨウシャ</t>
    </rPh>
    <rPh sb="41" eb="42">
      <t>ノ</t>
    </rPh>
    <rPh sb="43" eb="44">
      <t>スウ</t>
    </rPh>
    <rPh sb="46" eb="48">
      <t>ネンカン</t>
    </rPh>
    <rPh sb="49" eb="51">
      <t>カイショ</t>
    </rPh>
    <rPh sb="51" eb="53">
      <t>ニッスウ</t>
    </rPh>
    <rPh sb="54" eb="55">
      <t>ジョ</t>
    </rPh>
    <rPh sb="57" eb="58">
      <t>エ</t>
    </rPh>
    <rPh sb="59" eb="60">
      <t>カズ</t>
    </rPh>
    <rPh sb="60" eb="62">
      <t>イジョウ</t>
    </rPh>
    <phoneticPr fontId="1"/>
  </si>
  <si>
    <t>月</t>
    <rPh sb="0" eb="1">
      <t>ツキ</t>
    </rPh>
    <phoneticPr fontId="1"/>
  </si>
  <si>
    <t>利用者①（氏名を記入）</t>
    <rPh sb="0" eb="3">
      <t>リヨウシャ</t>
    </rPh>
    <rPh sb="5" eb="7">
      <t>シメイ</t>
    </rPh>
    <rPh sb="8" eb="10">
      <t>キニュウ</t>
    </rPh>
    <phoneticPr fontId="1"/>
  </si>
  <si>
    <t>利用者②（氏名を記入）</t>
    <rPh sb="0" eb="3">
      <t>リヨウシャ</t>
    </rPh>
    <rPh sb="5" eb="7">
      <t>シメイ</t>
    </rPh>
    <rPh sb="8" eb="10">
      <t>キニュウ</t>
    </rPh>
    <phoneticPr fontId="1"/>
  </si>
  <si>
    <t>利用者④（氏名を記入）</t>
    <phoneticPr fontId="1"/>
  </si>
  <si>
    <t>利用者⑤（氏名を記入）</t>
    <phoneticPr fontId="1"/>
  </si>
  <si>
    <t>利用者⑥（氏名を記入）</t>
    <phoneticPr fontId="1"/>
  </si>
  <si>
    <t>利用者⑦（氏名を記入）</t>
    <phoneticPr fontId="1"/>
  </si>
  <si>
    <t>利用者⑧（氏名を記入）</t>
    <phoneticPr fontId="1"/>
  </si>
  <si>
    <t>利用者⑨（氏名を記入）</t>
    <phoneticPr fontId="1"/>
  </si>
  <si>
    <t>利用者⑩（氏名を記入）</t>
    <phoneticPr fontId="1"/>
  </si>
  <si>
    <t>月の延べ利用者数
（自動計算）</t>
    <rPh sb="0" eb="1">
      <t>ツキ</t>
    </rPh>
    <rPh sb="2" eb="3">
      <t>ノ</t>
    </rPh>
    <rPh sb="4" eb="6">
      <t>リヨウ</t>
    </rPh>
    <rPh sb="6" eb="7">
      <t>シャ</t>
    </rPh>
    <rPh sb="7" eb="8">
      <t>スウ</t>
    </rPh>
    <rPh sb="10" eb="12">
      <t>ジドウ</t>
    </rPh>
    <rPh sb="12" eb="14">
      <t>ケイサン</t>
    </rPh>
    <phoneticPr fontId="1"/>
  </si>
  <si>
    <t>月の開所日数
(直接入力)</t>
    <rPh sb="0" eb="1">
      <t>ツキ</t>
    </rPh>
    <rPh sb="2" eb="4">
      <t>カイショ</t>
    </rPh>
    <rPh sb="4" eb="6">
      <t>ニッスウ</t>
    </rPh>
    <rPh sb="8" eb="10">
      <t>チョクセツ</t>
    </rPh>
    <rPh sb="10" eb="12">
      <t>ニュウリョク</t>
    </rPh>
    <phoneticPr fontId="1"/>
  </si>
  <si>
    <t>利用者③（氏名を記入）</t>
    <phoneticPr fontId="1"/>
  </si>
  <si>
    <t>住居定員</t>
    <rPh sb="0" eb="2">
      <t>ジュウキョ</t>
    </rPh>
    <rPh sb="2" eb="4">
      <t>テイイン</t>
    </rPh>
    <phoneticPr fontId="1"/>
  </si>
  <si>
    <t>住居追加日</t>
    <rPh sb="0" eb="2">
      <t>ジュウキョ</t>
    </rPh>
    <rPh sb="2" eb="4">
      <t>ツイカ</t>
    </rPh>
    <rPh sb="4" eb="5">
      <t>ビ</t>
    </rPh>
    <phoneticPr fontId="1"/>
  </si>
  <si>
    <t>（体制付表５－１９）</t>
    <rPh sb="1" eb="5">
      <t>タイセイフヒョウ</t>
    </rPh>
    <phoneticPr fontId="1"/>
  </si>
  <si>
    <t>4月</t>
    <rPh sb="1" eb="2">
      <t>ガツ</t>
    </rPh>
    <phoneticPr fontId="1"/>
  </si>
  <si>
    <t>5月</t>
    <rPh sb="1" eb="2">
      <t>ガツ</t>
    </rPh>
    <phoneticPr fontId="1"/>
  </si>
  <si>
    <t>6月</t>
  </si>
  <si>
    <t>7月</t>
  </si>
  <si>
    <t>8月</t>
  </si>
  <si>
    <t>9月</t>
  </si>
  <si>
    <t>10月</t>
  </si>
  <si>
    <t>11月</t>
  </si>
  <si>
    <t>12月</t>
  </si>
  <si>
    <t>1月</t>
  </si>
  <si>
    <t>2月</t>
  </si>
  <si>
    <t>3月</t>
  </si>
  <si>
    <t>平均利用者数合計
（自動計算）</t>
    <phoneticPr fontId="1"/>
  </si>
  <si>
    <t>夜間支援対象者数
（自動計算）</t>
    <phoneticPr fontId="1"/>
  </si>
  <si>
    <t>区分6</t>
    <rPh sb="0" eb="2">
      <t>クブン</t>
    </rPh>
    <phoneticPr fontId="1"/>
  </si>
  <si>
    <t>区分5</t>
    <rPh sb="0" eb="2">
      <t>クブン</t>
    </rPh>
    <phoneticPr fontId="1"/>
  </si>
  <si>
    <t>区分4</t>
    <rPh sb="0" eb="2">
      <t>クブン</t>
    </rPh>
    <phoneticPr fontId="1"/>
  </si>
  <si>
    <t>区分3</t>
    <rPh sb="0" eb="2">
      <t>クブン</t>
    </rPh>
    <phoneticPr fontId="1"/>
  </si>
  <si>
    <t>区分2</t>
    <rPh sb="0" eb="2">
      <t>クブン</t>
    </rPh>
    <phoneticPr fontId="1"/>
  </si>
  <si>
    <t>区分1以下</t>
    <rPh sb="0" eb="2">
      <t>クブン</t>
    </rPh>
    <rPh sb="3" eb="5">
      <t>イカ</t>
    </rPh>
    <phoneticPr fontId="1"/>
  </si>
  <si>
    <t>区分</t>
    <rPh sb="0" eb="2">
      <t>クブン</t>
    </rPh>
    <phoneticPr fontId="1"/>
  </si>
  <si>
    <t>船橋グループホーム</t>
    <rPh sb="0" eb="2">
      <t>フナバシ</t>
    </rPh>
    <phoneticPr fontId="1"/>
  </si>
  <si>
    <t>湊町ホーム</t>
    <rPh sb="0" eb="2">
      <t>ミナトチョウ</t>
    </rPh>
    <phoneticPr fontId="1"/>
  </si>
  <si>
    <t>1以下</t>
    <rPh sb="1" eb="3">
      <t>イカ</t>
    </rPh>
    <phoneticPr fontId="1"/>
  </si>
  <si>
    <t>.</t>
    <phoneticPr fontId="1"/>
  </si>
  <si>
    <t>この住居は指定（住居追加）時点から６か月未満ですか？</t>
    <rPh sb="2" eb="4">
      <t>ジュウキョ</t>
    </rPh>
    <rPh sb="5" eb="7">
      <t>シテイ</t>
    </rPh>
    <rPh sb="8" eb="10">
      <t>ジュウキョ</t>
    </rPh>
    <rPh sb="10" eb="12">
      <t>ツイカ</t>
    </rPh>
    <rPh sb="13" eb="15">
      <t>ジテン</t>
    </rPh>
    <rPh sb="19" eb="20">
      <t>ゲツ</t>
    </rPh>
    <rPh sb="20" eb="22">
      <t>ミマン</t>
    </rPh>
    <phoneticPr fontId="1"/>
  </si>
  <si>
    <t>直近1年の利用状況を下表に入力してください</t>
    <rPh sb="0" eb="2">
      <t>チョッキン</t>
    </rPh>
    <rPh sb="3" eb="4">
      <t>ネン</t>
    </rPh>
    <rPh sb="5" eb="9">
      <t>リヨウジョウキョウ</t>
    </rPh>
    <rPh sb="10" eb="12">
      <t>カヒョウ</t>
    </rPh>
    <rPh sb="13" eb="15">
      <t>ニュウリョク</t>
    </rPh>
    <phoneticPr fontId="1"/>
  </si>
  <si>
    <t>はい</t>
    <phoneticPr fontId="1"/>
  </si>
  <si>
    <t>いいえ</t>
    <phoneticPr fontId="1"/>
  </si>
  <si>
    <t>この住居は指定（住居追加）時点から1年以上経過していますか？</t>
    <phoneticPr fontId="1"/>
  </si>
  <si>
    <t>この住居は指定（住居追加）時点から6か月以上1年未満ですか？</t>
    <phoneticPr fontId="1"/>
  </si>
  <si>
    <t>直近1年又は前年度の利用状況を下表に入力してください</t>
    <rPh sb="4" eb="5">
      <t>マタ</t>
    </rPh>
    <rPh sb="6" eb="9">
      <t>ゼンネンド</t>
    </rPh>
    <phoneticPr fontId="1"/>
  </si>
  <si>
    <t>直近6か月の利用状況を「3.利用状況」に入力してください。</t>
    <rPh sb="14" eb="18">
      <t>リヨウジョウキョウ</t>
    </rPh>
    <phoneticPr fontId="1"/>
  </si>
  <si>
    <t>　1.はじめに</t>
    <phoneticPr fontId="1"/>
  </si>
  <si>
    <t>　2.事業所情報</t>
    <rPh sb="3" eb="6">
      <t>ジギョウショ</t>
    </rPh>
    <rPh sb="6" eb="8">
      <t>ジョウホウ</t>
    </rPh>
    <phoneticPr fontId="1"/>
  </si>
  <si>
    <t>　3.利用状況</t>
    <rPh sb="3" eb="7">
      <t>リヨウジョウキョウ</t>
    </rPh>
    <phoneticPr fontId="1"/>
  </si>
  <si>
    <t>令和</t>
    <rPh sb="0" eb="2">
      <t>レイワ</t>
    </rPh>
    <phoneticPr fontId="1"/>
  </si>
  <si>
    <t>年度</t>
    <rPh sb="0" eb="2">
      <t>ネンド</t>
    </rPh>
    <phoneticPr fontId="1"/>
  </si>
  <si>
    <t>　例）令和5年4月に住居追加した場合、9月末を以て、6月間の実績が出ることから、10月から新たな対象者数での算定が可能となる。</t>
    <rPh sb="1" eb="2">
      <t>レイ</t>
    </rPh>
    <rPh sb="3" eb="5">
      <t>レイワ</t>
    </rPh>
    <rPh sb="6" eb="7">
      <t>ネン</t>
    </rPh>
    <rPh sb="8" eb="9">
      <t>ガツ</t>
    </rPh>
    <rPh sb="10" eb="12">
      <t>ジュウキョ</t>
    </rPh>
    <rPh sb="12" eb="14">
      <t>ツイカ</t>
    </rPh>
    <rPh sb="16" eb="18">
      <t>バアイ</t>
    </rPh>
    <rPh sb="20" eb="21">
      <t>ガツ</t>
    </rPh>
    <rPh sb="21" eb="22">
      <t>マツ</t>
    </rPh>
    <rPh sb="23" eb="24">
      <t>モッ</t>
    </rPh>
    <rPh sb="27" eb="29">
      <t>ツキカン</t>
    </rPh>
    <rPh sb="30" eb="32">
      <t>ジッセキ</t>
    </rPh>
    <rPh sb="33" eb="34">
      <t>デ</t>
    </rPh>
    <rPh sb="42" eb="43">
      <t>ガツ</t>
    </rPh>
    <rPh sb="45" eb="46">
      <t>アラ</t>
    </rPh>
    <rPh sb="48" eb="50">
      <t>タイショウ</t>
    </rPh>
    <rPh sb="50" eb="51">
      <t>シャ</t>
    </rPh>
    <rPh sb="51" eb="52">
      <t>スウ</t>
    </rPh>
    <rPh sb="54" eb="56">
      <t>サンテイ</t>
    </rPh>
    <rPh sb="57" eb="59">
      <t>カノウ</t>
    </rPh>
    <phoneticPr fontId="1"/>
  </si>
  <si>
    <t>0.作成要領</t>
    <rPh sb="2" eb="6">
      <t>サクセイヨウリョウ</t>
    </rPh>
    <phoneticPr fontId="1"/>
  </si>
  <si>
    <t>・複数の住居がある場合、シートのコピーは行わず、予め用意したシートに入力してください。（数式が壊れ、うまく集計ができなくなります）</t>
    <rPh sb="1" eb="3">
      <t>フクスウ</t>
    </rPh>
    <rPh sb="4" eb="6">
      <t>ジュウキョ</t>
    </rPh>
    <rPh sb="9" eb="11">
      <t>バアイ</t>
    </rPh>
    <rPh sb="20" eb="21">
      <t>オコナ</t>
    </rPh>
    <rPh sb="24" eb="25">
      <t>アラカジ</t>
    </rPh>
    <rPh sb="26" eb="28">
      <t>ヨウイ</t>
    </rPh>
    <rPh sb="34" eb="36">
      <t>ニュウリョク</t>
    </rPh>
    <rPh sb="44" eb="46">
      <t>スウシキ</t>
    </rPh>
    <rPh sb="47" eb="48">
      <t>コワ</t>
    </rPh>
    <rPh sb="53" eb="55">
      <t>シュウケイ</t>
    </rPh>
    <phoneticPr fontId="1"/>
  </si>
  <si>
    <t>・全て入力が終わったら、「集計用シート」を確認し、当該数値を「体制付表5-25」へ転記してください。</t>
    <rPh sb="1" eb="2">
      <t>スベ</t>
    </rPh>
    <rPh sb="3" eb="5">
      <t>ニュウリョク</t>
    </rPh>
    <rPh sb="6" eb="7">
      <t>オ</t>
    </rPh>
    <rPh sb="13" eb="16">
      <t>シュウケイヨウ</t>
    </rPh>
    <rPh sb="21" eb="23">
      <t>カクニン</t>
    </rPh>
    <rPh sb="25" eb="29">
      <t>トウガイスウチ</t>
    </rPh>
    <rPh sb="31" eb="35">
      <t>タイセイフヒョウ</t>
    </rPh>
    <rPh sb="41" eb="43">
      <t>テンキ</t>
    </rPh>
    <phoneticPr fontId="1"/>
  </si>
  <si>
    <t>共同生活援助事業所における前年度平均利用者数等の算定資料
（兼夜間支援対象者数の根拠資料）</t>
    <rPh sb="0" eb="2">
      <t>キョウドウ</t>
    </rPh>
    <rPh sb="2" eb="4">
      <t>セイカツ</t>
    </rPh>
    <rPh sb="4" eb="6">
      <t>エンジョ</t>
    </rPh>
    <rPh sb="6" eb="9">
      <t>ジギョウショ</t>
    </rPh>
    <rPh sb="13" eb="16">
      <t>ゼンネンド</t>
    </rPh>
    <rPh sb="16" eb="18">
      <t>ヘイキン</t>
    </rPh>
    <rPh sb="18" eb="22">
      <t>リヨウシャスウ</t>
    </rPh>
    <rPh sb="22" eb="23">
      <t>ナド</t>
    </rPh>
    <rPh sb="24" eb="26">
      <t>サンテイ</t>
    </rPh>
    <rPh sb="26" eb="28">
      <t>シリョウ</t>
    </rPh>
    <rPh sb="30" eb="31">
      <t>ケン</t>
    </rPh>
    <rPh sb="31" eb="39">
      <t>ヤカンシエンタイショウシャスウ</t>
    </rPh>
    <rPh sb="40" eb="44">
      <t>コンキョシリョウ</t>
    </rPh>
    <phoneticPr fontId="1"/>
  </si>
  <si>
    <t>・このシートは1住居に1シート作成してください。緑色のセルは選択、ピンク色のセルは入力が必要なセルです。</t>
    <rPh sb="8" eb="10">
      <t>ジュウキョ</t>
    </rPh>
    <rPh sb="15" eb="17">
      <t>サクセイ</t>
    </rPh>
    <rPh sb="24" eb="26">
      <t>ミドリイロ</t>
    </rPh>
    <rPh sb="30" eb="32">
      <t>センタク</t>
    </rPh>
    <rPh sb="36" eb="37">
      <t>イロ</t>
    </rPh>
    <rPh sb="41" eb="43">
      <t>ニュウリョク</t>
    </rPh>
    <rPh sb="44" eb="46">
      <t>ヒツヨウ</t>
    </rPh>
    <phoneticPr fontId="1"/>
  </si>
  <si>
    <t>サービス</t>
    <phoneticPr fontId="1"/>
  </si>
  <si>
    <t>GH</t>
    <phoneticPr fontId="1"/>
  </si>
  <si>
    <t>短期入所</t>
    <rPh sb="0" eb="4">
      <t>タンキニュウショ</t>
    </rPh>
    <phoneticPr fontId="1"/>
  </si>
  <si>
    <t>月の延べ利用者数（GH）
（自動計算）</t>
    <rPh sb="0" eb="1">
      <t>ツキ</t>
    </rPh>
    <rPh sb="2" eb="3">
      <t>ノ</t>
    </rPh>
    <rPh sb="4" eb="6">
      <t>リヨウ</t>
    </rPh>
    <rPh sb="6" eb="7">
      <t>シャ</t>
    </rPh>
    <rPh sb="7" eb="8">
      <t>スウ</t>
    </rPh>
    <rPh sb="14" eb="16">
      <t>ジドウ</t>
    </rPh>
    <rPh sb="16" eb="18">
      <t>ケイサン</t>
    </rPh>
    <phoneticPr fontId="1"/>
  </si>
  <si>
    <t>○</t>
    <phoneticPr fontId="10"/>
  </si>
  <si>
    <t>（参考様式７兼体制付表１－３）</t>
    <rPh sb="1" eb="5">
      <t>サンコウヨウシキ</t>
    </rPh>
    <rPh sb="6" eb="7">
      <t>ケン</t>
    </rPh>
    <rPh sb="7" eb="11">
      <t>タイセイフヒョウ</t>
    </rPh>
    <phoneticPr fontId="10"/>
  </si>
  <si>
    <t>令和</t>
    <rPh sb="0" eb="2">
      <t>レイワ</t>
    </rPh>
    <phoneticPr fontId="10"/>
  </si>
  <si>
    <t>年</t>
    <rPh sb="0" eb="1">
      <t>ネン</t>
    </rPh>
    <phoneticPr fontId="10"/>
  </si>
  <si>
    <t>法人・事業所名</t>
    <rPh sb="0" eb="2">
      <t>ホウジン</t>
    </rPh>
    <rPh sb="3" eb="6">
      <t>ジギョウショ</t>
    </rPh>
    <rPh sb="6" eb="7">
      <t>メイ</t>
    </rPh>
    <phoneticPr fontId="15"/>
  </si>
  <si>
    <t>月</t>
    <rPh sb="0" eb="1">
      <t>ガツ</t>
    </rPh>
    <phoneticPr fontId="10"/>
  </si>
  <si>
    <t>事業所番号</t>
    <phoneticPr fontId="10"/>
  </si>
  <si>
    <t>定員</t>
    <rPh sb="0" eb="2">
      <t>テイイン</t>
    </rPh>
    <phoneticPr fontId="15"/>
  </si>
  <si>
    <t>１　サービス類型</t>
    <rPh sb="6" eb="8">
      <t>ルイケイ</t>
    </rPh>
    <phoneticPr fontId="10"/>
  </si>
  <si>
    <t>３　利用者数</t>
    <rPh sb="2" eb="5">
      <t>リヨウシャ</t>
    </rPh>
    <rPh sb="5" eb="6">
      <t>スウ</t>
    </rPh>
    <phoneticPr fontId="10"/>
  </si>
  <si>
    <t>介護サービス包括型事業所</t>
    <rPh sb="0" eb="2">
      <t>カイゴ</t>
    </rPh>
    <rPh sb="9" eb="11">
      <t>ジギョウ</t>
    </rPh>
    <rPh sb="11" eb="12">
      <t>ショ</t>
    </rPh>
    <phoneticPr fontId="10"/>
  </si>
  <si>
    <t>区分１以下</t>
    <rPh sb="0" eb="2">
      <t>クブン</t>
    </rPh>
    <rPh sb="3" eb="5">
      <t>イカ</t>
    </rPh>
    <phoneticPr fontId="10"/>
  </si>
  <si>
    <t>区分２</t>
    <rPh sb="0" eb="2">
      <t>クブン</t>
    </rPh>
    <phoneticPr fontId="10"/>
  </si>
  <si>
    <t>区分３</t>
    <rPh sb="0" eb="2">
      <t>クブン</t>
    </rPh>
    <phoneticPr fontId="10"/>
  </si>
  <si>
    <t>区分４</t>
    <rPh sb="0" eb="2">
      <t>クブン</t>
    </rPh>
    <phoneticPr fontId="10"/>
  </si>
  <si>
    <t>区分５</t>
    <rPh sb="0" eb="2">
      <t>クブン</t>
    </rPh>
    <phoneticPr fontId="10"/>
  </si>
  <si>
    <t>区分６</t>
    <rPh sb="0" eb="2">
      <t>クブン</t>
    </rPh>
    <phoneticPr fontId="10"/>
  </si>
  <si>
    <t>計</t>
    <rPh sb="0" eb="1">
      <t>ケイ</t>
    </rPh>
    <phoneticPr fontId="10"/>
  </si>
  <si>
    <t>外部サービス利用型事業所</t>
    <rPh sb="0" eb="2">
      <t>ガイブ</t>
    </rPh>
    <rPh sb="6" eb="9">
      <t>リヨウガタ</t>
    </rPh>
    <rPh sb="9" eb="11">
      <t>ジギョウ</t>
    </rPh>
    <rPh sb="11" eb="12">
      <t>ショ</t>
    </rPh>
    <phoneticPr fontId="10"/>
  </si>
  <si>
    <t>利用者数（平均）</t>
    <rPh sb="0" eb="3">
      <t>リヨウシャ</t>
    </rPh>
    <rPh sb="3" eb="4">
      <t>スウ</t>
    </rPh>
    <rPh sb="5" eb="7">
      <t>ヘイキン</t>
    </rPh>
    <phoneticPr fontId="1"/>
  </si>
  <si>
    <t>/</t>
    <phoneticPr fontId="10"/>
  </si>
  <si>
    <t>日中サービス支援型事業所</t>
    <rPh sb="0" eb="2">
      <t>ニッチュウ</t>
    </rPh>
    <rPh sb="6" eb="8">
      <t>シエン</t>
    </rPh>
    <rPh sb="8" eb="9">
      <t>ガタ</t>
    </rPh>
    <rPh sb="9" eb="11">
      <t>ジギョウ</t>
    </rPh>
    <rPh sb="11" eb="12">
      <t>ショ</t>
    </rPh>
    <phoneticPr fontId="10"/>
  </si>
  <si>
    <t>　</t>
    <phoneticPr fontId="10"/>
  </si>
  <si>
    <t>個人居宅介護利用者（再掲）</t>
    <phoneticPr fontId="1"/>
  </si>
  <si>
    <t>定員増人数</t>
    <rPh sb="0" eb="2">
      <t>テイイン</t>
    </rPh>
    <rPh sb="2" eb="3">
      <t>ゾウ</t>
    </rPh>
    <rPh sb="3" eb="5">
      <t>ニンズウ</t>
    </rPh>
    <phoneticPr fontId="10"/>
  </si>
  <si>
    <t>２　運営状況</t>
    <rPh sb="2" eb="4">
      <t>ウンエイ</t>
    </rPh>
    <rPh sb="4" eb="6">
      <t>ジョウキョウ</t>
    </rPh>
    <phoneticPr fontId="15"/>
  </si>
  <si>
    <t>４　基準上置くべき従業者数</t>
    <rPh sb="2" eb="4">
      <t>キジュン</t>
    </rPh>
    <rPh sb="4" eb="5">
      <t>ジョウ</t>
    </rPh>
    <rPh sb="5" eb="6">
      <t>オ</t>
    </rPh>
    <rPh sb="9" eb="12">
      <t>ジュウギョウシャ</t>
    </rPh>
    <rPh sb="12" eb="13">
      <t>スウ</t>
    </rPh>
    <phoneticPr fontId="10"/>
  </si>
  <si>
    <t>５　当該事業所に基準上配置している従業者数</t>
    <rPh sb="2" eb="4">
      <t>トウガイ</t>
    </rPh>
    <rPh sb="4" eb="7">
      <t>ジギョウショ</t>
    </rPh>
    <rPh sb="11" eb="13">
      <t>ハイチ</t>
    </rPh>
    <phoneticPr fontId="10"/>
  </si>
  <si>
    <t>６　加配している特定従業者数</t>
    <rPh sb="2" eb="4">
      <t>カハイ</t>
    </rPh>
    <rPh sb="8" eb="10">
      <t>トクテイ</t>
    </rPh>
    <rPh sb="10" eb="13">
      <t>ジュウギョウシャ</t>
    </rPh>
    <rPh sb="13" eb="14">
      <t>スウ</t>
    </rPh>
    <phoneticPr fontId="10"/>
  </si>
  <si>
    <t>①新設又は増改築等の時点から６か月未満</t>
    <phoneticPr fontId="10"/>
  </si>
  <si>
    <t>常勤換算数</t>
    <rPh sb="0" eb="4">
      <t>ジョウキンカンサン</t>
    </rPh>
    <rPh sb="4" eb="5">
      <t>スウ</t>
    </rPh>
    <phoneticPr fontId="10"/>
  </si>
  <si>
    <t>特定従業者用の勤務延べ時間数</t>
    <rPh sb="0" eb="2">
      <t>トクテイ</t>
    </rPh>
    <rPh sb="2" eb="5">
      <t>ジュウギョウシャ</t>
    </rPh>
    <rPh sb="5" eb="6">
      <t>ヨウ</t>
    </rPh>
    <rPh sb="7" eb="9">
      <t>キンム</t>
    </rPh>
    <phoneticPr fontId="10"/>
  </si>
  <si>
    <t>特定従業者数換算数</t>
    <rPh sb="0" eb="5">
      <t>トクテイジュウギョウシャ</t>
    </rPh>
    <rPh sb="5" eb="6">
      <t>スウ</t>
    </rPh>
    <rPh sb="6" eb="9">
      <t>カンサンスウ</t>
    </rPh>
    <phoneticPr fontId="10"/>
  </si>
  <si>
    <t>②新設又は増改築等の時点から６か月以上１年未満</t>
    <phoneticPr fontId="10"/>
  </si>
  <si>
    <t>常勤換算に
よる人数</t>
    <rPh sb="0" eb="2">
      <t>ジョウキン</t>
    </rPh>
    <rPh sb="2" eb="4">
      <t>カンサン</t>
    </rPh>
    <rPh sb="8" eb="10">
      <t>ニンズウ</t>
    </rPh>
    <phoneticPr fontId="10"/>
  </si>
  <si>
    <t>勤務延べ
時間数/週</t>
    <rPh sb="0" eb="3">
      <t>キンムノ</t>
    </rPh>
    <rPh sb="5" eb="8">
      <t>ジカンスウ</t>
    </rPh>
    <rPh sb="9" eb="10">
      <t>シュウ</t>
    </rPh>
    <phoneticPr fontId="10"/>
  </si>
  <si>
    <t>特定従業者数換算による人数</t>
    <rPh sb="0" eb="6">
      <t>トクテイジュウギョウシャスウ</t>
    </rPh>
    <rPh sb="6" eb="8">
      <t>カンサン</t>
    </rPh>
    <rPh sb="11" eb="13">
      <t>ニンズウ</t>
    </rPh>
    <phoneticPr fontId="10"/>
  </si>
  <si>
    <t>勤務延べ
時間数</t>
    <rPh sb="0" eb="3">
      <t>キンムノ</t>
    </rPh>
    <rPh sb="5" eb="8">
      <t>ジカンスウ</t>
    </rPh>
    <phoneticPr fontId="10"/>
  </si>
  <si>
    <t>③新設又は増改築等の時点から１年以上</t>
    <phoneticPr fontId="10"/>
  </si>
  <si>
    <t>世話人６：１</t>
    <phoneticPr fontId="10"/>
  </si>
  <si>
    <t>世話人等</t>
    <rPh sb="3" eb="4">
      <t>ナド</t>
    </rPh>
    <phoneticPr fontId="10"/>
  </si>
  <si>
    <t>世話人５：１</t>
    <phoneticPr fontId="10"/>
  </si>
  <si>
    <t>合計</t>
    <rPh sb="0" eb="2">
      <t>ゴウケイ</t>
    </rPh>
    <phoneticPr fontId="10"/>
  </si>
  <si>
    <t>生活支援員</t>
    <rPh sb="0" eb="2">
      <t>セイカツ</t>
    </rPh>
    <rPh sb="2" eb="4">
      <t>シエン</t>
    </rPh>
    <rPh sb="4" eb="5">
      <t>イン</t>
    </rPh>
    <phoneticPr fontId="10"/>
  </si>
  <si>
    <t>７　人員配置体制加算の算定における必要加配数</t>
    <rPh sb="2" eb="10">
      <t>ジンインハイチタイセイカサン</t>
    </rPh>
    <rPh sb="11" eb="13">
      <t>サンテイ</t>
    </rPh>
    <rPh sb="17" eb="19">
      <t>ヒツヨウ</t>
    </rPh>
    <rPh sb="19" eb="21">
      <t>カハイ</t>
    </rPh>
    <rPh sb="21" eb="22">
      <t>スウ</t>
    </rPh>
    <phoneticPr fontId="10"/>
  </si>
  <si>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10"/>
  </si>
  <si>
    <t>調整数：</t>
    <rPh sb="0" eb="2">
      <t>チョウセイ</t>
    </rPh>
    <rPh sb="2" eb="3">
      <t>スウ</t>
    </rPh>
    <phoneticPr fontId="10"/>
  </si>
  <si>
    <t>介護包括サービス型・外部サービス利用型</t>
    <rPh sb="0" eb="4">
      <t>カイゴホウカツ</t>
    </rPh>
    <rPh sb="8" eb="9">
      <t>ガタ</t>
    </rPh>
    <rPh sb="10" eb="12">
      <t>ガイブ</t>
    </rPh>
    <rPh sb="16" eb="19">
      <t>リヨウガタ</t>
    </rPh>
    <phoneticPr fontId="10"/>
  </si>
  <si>
    <t>日中サービス支援型</t>
    <rPh sb="0" eb="2">
      <t>ニッチュウ</t>
    </rPh>
    <rPh sb="6" eb="9">
      <t>シエンガタ</t>
    </rPh>
    <phoneticPr fontId="10"/>
  </si>
  <si>
    <t>常勤・専従</t>
    <rPh sb="0" eb="2">
      <t>ジョウキン</t>
    </rPh>
    <rPh sb="3" eb="5">
      <t>センジュウ</t>
    </rPh>
    <phoneticPr fontId="10"/>
  </si>
  <si>
    <t>12:1の場合</t>
    <rPh sb="5" eb="7">
      <t>バアイ</t>
    </rPh>
    <phoneticPr fontId="10"/>
  </si>
  <si>
    <t>特定従業者数</t>
    <rPh sb="0" eb="5">
      <t>トクテイジュウギョウシャ</t>
    </rPh>
    <rPh sb="5" eb="6">
      <t>スウ</t>
    </rPh>
    <phoneticPr fontId="10"/>
  </si>
  <si>
    <t>勤務延べ時間</t>
    <rPh sb="0" eb="3">
      <t>キンムノ</t>
    </rPh>
    <rPh sb="4" eb="6">
      <t>ジカン</t>
    </rPh>
    <phoneticPr fontId="10"/>
  </si>
  <si>
    <t>30:1の場合</t>
    <rPh sb="5" eb="7">
      <t>バアイ</t>
    </rPh>
    <phoneticPr fontId="10"/>
  </si>
  <si>
    <t>7.5:1の場合</t>
    <rPh sb="6" eb="8">
      <t>バアイ</t>
    </rPh>
    <phoneticPr fontId="10"/>
  </si>
  <si>
    <t>20:1の場合</t>
    <rPh sb="5" eb="7">
      <t>バアイ</t>
    </rPh>
    <phoneticPr fontId="10"/>
  </si>
  <si>
    <t>常勤・兼務</t>
    <rPh sb="0" eb="2">
      <t>ジョウキン</t>
    </rPh>
    <rPh sb="3" eb="5">
      <t>ケンム</t>
    </rPh>
    <phoneticPr fontId="10"/>
  </si>
  <si>
    <t>不足加配数</t>
    <rPh sb="0" eb="2">
      <t>フソク</t>
    </rPh>
    <rPh sb="2" eb="4">
      <t>カハイ</t>
    </rPh>
    <rPh sb="4" eb="5">
      <t>スウ</t>
    </rPh>
    <phoneticPr fontId="10"/>
  </si>
  <si>
    <t>非常勤・専従</t>
    <rPh sb="0" eb="3">
      <t>ヒジョウキン</t>
    </rPh>
    <rPh sb="4" eb="6">
      <t>センジュウ</t>
    </rPh>
    <phoneticPr fontId="10"/>
  </si>
  <si>
    <t>不足調整数</t>
    <rPh sb="0" eb="2">
      <t>フソク</t>
    </rPh>
    <rPh sb="2" eb="4">
      <t>チョウセイ</t>
    </rPh>
    <rPh sb="4" eb="5">
      <t>スウ</t>
    </rPh>
    <phoneticPr fontId="10"/>
  </si>
  <si>
    <t>非常勤・兼務</t>
    <rPh sb="0" eb="3">
      <t>ヒジョウキン</t>
    </rPh>
    <rPh sb="4" eb="6">
      <t>ケンム</t>
    </rPh>
    <phoneticPr fontId="10"/>
  </si>
  <si>
    <t>基準人員余り</t>
    <rPh sb="0" eb="4">
      <t>キジュンジンイン</t>
    </rPh>
    <rPh sb="4" eb="5">
      <t>アマ</t>
    </rPh>
    <phoneticPr fontId="10"/>
  </si>
  <si>
    <t>加配状況</t>
    <rPh sb="0" eb="2">
      <t>カハイ</t>
    </rPh>
    <rPh sb="2" eb="4">
      <t>ジョウキョウ</t>
    </rPh>
    <phoneticPr fontId="10"/>
  </si>
  <si>
    <t>介護福祉士</t>
    <rPh sb="0" eb="5">
      <t>カイゴフクシシ</t>
    </rPh>
    <phoneticPr fontId="10"/>
  </si>
  <si>
    <t>算定要件に対しての加配状況</t>
    <rPh sb="0" eb="4">
      <t>サンテイヨウケン</t>
    </rPh>
    <rPh sb="5" eb="6">
      <t>タイ</t>
    </rPh>
    <rPh sb="9" eb="11">
      <t>カハイ</t>
    </rPh>
    <rPh sb="11" eb="13">
      <t>ジョウキョウ</t>
    </rPh>
    <phoneticPr fontId="10"/>
  </si>
  <si>
    <t>算定要件に対しての加配状況</t>
    <phoneticPr fontId="10"/>
  </si>
  <si>
    <t>社会福祉士</t>
    <rPh sb="0" eb="5">
      <t>シャカイフクシシ</t>
    </rPh>
    <phoneticPr fontId="10"/>
  </si>
  <si>
    <t>精神保健福祉士</t>
    <rPh sb="0" eb="7">
      <t>セイシンホケンフクシシ</t>
    </rPh>
    <phoneticPr fontId="10"/>
  </si>
  <si>
    <t>12:1</t>
    <phoneticPr fontId="10"/>
  </si>
  <si>
    <t>30:1</t>
    <phoneticPr fontId="10"/>
  </si>
  <si>
    <t>7.5:1</t>
    <phoneticPr fontId="10"/>
  </si>
  <si>
    <t>20:1</t>
    <phoneticPr fontId="10"/>
  </si>
  <si>
    <t>公認心理師</t>
    <rPh sb="0" eb="2">
      <t>コウニン</t>
    </rPh>
    <rPh sb="2" eb="4">
      <t>シンリ</t>
    </rPh>
    <rPh sb="4" eb="5">
      <t>シ</t>
    </rPh>
    <phoneticPr fontId="10"/>
  </si>
  <si>
    <t>有</t>
    <rPh sb="0" eb="1">
      <t>アリ</t>
    </rPh>
    <phoneticPr fontId="10"/>
  </si>
  <si>
    <t>従業者の勤務体制一覧表</t>
    <phoneticPr fontId="1"/>
  </si>
  <si>
    <t>職種</t>
    <rPh sb="0" eb="2">
      <t>ショクシュ</t>
    </rPh>
    <phoneticPr fontId="10"/>
  </si>
  <si>
    <t>勤務形態</t>
    <rPh sb="0" eb="2">
      <t>キンム</t>
    </rPh>
    <rPh sb="2" eb="4">
      <t>ケイタイ</t>
    </rPh>
    <phoneticPr fontId="10"/>
  </si>
  <si>
    <t>保有
資格</t>
    <rPh sb="0" eb="2">
      <t>ホユウ</t>
    </rPh>
    <rPh sb="3" eb="5">
      <t>シカク</t>
    </rPh>
    <phoneticPr fontId="10"/>
  </si>
  <si>
    <t>勤続
3年</t>
    <rPh sb="0" eb="2">
      <t>キンゾク</t>
    </rPh>
    <rPh sb="4" eb="5">
      <t>ネン</t>
    </rPh>
    <phoneticPr fontId="10"/>
  </si>
  <si>
    <t>氏名</t>
    <rPh sb="0" eb="2">
      <t>シメイ</t>
    </rPh>
    <phoneticPr fontId="10"/>
  </si>
  <si>
    <t>第１週</t>
    <rPh sb="0" eb="1">
      <t>ダイ</t>
    </rPh>
    <rPh sb="2" eb="3">
      <t>シュウ</t>
    </rPh>
    <phoneticPr fontId="10"/>
  </si>
  <si>
    <t>第２週</t>
    <rPh sb="0" eb="1">
      <t>ダイ</t>
    </rPh>
    <rPh sb="2" eb="3">
      <t>シュウ</t>
    </rPh>
    <phoneticPr fontId="10"/>
  </si>
  <si>
    <t>第３週</t>
    <rPh sb="0" eb="1">
      <t>ダイ</t>
    </rPh>
    <rPh sb="2" eb="3">
      <t>シュウ</t>
    </rPh>
    <phoneticPr fontId="10"/>
  </si>
  <si>
    <t>第４週</t>
    <rPh sb="0" eb="1">
      <t>ダイ</t>
    </rPh>
    <rPh sb="2" eb="3">
      <t>シュウ</t>
    </rPh>
    <phoneticPr fontId="10"/>
  </si>
  <si>
    <t>4週の合計</t>
    <rPh sb="1" eb="2">
      <t>シュウ</t>
    </rPh>
    <rPh sb="3" eb="5">
      <t>ゴウケイ</t>
    </rPh>
    <phoneticPr fontId="10"/>
  </si>
  <si>
    <t>週平均の勤務時間</t>
    <rPh sb="0" eb="3">
      <t>シュウヘイキン</t>
    </rPh>
    <rPh sb="4" eb="6">
      <t>キンム</t>
    </rPh>
    <rPh sb="6" eb="8">
      <t>ジカン</t>
    </rPh>
    <phoneticPr fontId="10"/>
  </si>
  <si>
    <t>常勤換算後の人数</t>
    <rPh sb="0" eb="2">
      <t>ジョウキン</t>
    </rPh>
    <rPh sb="2" eb="4">
      <t>カンザン</t>
    </rPh>
    <rPh sb="4" eb="5">
      <t>ゴ</t>
    </rPh>
    <rPh sb="6" eb="8">
      <t>ニンズウ</t>
    </rPh>
    <phoneticPr fontId="10"/>
  </si>
  <si>
    <t>特定従業者換算後の人数</t>
    <rPh sb="0" eb="2">
      <t>トクテイ</t>
    </rPh>
    <rPh sb="2" eb="5">
      <t>ジュウギョウシャ</t>
    </rPh>
    <rPh sb="5" eb="7">
      <t>カンザン</t>
    </rPh>
    <rPh sb="7" eb="8">
      <t>ゴ</t>
    </rPh>
    <rPh sb="9" eb="11">
      <t>ニンズウ</t>
    </rPh>
    <phoneticPr fontId="10"/>
  </si>
  <si>
    <t>兼務先</t>
    <rPh sb="0" eb="2">
      <t>ケンム</t>
    </rPh>
    <rPh sb="2" eb="3">
      <t>サキ</t>
    </rPh>
    <phoneticPr fontId="1"/>
  </si>
  <si>
    <t>5時から22時の時間帯</t>
    <rPh sb="1" eb="2">
      <t>ジ</t>
    </rPh>
    <rPh sb="6" eb="7">
      <t>ジ</t>
    </rPh>
    <rPh sb="8" eb="10">
      <t>ジカン</t>
    </rPh>
    <rPh sb="10" eb="11">
      <t>タイ</t>
    </rPh>
    <phoneticPr fontId="1"/>
  </si>
  <si>
    <t>サービス管理
責任者</t>
    <phoneticPr fontId="10"/>
  </si>
  <si>
    <t>世話人</t>
    <rPh sb="0" eb="3">
      <t>セワニン</t>
    </rPh>
    <phoneticPr fontId="10"/>
  </si>
  <si>
    <t>生活支援員</t>
    <rPh sb="0" eb="2">
      <t>セイカツ</t>
    </rPh>
    <rPh sb="2" eb="5">
      <t>シエンイン</t>
    </rPh>
    <phoneticPr fontId="10"/>
  </si>
  <si>
    <t>日中支援員</t>
    <rPh sb="0" eb="5">
      <t>ニッチュウシエンイン</t>
    </rPh>
    <phoneticPr fontId="10"/>
  </si>
  <si>
    <t>世話人・生活支援員の合計</t>
    <rPh sb="0" eb="3">
      <t>セワニン</t>
    </rPh>
    <rPh sb="4" eb="6">
      <t>セイカツ</t>
    </rPh>
    <rPh sb="6" eb="9">
      <t>シエンイン</t>
    </rPh>
    <rPh sb="10" eb="12">
      <t>ゴウケイ</t>
    </rPh>
    <phoneticPr fontId="10"/>
  </si>
  <si>
    <t>総合計</t>
    <rPh sb="0" eb="1">
      <t>ソウ</t>
    </rPh>
    <rPh sb="1" eb="3">
      <t>ゴウケイ</t>
    </rPh>
    <phoneticPr fontId="10"/>
  </si>
  <si>
    <t>1週間に当該事業所における常勤職員の勤務すべき時間数（就業規則上に定める時間数）</t>
    <phoneticPr fontId="1"/>
  </si>
  <si>
    <t>22時から翌5時の時間帯</t>
    <rPh sb="2" eb="3">
      <t>ジ</t>
    </rPh>
    <rPh sb="5" eb="6">
      <t>ヨク</t>
    </rPh>
    <rPh sb="7" eb="8">
      <t>ジ</t>
    </rPh>
    <rPh sb="9" eb="12">
      <t>ジカンタイ</t>
    </rPh>
    <phoneticPr fontId="10"/>
  </si>
  <si>
    <t>夜間支援員</t>
    <rPh sb="0" eb="2">
      <t>ヤカン</t>
    </rPh>
    <rPh sb="2" eb="5">
      <t>シエンイン</t>
    </rPh>
    <phoneticPr fontId="10"/>
  </si>
  <si>
    <t>夜間支援員の合計</t>
    <rPh sb="0" eb="2">
      <t>ヤカン</t>
    </rPh>
    <rPh sb="2" eb="5">
      <t>シエンイン</t>
    </rPh>
    <rPh sb="6" eb="8">
      <t>ゴウケイ</t>
    </rPh>
    <phoneticPr fontId="10"/>
  </si>
  <si>
    <t>※出勤している日に「出」を入力すること。</t>
    <rPh sb="1" eb="3">
      <t>シュッキン</t>
    </rPh>
    <rPh sb="7" eb="8">
      <t>ヒ</t>
    </rPh>
    <rPh sb="10" eb="11">
      <t>デ</t>
    </rPh>
    <rPh sb="13" eb="15">
      <t>ニュウリョク</t>
    </rPh>
    <phoneticPr fontId="10"/>
  </si>
  <si>
    <t>加配する特定従業者（世話人等）の勤務体制一覧表</t>
    <rPh sb="0" eb="2">
      <t>カハイ</t>
    </rPh>
    <rPh sb="4" eb="6">
      <t>トクテイ</t>
    </rPh>
    <rPh sb="6" eb="9">
      <t>ジュウギョウシャ</t>
    </rPh>
    <rPh sb="10" eb="12">
      <t>セワ</t>
    </rPh>
    <rPh sb="12" eb="14">
      <t>ニンナド</t>
    </rPh>
    <phoneticPr fontId="1"/>
  </si>
  <si>
    <t>保有資格</t>
    <rPh sb="0" eb="4">
      <t>ホユウシカク</t>
    </rPh>
    <phoneticPr fontId="10"/>
  </si>
  <si>
    <t>月</t>
    <rPh sb="0" eb="1">
      <t>ゲツ</t>
    </rPh>
    <phoneticPr fontId="10"/>
  </si>
  <si>
    <t>火</t>
    <rPh sb="0" eb="1">
      <t>カ</t>
    </rPh>
    <phoneticPr fontId="10"/>
  </si>
  <si>
    <t>水</t>
    <rPh sb="0" eb="1">
      <t>スイ</t>
    </rPh>
    <phoneticPr fontId="10"/>
  </si>
  <si>
    <t>木</t>
    <rPh sb="0" eb="1">
      <t>モク</t>
    </rPh>
    <phoneticPr fontId="10"/>
  </si>
  <si>
    <t>金</t>
    <rPh sb="0" eb="1">
      <t>キン</t>
    </rPh>
    <phoneticPr fontId="10"/>
  </si>
  <si>
    <t>土</t>
    <rPh sb="0" eb="1">
      <t>ド</t>
    </rPh>
    <phoneticPr fontId="10"/>
  </si>
  <si>
    <t>日</t>
    <rPh sb="0" eb="1">
      <t>ニチ</t>
    </rPh>
    <phoneticPr fontId="10"/>
  </si>
  <si>
    <t>世話人等</t>
    <rPh sb="0" eb="3">
      <t>セワニン</t>
    </rPh>
    <rPh sb="3" eb="4">
      <t>ナド</t>
    </rPh>
    <phoneticPr fontId="10"/>
  </si>
  <si>
    <t>※「勤務形態」の欄には「常勤・専従」や「非常勤・兼務」等を選択してください。</t>
    <rPh sb="2" eb="4">
      <t>キンム</t>
    </rPh>
    <rPh sb="4" eb="6">
      <t>ケイタイ</t>
    </rPh>
    <rPh sb="8" eb="9">
      <t>ラン</t>
    </rPh>
    <rPh sb="12" eb="14">
      <t>ジョウキン</t>
    </rPh>
    <rPh sb="15" eb="17">
      <t>センジュウ</t>
    </rPh>
    <rPh sb="20" eb="23">
      <t>ヒジョウキン</t>
    </rPh>
    <rPh sb="24" eb="26">
      <t>ケンム</t>
    </rPh>
    <rPh sb="27" eb="28">
      <t>トウ</t>
    </rPh>
    <rPh sb="29" eb="31">
      <t>センタク</t>
    </rPh>
    <phoneticPr fontId="10"/>
  </si>
  <si>
    <t>※保有資格の欄には、社会福祉士・精神保健福祉士・介護福祉士・公認心理士を保有している場合に当該資格を選択してください。</t>
    <rPh sb="1" eb="3">
      <t>ホユウ</t>
    </rPh>
    <rPh sb="3" eb="5">
      <t>シカク</t>
    </rPh>
    <rPh sb="6" eb="7">
      <t>ラン</t>
    </rPh>
    <rPh sb="10" eb="12">
      <t>シャカイ</t>
    </rPh>
    <rPh sb="12" eb="15">
      <t>フクシシ</t>
    </rPh>
    <rPh sb="16" eb="18">
      <t>セイシン</t>
    </rPh>
    <rPh sb="18" eb="20">
      <t>ホケン</t>
    </rPh>
    <rPh sb="20" eb="23">
      <t>フクシシ</t>
    </rPh>
    <rPh sb="24" eb="26">
      <t>カイゴ</t>
    </rPh>
    <rPh sb="26" eb="29">
      <t>フクシシ</t>
    </rPh>
    <rPh sb="30" eb="35">
      <t>コウニンシンリシ</t>
    </rPh>
    <rPh sb="36" eb="38">
      <t>ホユウ</t>
    </rPh>
    <rPh sb="42" eb="44">
      <t>バアイ</t>
    </rPh>
    <rPh sb="45" eb="47">
      <t>トウガイ</t>
    </rPh>
    <rPh sb="47" eb="49">
      <t>シカク</t>
    </rPh>
    <rPh sb="50" eb="52">
      <t>センタク</t>
    </rPh>
    <phoneticPr fontId="10"/>
  </si>
  <si>
    <t>※勤続3年の欄は、当該法人内での勤続年数が3年以上の者に「有」を選択してください。</t>
    <rPh sb="1" eb="3">
      <t>キンゾク</t>
    </rPh>
    <rPh sb="4" eb="5">
      <t>ネン</t>
    </rPh>
    <rPh sb="6" eb="7">
      <t>ラン</t>
    </rPh>
    <rPh sb="9" eb="11">
      <t>トウガイ</t>
    </rPh>
    <rPh sb="11" eb="13">
      <t>ホウジン</t>
    </rPh>
    <rPh sb="13" eb="14">
      <t>ナイ</t>
    </rPh>
    <rPh sb="16" eb="18">
      <t>キンゾク</t>
    </rPh>
    <rPh sb="18" eb="20">
      <t>ネンスウ</t>
    </rPh>
    <rPh sb="22" eb="23">
      <t>ネン</t>
    </rPh>
    <rPh sb="23" eb="25">
      <t>イジョウ</t>
    </rPh>
    <rPh sb="26" eb="27">
      <t>モノ</t>
    </rPh>
    <rPh sb="29" eb="30">
      <t>アリ</t>
    </rPh>
    <rPh sb="32" eb="34">
      <t>センタク</t>
    </rPh>
    <phoneticPr fontId="10"/>
  </si>
  <si>
    <t>従業者の職種・員数</t>
    <rPh sb="0" eb="3">
      <t>ジュウギョウシャ</t>
    </rPh>
    <rPh sb="4" eb="6">
      <t>ショクシュ</t>
    </rPh>
    <rPh sb="7" eb="9">
      <t>インズウ</t>
    </rPh>
    <phoneticPr fontId="10"/>
  </si>
  <si>
    <t>世話人</t>
    <rPh sb="0" eb="2">
      <t>セワ</t>
    </rPh>
    <rPh sb="2" eb="3">
      <t>ニン</t>
    </rPh>
    <phoneticPr fontId="10"/>
  </si>
  <si>
    <t>専従</t>
    <rPh sb="0" eb="2">
      <t>センジュウ</t>
    </rPh>
    <phoneticPr fontId="10"/>
  </si>
  <si>
    <t>兼務</t>
    <rPh sb="0" eb="2">
      <t>ケンム</t>
    </rPh>
    <phoneticPr fontId="10"/>
  </si>
  <si>
    <t>従業者数</t>
    <rPh sb="0" eb="1">
      <t>ジュウ</t>
    </rPh>
    <rPh sb="1" eb="4">
      <t>ギョウシャスウ</t>
    </rPh>
    <phoneticPr fontId="10"/>
  </si>
  <si>
    <t>常勤（人）</t>
    <rPh sb="0" eb="2">
      <t>ジョウキン</t>
    </rPh>
    <rPh sb="3" eb="4">
      <t>ニン</t>
    </rPh>
    <phoneticPr fontId="10"/>
  </si>
  <si>
    <t>非常勤（人）</t>
    <rPh sb="0" eb="3">
      <t>ヒジョウキン</t>
    </rPh>
    <rPh sb="4" eb="5">
      <t>ニン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</si>
</sst>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_ "/>
    <numFmt numFmtId="177" formatCode="[$-411]ge\.m\.d;@"/>
    <numFmt numFmtId="178" formatCode="0.0&quot;人&quot;"/>
    <numFmt numFmtId="179" formatCode="aaa"/>
    <numFmt numFmtId="180" formatCode="0.00&quot;人&quot;"/>
    <numFmt numFmtId="181" formatCode="0.0"/>
    <numFmt numFmtId="182" formatCode="h:m"/>
    <numFmt numFmtId="183" formatCode="0.0_);[Red]\(0.0\)"/>
    <numFmt numFmtId="184" formatCode="#,##0.0"/>
    <numFmt numFmtId="185" formatCode="0.0;\0;0.0"/>
    <numFmt numFmtId="186" formatCode="0.000;\0;0.000"/>
    <numFmt numFmtId="187" formatCode="0.0_ ;[Red]\-0.0\ "/>
    <numFmt numFmtId="188" formatCode="0_ ;[Red]\-0\ "/>
    <numFmt numFmtId="189" formatCode="0.00_);[Red]\(0.00\)"/>
  </numFmts>
  <fonts count="35">
    <font>
      <sz val="11"/>
      <color theme="1"/>
      <name val="ＭＳ Ｐゴシック"/>
      <family val="2"/>
      <charset val="128"/>
    </font>
    <font>
      <sz val="6"/>
      <name val="ＭＳ Ｐゴシック"/>
      <family val="2"/>
      <charset val="128"/>
    </font>
    <font>
      <b/>
      <sz val="12"/>
      <color theme="1"/>
      <name val="ＭＳ Ｐゴシック"/>
      <family val="3"/>
      <charset val="128"/>
    </font>
    <font>
      <sz val="16"/>
      <color theme="1"/>
      <name val="ＭＳ Ｐゴシック"/>
      <family val="2"/>
      <charset val="128"/>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b/>
      <sz val="11"/>
      <color rgb="FFFF0000"/>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1"/>
      <color theme="1"/>
      <name val="ＭＳ ゴシック"/>
      <family val="2"/>
      <charset val="128"/>
    </font>
    <font>
      <sz val="10"/>
      <color theme="1"/>
      <name val="ＭＳ ゴシック"/>
      <family val="3"/>
      <charset val="128"/>
    </font>
    <font>
      <sz val="12"/>
      <color theme="1"/>
      <name val="ＭＳ ゴシック"/>
      <family val="3"/>
      <charset val="128"/>
    </font>
    <font>
      <sz val="12"/>
      <color theme="1"/>
      <name val="ＭＳ 明朝"/>
      <family val="1"/>
      <charset val="128"/>
    </font>
    <font>
      <sz val="6"/>
      <name val="ＭＳ ゴシック"/>
      <family val="2"/>
      <charset val="128"/>
    </font>
    <font>
      <sz val="10"/>
      <color theme="1"/>
      <name val="ＭＳ 明朝"/>
      <family val="1"/>
      <charset val="128"/>
    </font>
    <font>
      <b/>
      <sz val="12"/>
      <name val="ＭＳ ゴシック"/>
      <family val="3"/>
      <charset val="128"/>
    </font>
    <font>
      <b/>
      <sz val="12"/>
      <name val="ＭＳ Ｐゴシック"/>
      <family val="3"/>
      <charset val="128"/>
    </font>
    <font>
      <sz val="10"/>
      <name val="ＭＳ ゴシック"/>
      <family val="3"/>
      <charset val="128"/>
    </font>
    <font>
      <sz val="9"/>
      <name val="ＭＳ ゴシック"/>
      <family val="3"/>
      <charset val="128"/>
    </font>
    <font>
      <sz val="6"/>
      <name val="ＭＳ ゴシック"/>
      <family val="3"/>
      <charset val="128"/>
    </font>
    <font>
      <sz val="12"/>
      <color rgb="FFFF0000"/>
      <name val="ＭＳ ゴシック"/>
      <family val="3"/>
      <charset val="128"/>
    </font>
    <font>
      <b/>
      <sz val="8"/>
      <color rgb="FFFF0000"/>
      <name val="ＭＳ ゴシック"/>
      <family val="3"/>
      <charset val="128"/>
    </font>
    <font>
      <b/>
      <sz val="12"/>
      <color theme="1"/>
      <name val="ＭＳ ゴシック"/>
      <family val="3"/>
      <charset val="128"/>
    </font>
    <font>
      <sz val="11"/>
      <name val="ＭＳ ゴシック"/>
      <family val="3"/>
      <charset val="128"/>
    </font>
    <font>
      <sz val="14"/>
      <name val="ＭＳ ゴシック"/>
      <family val="3"/>
      <charset val="128"/>
    </font>
    <font>
      <sz val="16"/>
      <name val="ＭＳ ゴシック"/>
      <family val="3"/>
      <charset val="128"/>
    </font>
    <font>
      <sz val="16"/>
      <color theme="1"/>
      <name val="ＭＳ 明朝"/>
      <family val="1"/>
      <charset val="128"/>
    </font>
    <font>
      <sz val="12"/>
      <name val="ＭＳ 明朝"/>
      <family val="1"/>
      <charset val="128"/>
    </font>
    <font>
      <b/>
      <sz val="10"/>
      <color theme="1"/>
      <name val="ＭＳ ゴシック"/>
      <family val="3"/>
      <charset val="128"/>
    </font>
    <font>
      <sz val="11"/>
      <name val="ＭＳ 明朝"/>
      <family val="1"/>
      <charset val="128"/>
    </font>
    <font>
      <b/>
      <sz val="14"/>
      <color indexed="81"/>
      <name val="MS P ゴシック"/>
      <family val="3"/>
      <charset val="128"/>
    </font>
    <font>
      <b/>
      <sz val="9"/>
      <color indexed="81"/>
      <name val="MS P ゴシック"/>
      <family val="3"/>
      <charset val="128"/>
    </font>
    <font>
      <sz val="9"/>
      <color indexed="81"/>
      <name val="MS P ゴシック"/>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rgb="FFFFFF00"/>
      </left>
      <right/>
      <top/>
      <bottom/>
      <diagonal/>
    </border>
    <border>
      <left/>
      <right/>
      <top style="thin">
        <color rgb="FFFFFF00"/>
      </top>
      <bottom/>
      <diagonal/>
    </border>
    <border>
      <left/>
      <right style="thin">
        <color rgb="FFFFFF00"/>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indexed="64"/>
      </right>
      <top style="medium">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medium">
        <color indexed="64"/>
      </right>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4">
    <xf numFmtId="0" fontId="0" fillId="0" borderId="0">
      <alignment vertical="center"/>
    </xf>
    <xf numFmtId="0" fontId="8" fillId="0" borderId="0">
      <alignment vertical="center"/>
    </xf>
    <xf numFmtId="0" fontId="11" fillId="0" borderId="0">
      <alignment vertical="center"/>
    </xf>
    <xf numFmtId="0" fontId="8" fillId="0" borderId="0">
      <alignment vertical="center"/>
    </xf>
  </cellStyleXfs>
  <cellXfs count="612">
    <xf numFmtId="0" fontId="0" fillId="0" borderId="0" xfId="0">
      <alignment vertical="center"/>
    </xf>
    <xf numFmtId="0" fontId="0" fillId="0" borderId="0" xfId="0"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vertical="center" wrapText="1"/>
    </xf>
    <xf numFmtId="0" fontId="0" fillId="2" borderId="1" xfId="0" applyFill="1" applyBorder="1">
      <alignment vertical="center"/>
    </xf>
    <xf numFmtId="0" fontId="0" fillId="0" borderId="1" xfId="0" applyBorder="1" applyAlignment="1">
      <alignment vertical="center"/>
    </xf>
    <xf numFmtId="0" fontId="3" fillId="0" borderId="0" xfId="0" applyFont="1" applyAlignment="1">
      <alignment horizontal="righ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176" fontId="0" fillId="0" borderId="1" xfId="0" applyNumberFormat="1" applyBorder="1" applyAlignment="1">
      <alignment vertical="center"/>
    </xf>
    <xf numFmtId="0" fontId="0" fillId="2" borderId="6" xfId="0" applyFill="1" applyBorder="1">
      <alignment vertical="center"/>
    </xf>
    <xf numFmtId="0" fontId="0" fillId="0" borderId="6" xfId="0" applyBorder="1" applyAlignment="1">
      <alignmen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0" fillId="0" borderId="4" xfId="0"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3" borderId="4" xfId="0" applyFill="1" applyBorder="1" applyAlignment="1">
      <alignment horizontal="center" vertical="center"/>
    </xf>
    <xf numFmtId="0" fontId="0" fillId="0" borderId="0" xfId="0" applyAlignment="1">
      <alignment vertical="center" shrinkToFit="1"/>
    </xf>
    <xf numFmtId="0" fontId="2" fillId="0" borderId="0" xfId="0" applyFont="1" applyAlignment="1">
      <alignment horizontal="center" vertical="center" shrinkToFit="1"/>
    </xf>
    <xf numFmtId="0" fontId="6" fillId="0" borderId="0" xfId="0" applyFont="1" applyAlignment="1">
      <alignment horizontal="left" vertical="center" shrinkToFit="1"/>
    </xf>
    <xf numFmtId="0" fontId="7" fillId="0" borderId="0" xfId="0" applyFont="1" applyAlignment="1">
      <alignment horizontal="left" vertical="center" shrinkToFit="1"/>
    </xf>
    <xf numFmtId="0" fontId="0" fillId="0" borderId="1" xfId="0" applyBorder="1" applyAlignment="1">
      <alignment horizontal="center" vertical="center" shrinkToFit="1"/>
    </xf>
    <xf numFmtId="0" fontId="0" fillId="3" borderId="1" xfId="0" applyFill="1" applyBorder="1" applyAlignment="1">
      <alignment horizontal="center" vertical="center" shrinkToFit="1"/>
    </xf>
    <xf numFmtId="0" fontId="0" fillId="2" borderId="1" xfId="0" applyFill="1" applyBorder="1" applyAlignment="1">
      <alignment vertical="center" shrinkToFit="1"/>
    </xf>
    <xf numFmtId="0" fontId="0" fillId="0" borderId="1" xfId="0" applyBorder="1" applyAlignment="1">
      <alignment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1" xfId="0" applyBorder="1" applyAlignment="1">
      <alignment horizontal="center" vertical="center"/>
    </xf>
    <xf numFmtId="177" fontId="0" fillId="0" borderId="2" xfId="0" applyNumberFormat="1" applyFill="1" applyBorder="1" applyAlignment="1">
      <alignment horizontal="center" vertical="center"/>
    </xf>
    <xf numFmtId="177" fontId="0" fillId="0" borderId="4" xfId="0" applyNumberFormat="1" applyFill="1" applyBorder="1" applyAlignment="1">
      <alignment horizontal="center" vertical="center"/>
    </xf>
    <xf numFmtId="177" fontId="0" fillId="0" borderId="3" xfId="0" applyNumberFormat="1" applyFill="1" applyBorder="1" applyAlignment="1">
      <alignment horizontal="center" vertical="center"/>
    </xf>
    <xf numFmtId="0" fontId="4" fillId="0" borderId="2" xfId="0" applyFont="1" applyBorder="1" applyAlignment="1">
      <alignment horizontal="center" vertical="center" wrapText="1"/>
    </xf>
    <xf numFmtId="0" fontId="5" fillId="0" borderId="3"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177" fontId="0" fillId="3" borderId="2"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3" borderId="3" xfId="0" applyNumberFormat="1" applyFill="1" applyBorder="1" applyAlignment="1">
      <alignment horizontal="center" vertical="center"/>
    </xf>
    <xf numFmtId="0" fontId="9" fillId="0" borderId="0" xfId="1" applyFont="1" applyAlignment="1">
      <alignment vertical="center" textRotation="255" shrinkToFit="1"/>
    </xf>
    <xf numFmtId="0" fontId="9" fillId="0" borderId="0" xfId="1" applyFont="1">
      <alignment vertical="center"/>
    </xf>
    <xf numFmtId="0" fontId="12" fillId="0" borderId="0" xfId="2" applyFont="1">
      <alignment vertical="center"/>
    </xf>
    <xf numFmtId="0" fontId="13" fillId="0" borderId="0" xfId="2" applyFont="1">
      <alignment vertical="center"/>
    </xf>
    <xf numFmtId="0" fontId="12" fillId="0" borderId="0" xfId="2" applyFont="1" applyAlignment="1">
      <alignment horizontal="right" vertical="center"/>
    </xf>
    <xf numFmtId="0" fontId="14" fillId="0" borderId="2" xfId="2" applyFont="1" applyBorder="1" applyAlignment="1">
      <alignment horizontal="center" vertical="center"/>
    </xf>
    <xf numFmtId="0" fontId="14" fillId="0" borderId="3" xfId="2" applyFont="1" applyBorder="1" applyAlignment="1">
      <alignment horizontal="center" vertical="center"/>
    </xf>
    <xf numFmtId="0" fontId="14" fillId="5" borderId="2" xfId="2" applyFont="1" applyFill="1" applyBorder="1" applyAlignment="1">
      <alignment horizontal="center" vertical="center"/>
    </xf>
    <xf numFmtId="0" fontId="14" fillId="5" borderId="3" xfId="2" applyFont="1" applyFill="1" applyBorder="1" applyAlignment="1">
      <alignment horizontal="center" vertical="center"/>
    </xf>
    <xf numFmtId="0" fontId="14" fillId="0" borderId="1" xfId="2" applyFont="1" applyBorder="1" applyAlignment="1">
      <alignment vertical="center"/>
    </xf>
    <xf numFmtId="0" fontId="14" fillId="0" borderId="7" xfId="2" applyFont="1" applyBorder="1" applyAlignment="1">
      <alignment vertical="center"/>
    </xf>
    <xf numFmtId="0" fontId="14" fillId="0" borderId="4" xfId="2" applyFont="1" applyBorder="1" applyAlignment="1">
      <alignment horizontal="center" vertical="center"/>
    </xf>
    <xf numFmtId="0" fontId="14" fillId="5" borderId="2" xfId="2" applyFont="1" applyFill="1" applyBorder="1" applyAlignment="1">
      <alignment horizontal="left" vertical="center"/>
    </xf>
    <xf numFmtId="0" fontId="14" fillId="5" borderId="4" xfId="2" applyFont="1" applyFill="1" applyBorder="1" applyAlignment="1">
      <alignment horizontal="left" vertical="center"/>
    </xf>
    <xf numFmtId="0" fontId="14" fillId="5" borderId="3" xfId="2" applyFont="1" applyFill="1" applyBorder="1" applyAlignment="1">
      <alignment horizontal="left" vertical="center"/>
    </xf>
    <xf numFmtId="0" fontId="16" fillId="0" borderId="0" xfId="2" applyFont="1" applyAlignment="1" applyProtection="1">
      <alignment vertical="center" shrinkToFit="1"/>
      <protection locked="0"/>
    </xf>
    <xf numFmtId="0" fontId="14" fillId="0" borderId="8" xfId="2" applyFont="1" applyBorder="1" applyAlignment="1">
      <alignment vertical="center"/>
    </xf>
    <xf numFmtId="0" fontId="14" fillId="0" borderId="9" xfId="2" applyFont="1" applyBorder="1" applyAlignment="1">
      <alignment vertical="center"/>
    </xf>
    <xf numFmtId="0" fontId="14" fillId="5" borderId="4" xfId="2" applyFont="1" applyFill="1" applyBorder="1" applyAlignment="1">
      <alignment horizontal="center" vertical="center"/>
    </xf>
    <xf numFmtId="0" fontId="9" fillId="6" borderId="10" xfId="1" applyFont="1" applyFill="1" applyBorder="1" applyAlignment="1">
      <alignment vertical="center" textRotation="255" shrinkToFit="1"/>
    </xf>
    <xf numFmtId="0" fontId="17" fillId="6" borderId="11" xfId="1" applyFont="1" applyFill="1" applyBorder="1" applyAlignment="1">
      <alignment horizontal="left" vertical="center" shrinkToFit="1"/>
    </xf>
    <xf numFmtId="0" fontId="9" fillId="6" borderId="0" xfId="1" applyFont="1" applyFill="1" applyAlignment="1">
      <alignment horizontal="centerContinuous" vertical="center"/>
    </xf>
    <xf numFmtId="0" fontId="9" fillId="6" borderId="0" xfId="1" applyFont="1" applyFill="1" applyAlignment="1">
      <alignment horizontal="center" vertical="center"/>
    </xf>
    <xf numFmtId="0" fontId="9" fillId="6" borderId="0" xfId="1" applyFont="1" applyFill="1">
      <alignment vertical="center"/>
    </xf>
    <xf numFmtId="0" fontId="8" fillId="6" borderId="0" xfId="3" applyFill="1">
      <alignment vertical="center"/>
    </xf>
    <xf numFmtId="0" fontId="9" fillId="6" borderId="12" xfId="1" applyFont="1" applyFill="1" applyBorder="1" applyAlignment="1">
      <alignment vertical="center" shrinkToFit="1"/>
    </xf>
    <xf numFmtId="0" fontId="9" fillId="0" borderId="0" xfId="1" applyFont="1" applyAlignment="1">
      <alignment vertical="center" shrinkToFit="1"/>
    </xf>
    <xf numFmtId="0" fontId="18" fillId="0" borderId="0" xfId="3" applyFont="1">
      <alignment vertical="center"/>
    </xf>
    <xf numFmtId="0" fontId="19" fillId="0" borderId="0" xfId="1" applyFont="1">
      <alignment vertical="center"/>
    </xf>
    <xf numFmtId="0" fontId="9" fillId="0" borderId="0" xfId="1" applyFont="1" applyAlignment="1">
      <alignment horizontal="center" vertical="center"/>
    </xf>
    <xf numFmtId="0" fontId="9" fillId="0" borderId="0" xfId="1" applyFont="1" applyAlignment="1">
      <alignment horizontal="center" vertical="center" shrinkToFit="1"/>
    </xf>
    <xf numFmtId="0" fontId="9" fillId="5" borderId="1" xfId="1" applyFont="1" applyFill="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0" fontId="9" fillId="0" borderId="2" xfId="1" applyFont="1" applyBorder="1" applyAlignment="1">
      <alignment horizontal="center" vertical="center" shrinkToFit="1"/>
    </xf>
    <xf numFmtId="0" fontId="9" fillId="0" borderId="4" xfId="1" applyFont="1" applyBorder="1" applyAlignment="1">
      <alignment horizontal="center" vertical="center" shrinkToFit="1"/>
    </xf>
    <xf numFmtId="0" fontId="9" fillId="0" borderId="3" xfId="1" applyFont="1" applyBorder="1" applyAlignment="1">
      <alignment horizontal="center" vertical="center" shrinkToFit="1"/>
    </xf>
    <xf numFmtId="0" fontId="9" fillId="0" borderId="0" xfId="1" applyFont="1" applyAlignment="1">
      <alignment horizontal="center" vertical="center"/>
    </xf>
    <xf numFmtId="0" fontId="20" fillId="0" borderId="0" xfId="1" applyFont="1" applyAlignment="1">
      <alignment horizontal="center" vertical="center" wrapText="1"/>
    </xf>
    <xf numFmtId="0" fontId="9" fillId="0" borderId="0" xfId="1" applyFont="1" applyAlignment="1">
      <alignment horizontal="center" vertical="center" wrapText="1"/>
    </xf>
    <xf numFmtId="0" fontId="21" fillId="0" borderId="0" xfId="1" applyFont="1" applyAlignment="1">
      <alignment horizontal="center" vertical="center" wrapText="1"/>
    </xf>
    <xf numFmtId="178" fontId="9" fillId="7" borderId="0" xfId="1" applyNumberFormat="1" applyFont="1" applyFill="1" applyAlignment="1">
      <alignment horizontal="right" vertical="center" shrinkToFit="1"/>
    </xf>
    <xf numFmtId="178" fontId="9" fillId="0" borderId="0" xfId="1" applyNumberFormat="1" applyFont="1" applyAlignment="1">
      <alignment horizontal="right" vertical="center" shrinkToFit="1"/>
    </xf>
    <xf numFmtId="0" fontId="9" fillId="0" borderId="13" xfId="1" applyFont="1" applyBorder="1" applyAlignment="1">
      <alignment horizontal="center" vertical="center" shrinkToFit="1"/>
    </xf>
    <xf numFmtId="0" fontId="9" fillId="0" borderId="8" xfId="1" applyFont="1" applyBorder="1" applyAlignment="1">
      <alignment horizontal="center" vertical="center" shrinkToFit="1"/>
    </xf>
    <xf numFmtId="0" fontId="9" fillId="0" borderId="9" xfId="1" applyFont="1" applyBorder="1" applyAlignment="1">
      <alignment horizontal="center" vertical="center" shrinkToFit="1"/>
    </xf>
    <xf numFmtId="178" fontId="9" fillId="0" borderId="2" xfId="1" applyNumberFormat="1" applyFont="1" applyFill="1" applyBorder="1" applyAlignment="1">
      <alignment horizontal="right" vertical="center" shrinkToFit="1"/>
    </xf>
    <xf numFmtId="178" fontId="9" fillId="0" borderId="4" xfId="1" applyNumberFormat="1" applyFont="1" applyFill="1" applyBorder="1" applyAlignment="1">
      <alignment horizontal="right" vertical="center" shrinkToFit="1"/>
    </xf>
    <xf numFmtId="178" fontId="9" fillId="0" borderId="3" xfId="1" applyNumberFormat="1" applyFont="1" applyFill="1" applyBorder="1" applyAlignment="1">
      <alignment horizontal="right" vertical="center" shrinkToFit="1"/>
    </xf>
    <xf numFmtId="178" fontId="9" fillId="0" borderId="2" xfId="1" applyNumberFormat="1" applyFont="1" applyBorder="1" applyAlignment="1">
      <alignment horizontal="right" vertical="center" shrinkToFit="1"/>
    </xf>
    <xf numFmtId="178" fontId="9" fillId="0" borderId="4" xfId="1" applyNumberFormat="1" applyFont="1" applyBorder="1" applyAlignment="1">
      <alignment horizontal="right" vertical="center" shrinkToFit="1"/>
    </xf>
    <xf numFmtId="178" fontId="9" fillId="0" borderId="3" xfId="1" applyNumberFormat="1" applyFont="1" applyBorder="1" applyAlignment="1">
      <alignment horizontal="right" vertical="center" shrinkToFit="1"/>
    </xf>
    <xf numFmtId="178" fontId="9" fillId="0" borderId="0" xfId="1" applyNumberFormat="1" applyFont="1">
      <alignment vertical="center"/>
    </xf>
    <xf numFmtId="0" fontId="9" fillId="0" borderId="0" xfId="1" applyFont="1" applyAlignment="1" applyProtection="1">
      <alignment vertical="center"/>
    </xf>
    <xf numFmtId="179" fontId="9" fillId="0" borderId="0" xfId="1" applyNumberFormat="1" applyFont="1" applyAlignment="1" applyProtection="1">
      <alignment vertical="center"/>
    </xf>
    <xf numFmtId="180" fontId="9" fillId="0" borderId="0" xfId="1" applyNumberFormat="1" applyFont="1" applyAlignment="1">
      <alignment horizontal="right" vertical="center" shrinkToFit="1"/>
    </xf>
    <xf numFmtId="0" fontId="9" fillId="6" borderId="0" xfId="1" applyFont="1" applyFill="1" applyAlignment="1">
      <alignment horizontal="left" vertical="center"/>
    </xf>
    <xf numFmtId="0" fontId="9" fillId="0" borderId="14" xfId="1" applyFont="1" applyBorder="1" applyAlignment="1">
      <alignment vertical="center" shrinkToFit="1"/>
    </xf>
    <xf numFmtId="180" fontId="9" fillId="0" borderId="15" xfId="1" applyNumberFormat="1" applyFont="1" applyBorder="1" applyAlignment="1">
      <alignment horizontal="right" vertical="center" shrinkToFit="1"/>
    </xf>
    <xf numFmtId="180" fontId="9" fillId="0" borderId="16" xfId="1" applyNumberFormat="1" applyFont="1" applyBorder="1" applyAlignment="1">
      <alignment horizontal="right" vertical="center" shrinkToFit="1"/>
    </xf>
    <xf numFmtId="180" fontId="9" fillId="0" borderId="17" xfId="1" applyNumberFormat="1" applyFont="1" applyBorder="1" applyAlignment="1">
      <alignment horizontal="right" vertical="center" shrinkToFit="1"/>
    </xf>
    <xf numFmtId="178" fontId="9" fillId="5" borderId="2" xfId="1" applyNumberFormat="1" applyFont="1" applyFill="1" applyBorder="1" applyAlignment="1">
      <alignment horizontal="right" vertical="center" shrinkToFit="1"/>
    </xf>
    <xf numFmtId="178" fontId="9" fillId="5" borderId="4" xfId="1" applyNumberFormat="1" applyFont="1" applyFill="1" applyBorder="1" applyAlignment="1">
      <alignment horizontal="right" vertical="center" shrinkToFit="1"/>
    </xf>
    <xf numFmtId="178" fontId="9" fillId="5" borderId="3" xfId="1" applyNumberFormat="1" applyFont="1" applyFill="1" applyBorder="1" applyAlignment="1">
      <alignment horizontal="right" vertical="center" shrinkToFit="1"/>
    </xf>
    <xf numFmtId="179" fontId="9" fillId="0" borderId="0" xfId="1" applyNumberFormat="1" applyFont="1">
      <alignment vertical="center"/>
    </xf>
    <xf numFmtId="0" fontId="9" fillId="0" borderId="0" xfId="1" applyFont="1" applyAlignment="1">
      <alignment vertical="center"/>
    </xf>
    <xf numFmtId="0" fontId="20" fillId="0" borderId="0" xfId="1" applyFont="1" applyAlignment="1">
      <alignment vertical="center" wrapText="1"/>
    </xf>
    <xf numFmtId="0" fontId="9" fillId="6" borderId="10" xfId="1" applyFont="1" applyFill="1" applyBorder="1" applyAlignment="1">
      <alignment vertical="center" shrinkToFit="1"/>
    </xf>
    <xf numFmtId="0" fontId="22" fillId="6" borderId="0" xfId="1" applyFont="1" applyFill="1" applyAlignment="1">
      <alignment horizontal="center" vertical="center"/>
    </xf>
    <xf numFmtId="0" fontId="9" fillId="6" borderId="0" xfId="1" applyFont="1" applyFill="1" applyAlignment="1">
      <alignment vertical="center" shrinkToFit="1"/>
    </xf>
    <xf numFmtId="0" fontId="19" fillId="0" borderId="0" xfId="1" applyFont="1" applyAlignment="1">
      <alignment vertical="center" wrapText="1"/>
    </xf>
    <xf numFmtId="178" fontId="9" fillId="0" borderId="0" xfId="1" applyNumberFormat="1" applyFont="1" applyAlignment="1">
      <alignment vertical="center"/>
    </xf>
    <xf numFmtId="181" fontId="9" fillId="0" borderId="0" xfId="1" applyNumberFormat="1" applyFont="1" applyAlignment="1">
      <alignment vertical="center"/>
    </xf>
    <xf numFmtId="0" fontId="9" fillId="6" borderId="12" xfId="1" applyFont="1" applyFill="1" applyBorder="1">
      <alignment vertical="center"/>
    </xf>
    <xf numFmtId="0" fontId="23" fillId="0" borderId="8" xfId="2" applyFont="1" applyBorder="1" applyAlignment="1">
      <alignment horizontal="right" vertical="center"/>
    </xf>
    <xf numFmtId="0" fontId="24" fillId="6" borderId="0" xfId="2" applyFont="1" applyFill="1">
      <alignment vertical="center"/>
    </xf>
    <xf numFmtId="0" fontId="12" fillId="6" borderId="0" xfId="2" applyFont="1" applyFill="1">
      <alignment vertical="center"/>
    </xf>
    <xf numFmtId="0" fontId="17" fillId="6" borderId="12" xfId="1" applyFont="1" applyFill="1" applyBorder="1">
      <alignment vertical="center"/>
    </xf>
    <xf numFmtId="0" fontId="17" fillId="0" borderId="0" xfId="1" applyFont="1">
      <alignment vertical="center"/>
    </xf>
    <xf numFmtId="182" fontId="20" fillId="0" borderId="0" xfId="1" applyNumberFormat="1" applyFont="1">
      <alignment vertical="center"/>
    </xf>
    <xf numFmtId="0" fontId="9" fillId="5" borderId="2" xfId="1" applyFont="1" applyFill="1" applyBorder="1" applyAlignment="1">
      <alignment horizontal="center" vertical="center"/>
    </xf>
    <xf numFmtId="0" fontId="9" fillId="5" borderId="4" xfId="1" applyFont="1" applyFill="1" applyBorder="1" applyAlignment="1">
      <alignment horizontal="center" vertical="center"/>
    </xf>
    <xf numFmtId="0" fontId="9" fillId="0" borderId="2" xfId="1" applyFont="1" applyBorder="1" applyAlignment="1">
      <alignment horizontal="left" vertical="center"/>
    </xf>
    <xf numFmtId="0" fontId="9" fillId="0" borderId="4" xfId="1" applyFont="1" applyBorder="1" applyAlignment="1">
      <alignment horizontal="left" vertical="center"/>
    </xf>
    <xf numFmtId="0" fontId="9" fillId="0" borderId="3" xfId="1" applyFont="1" applyBorder="1" applyAlignment="1">
      <alignment horizontal="left" vertical="center"/>
    </xf>
    <xf numFmtId="0" fontId="20" fillId="0" borderId="13"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178" fontId="17" fillId="0" borderId="0" xfId="1" applyNumberFormat="1" applyFont="1" applyAlignment="1">
      <alignment vertical="center"/>
    </xf>
    <xf numFmtId="1" fontId="17" fillId="0" borderId="0" xfId="1" applyNumberFormat="1" applyFont="1" applyAlignment="1">
      <alignment vertical="center"/>
    </xf>
    <xf numFmtId="0" fontId="17" fillId="0" borderId="0" xfId="1" applyFont="1" applyAlignment="1">
      <alignment vertical="center"/>
    </xf>
    <xf numFmtId="0" fontId="9" fillId="5" borderId="3" xfId="1" applyFont="1" applyFill="1" applyBorder="1" applyAlignment="1">
      <alignment horizontal="center" vertical="center"/>
    </xf>
    <xf numFmtId="0" fontId="9" fillId="6" borderId="12" xfId="1" applyFont="1" applyFill="1" applyBorder="1" applyAlignment="1">
      <alignment horizontal="left" vertical="center"/>
    </xf>
    <xf numFmtId="0" fontId="19" fillId="0" borderId="2"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3"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19" xfId="1" applyFont="1" applyBorder="1" applyAlignment="1">
      <alignment horizontal="center" vertical="center" wrapText="1"/>
    </xf>
    <xf numFmtId="0" fontId="20" fillId="0" borderId="5" xfId="1" applyFont="1" applyBorder="1" applyAlignment="1">
      <alignment horizontal="center" vertical="center" wrapText="1"/>
    </xf>
    <xf numFmtId="182" fontId="9" fillId="0" borderId="0" xfId="1" applyNumberFormat="1" applyFont="1">
      <alignment vertical="center"/>
    </xf>
    <xf numFmtId="0" fontId="20" fillId="0" borderId="2"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3" xfId="1" applyFont="1" applyBorder="1" applyAlignment="1">
      <alignment horizontal="center" vertical="center" wrapText="1"/>
    </xf>
    <xf numFmtId="178" fontId="13" fillId="0" borderId="2" xfId="1" applyNumberFormat="1" applyFont="1" applyBorder="1" applyAlignment="1">
      <alignment horizontal="center" vertical="center"/>
    </xf>
    <xf numFmtId="178" fontId="13" fillId="0" borderId="4" xfId="1" applyNumberFormat="1" applyFont="1" applyBorder="1" applyAlignment="1">
      <alignment horizontal="center" vertical="center"/>
    </xf>
    <xf numFmtId="178" fontId="13" fillId="0" borderId="3" xfId="1" applyNumberFormat="1" applyFont="1" applyBorder="1" applyAlignment="1">
      <alignment horizontal="center" vertical="center"/>
    </xf>
    <xf numFmtId="181" fontId="9" fillId="0" borderId="2" xfId="1" applyNumberFormat="1" applyFont="1" applyBorder="1" applyAlignment="1">
      <alignment horizontal="center" vertical="center"/>
    </xf>
    <xf numFmtId="181" fontId="9" fillId="0" borderId="4" xfId="1" applyNumberFormat="1" applyFont="1" applyBorder="1" applyAlignment="1">
      <alignment horizontal="center" vertical="center"/>
    </xf>
    <xf numFmtId="181" fontId="9" fillId="0" borderId="3" xfId="1" applyNumberFormat="1" applyFont="1" applyBorder="1" applyAlignment="1">
      <alignment horizontal="center" vertical="center"/>
    </xf>
    <xf numFmtId="178" fontId="9" fillId="0" borderId="2" xfId="1" applyNumberFormat="1" applyFont="1" applyBorder="1" applyAlignment="1">
      <alignment horizontal="center" vertical="center"/>
    </xf>
    <xf numFmtId="178" fontId="9" fillId="0" borderId="4" xfId="1" applyNumberFormat="1" applyFont="1" applyBorder="1" applyAlignment="1">
      <alignment horizontal="center" vertical="center"/>
    </xf>
    <xf numFmtId="178" fontId="9" fillId="0" borderId="3" xfId="1" applyNumberFormat="1" applyFont="1" applyBorder="1" applyAlignment="1">
      <alignment horizontal="center" vertical="center"/>
    </xf>
    <xf numFmtId="183" fontId="9" fillId="0" borderId="1" xfId="1" applyNumberFormat="1" applyFont="1" applyBorder="1" applyAlignment="1">
      <alignment horizontal="center" vertical="center"/>
    </xf>
    <xf numFmtId="181" fontId="9" fillId="0" borderId="0" xfId="1" applyNumberFormat="1" applyFont="1">
      <alignment vertical="center"/>
    </xf>
    <xf numFmtId="181" fontId="9" fillId="0" borderId="1" xfId="1" applyNumberFormat="1" applyFont="1" applyBorder="1" applyAlignment="1">
      <alignment horizontal="center" vertical="center"/>
    </xf>
    <xf numFmtId="1" fontId="9" fillId="0" borderId="0" xfId="1" applyNumberFormat="1" applyFont="1" applyAlignment="1">
      <alignment vertical="center"/>
    </xf>
    <xf numFmtId="0" fontId="9" fillId="6" borderId="20" xfId="1" applyFont="1" applyFill="1" applyBorder="1" applyAlignment="1">
      <alignment vertical="center" shrinkToFit="1"/>
    </xf>
    <xf numFmtId="0" fontId="9" fillId="6" borderId="21" xfId="1" applyFont="1" applyFill="1" applyBorder="1" applyAlignment="1">
      <alignment horizontal="center" vertical="center"/>
    </xf>
    <xf numFmtId="0" fontId="22" fillId="6" borderId="21" xfId="1" applyFont="1" applyFill="1" applyBorder="1" applyAlignment="1">
      <alignment horizontal="center" vertical="center"/>
    </xf>
    <xf numFmtId="0" fontId="9" fillId="6" borderId="21" xfId="1" applyFont="1" applyFill="1" applyBorder="1" applyAlignment="1">
      <alignment vertical="center" shrinkToFit="1"/>
    </xf>
    <xf numFmtId="0" fontId="9" fillId="6" borderId="22" xfId="1" applyFont="1" applyFill="1" applyBorder="1">
      <alignment vertical="center"/>
    </xf>
    <xf numFmtId="0" fontId="17" fillId="8" borderId="2" xfId="1" applyFont="1" applyFill="1" applyBorder="1" applyAlignment="1">
      <alignment horizontal="center" vertical="center"/>
    </xf>
    <xf numFmtId="0" fontId="17" fillId="8" borderId="4" xfId="1" applyFont="1" applyFill="1" applyBorder="1" applyAlignment="1">
      <alignment horizontal="center" vertical="center"/>
    </xf>
    <xf numFmtId="0" fontId="17" fillId="8" borderId="3" xfId="1" applyFont="1" applyFill="1" applyBorder="1" applyAlignment="1">
      <alignment horizontal="center" vertical="center"/>
    </xf>
    <xf numFmtId="178" fontId="17" fillId="8" borderId="2" xfId="1" applyNumberFormat="1" applyFont="1" applyFill="1" applyBorder="1" applyAlignment="1">
      <alignment horizontal="center" vertical="center"/>
    </xf>
    <xf numFmtId="178" fontId="17" fillId="8" borderId="4" xfId="1" applyNumberFormat="1" applyFont="1" applyFill="1" applyBorder="1" applyAlignment="1">
      <alignment horizontal="center" vertical="center"/>
    </xf>
    <xf numFmtId="178" fontId="17" fillId="8" borderId="3" xfId="1" applyNumberFormat="1" applyFont="1" applyFill="1" applyBorder="1" applyAlignment="1">
      <alignment horizontal="center" vertical="center"/>
    </xf>
    <xf numFmtId="184" fontId="17" fillId="8" borderId="1" xfId="1" applyNumberFormat="1" applyFont="1" applyFill="1" applyBorder="1" applyAlignment="1">
      <alignment horizontal="center" vertical="center"/>
    </xf>
    <xf numFmtId="0" fontId="17" fillId="8" borderId="1" xfId="1" applyFont="1" applyFill="1" applyBorder="1" applyAlignment="1">
      <alignment horizontal="center" vertical="center"/>
    </xf>
    <xf numFmtId="183" fontId="17" fillId="8" borderId="1" xfId="1" applyNumberFormat="1" applyFont="1" applyFill="1" applyBorder="1" applyAlignment="1">
      <alignment horizontal="center" vertical="center"/>
    </xf>
    <xf numFmtId="176" fontId="17" fillId="8" borderId="2" xfId="1" applyNumberFormat="1" applyFont="1" applyFill="1" applyBorder="1" applyAlignment="1">
      <alignment horizontal="center" vertical="center"/>
    </xf>
    <xf numFmtId="176" fontId="17" fillId="8" borderId="4" xfId="1" applyNumberFormat="1" applyFont="1" applyFill="1" applyBorder="1" applyAlignment="1">
      <alignment horizontal="center" vertical="center"/>
    </xf>
    <xf numFmtId="176" fontId="17" fillId="8" borderId="3" xfId="1" applyNumberFormat="1" applyFont="1" applyFill="1" applyBorder="1" applyAlignment="1">
      <alignment horizontal="center" vertical="center"/>
    </xf>
    <xf numFmtId="0" fontId="21" fillId="0" borderId="0" xfId="1" applyFont="1" applyAlignment="1">
      <alignment vertical="center" wrapText="1"/>
    </xf>
    <xf numFmtId="178" fontId="17" fillId="0" borderId="0" xfId="1" applyNumberFormat="1" applyFont="1">
      <alignment vertical="center"/>
    </xf>
    <xf numFmtId="1" fontId="17" fillId="0" borderId="0" xfId="1" applyNumberFormat="1" applyFont="1">
      <alignment vertical="center"/>
    </xf>
    <xf numFmtId="0" fontId="17" fillId="0" borderId="0" xfId="1" applyFont="1" applyAlignment="1">
      <alignment horizontal="center" vertical="center"/>
    </xf>
    <xf numFmtId="178" fontId="17" fillId="0" borderId="0" xfId="1" applyNumberFormat="1" applyFont="1" applyAlignment="1">
      <alignment horizontal="right" vertical="center"/>
    </xf>
    <xf numFmtId="1" fontId="9" fillId="0" borderId="0" xfId="1" applyNumberFormat="1" applyFont="1" applyAlignment="1">
      <alignment horizontal="center" vertical="center"/>
    </xf>
    <xf numFmtId="185" fontId="9" fillId="0" borderId="0" xfId="1" applyNumberFormat="1" applyFont="1">
      <alignment vertical="center"/>
    </xf>
    <xf numFmtId="186" fontId="9" fillId="0" borderId="0" xfId="1" applyNumberFormat="1" applyFont="1">
      <alignment vertical="center"/>
    </xf>
    <xf numFmtId="0" fontId="19" fillId="0" borderId="0" xfId="1" applyFont="1" applyAlignment="1">
      <alignment horizontal="center" vertical="center" wrapText="1"/>
    </xf>
    <xf numFmtId="0" fontId="9" fillId="0" borderId="23" xfId="1" applyFont="1" applyBorder="1" applyAlignment="1">
      <alignment vertical="center" shrinkToFit="1"/>
    </xf>
    <xf numFmtId="0" fontId="9" fillId="0" borderId="24" xfId="1" applyFont="1" applyBorder="1" applyAlignment="1">
      <alignment vertical="center" shrinkToFit="1"/>
    </xf>
    <xf numFmtId="0" fontId="9" fillId="0" borderId="24" xfId="1" applyFont="1" applyBorder="1" applyAlignment="1">
      <alignment horizontal="center" vertical="center"/>
    </xf>
    <xf numFmtId="0" fontId="17" fillId="0" borderId="24" xfId="1" applyFont="1" applyBorder="1" applyAlignment="1">
      <alignment horizontal="center" vertical="center"/>
    </xf>
    <xf numFmtId="178" fontId="17" fillId="0" borderId="24" xfId="1" applyNumberFormat="1" applyFont="1" applyBorder="1" applyAlignment="1">
      <alignment horizontal="right" vertical="center"/>
    </xf>
    <xf numFmtId="0" fontId="9" fillId="0" borderId="24" xfId="1" applyFont="1" applyBorder="1">
      <alignment vertical="center"/>
    </xf>
    <xf numFmtId="1" fontId="9" fillId="0" borderId="24" xfId="1" applyNumberFormat="1" applyFont="1" applyBorder="1" applyAlignment="1">
      <alignment horizontal="center" vertical="center"/>
    </xf>
    <xf numFmtId="0" fontId="21" fillId="0" borderId="24" xfId="1" applyFont="1" applyBorder="1" applyAlignment="1">
      <alignment vertical="center" wrapText="1"/>
    </xf>
    <xf numFmtId="185" fontId="9" fillId="0" borderId="24" xfId="1" applyNumberFormat="1" applyFont="1" applyBorder="1">
      <alignment vertical="center"/>
    </xf>
    <xf numFmtId="186" fontId="9" fillId="0" borderId="24" xfId="1" applyNumberFormat="1" applyFont="1" applyBorder="1">
      <alignment vertical="center"/>
    </xf>
    <xf numFmtId="186" fontId="9" fillId="0" borderId="25" xfId="1" applyNumberFormat="1" applyFont="1" applyBorder="1">
      <alignment vertical="center"/>
    </xf>
    <xf numFmtId="0" fontId="9" fillId="0" borderId="26" xfId="1" applyFont="1" applyBorder="1" applyAlignment="1">
      <alignment vertical="center" shrinkToFit="1"/>
    </xf>
    <xf numFmtId="0" fontId="20" fillId="0" borderId="0" xfId="1" applyFont="1">
      <alignment vertical="center"/>
    </xf>
    <xf numFmtId="0" fontId="25" fillId="0" borderId="13" xfId="1" applyFont="1" applyBorder="1">
      <alignment vertical="center"/>
    </xf>
    <xf numFmtId="0" fontId="25" fillId="0" borderId="8" xfId="1" applyFont="1" applyBorder="1" applyAlignment="1">
      <alignment vertical="center" wrapText="1"/>
    </xf>
    <xf numFmtId="0" fontId="9" fillId="0" borderId="8" xfId="1" applyFont="1" applyBorder="1" applyAlignment="1">
      <alignment horizontal="left" vertical="center" wrapText="1"/>
    </xf>
    <xf numFmtId="0" fontId="9" fillId="0" borderId="9" xfId="1" applyFont="1" applyBorder="1" applyAlignment="1">
      <alignment horizontal="left" vertical="center" wrapText="1"/>
    </xf>
    <xf numFmtId="0" fontId="19" fillId="0" borderId="27" xfId="1" applyFont="1" applyBorder="1" applyAlignment="1">
      <alignment horizontal="center" vertical="center" wrapText="1"/>
    </xf>
    <xf numFmtId="0" fontId="9" fillId="0" borderId="28" xfId="1" applyFont="1" applyBorder="1">
      <alignment vertical="center"/>
    </xf>
    <xf numFmtId="0" fontId="25" fillId="0" borderId="28" xfId="1" applyFont="1" applyBorder="1">
      <alignment vertical="center"/>
    </xf>
    <xf numFmtId="0" fontId="25" fillId="0" borderId="0" xfId="1" applyFont="1" applyAlignment="1">
      <alignment vertical="center" wrapText="1"/>
    </xf>
    <xf numFmtId="0" fontId="9" fillId="0" borderId="0" xfId="1" applyFont="1" applyAlignment="1">
      <alignment horizontal="left" vertical="center" wrapText="1"/>
    </xf>
    <xf numFmtId="0" fontId="9" fillId="0" borderId="29" xfId="1" applyFont="1" applyBorder="1" applyAlignment="1">
      <alignment horizontal="left" vertical="center" wrapText="1"/>
    </xf>
    <xf numFmtId="49" fontId="9" fillId="0" borderId="0" xfId="1" applyNumberFormat="1" applyFont="1">
      <alignment vertical="center"/>
    </xf>
    <xf numFmtId="0" fontId="16" fillId="0" borderId="0" xfId="2" applyFont="1" applyAlignment="1">
      <alignment vertical="center" shrinkToFit="1"/>
    </xf>
    <xf numFmtId="0" fontId="25" fillId="0" borderId="18" xfId="1" applyFont="1" applyBorder="1">
      <alignment vertical="center"/>
    </xf>
    <xf numFmtId="186" fontId="25" fillId="0" borderId="19" xfId="1" applyNumberFormat="1" applyFont="1" applyBorder="1">
      <alignment vertical="center"/>
    </xf>
    <xf numFmtId="0" fontId="9" fillId="0" borderId="19" xfId="1" applyFont="1" applyBorder="1" applyAlignment="1">
      <alignment horizontal="left" vertical="center" wrapText="1"/>
    </xf>
    <xf numFmtId="0" fontId="9" fillId="0" borderId="5" xfId="1" applyFont="1" applyBorder="1" applyAlignment="1">
      <alignment horizontal="left" vertical="center" wrapText="1"/>
    </xf>
    <xf numFmtId="0" fontId="26" fillId="0" borderId="0" xfId="1" applyFont="1">
      <alignment vertical="center"/>
    </xf>
    <xf numFmtId="186" fontId="26" fillId="0" borderId="0" xfId="1" applyNumberFormat="1" applyFont="1">
      <alignment vertical="center"/>
    </xf>
    <xf numFmtId="0" fontId="26" fillId="0" borderId="0" xfId="1" applyFont="1" applyAlignment="1">
      <alignment horizontal="center" vertical="center"/>
    </xf>
    <xf numFmtId="0" fontId="26" fillId="0" borderId="0" xfId="1" applyFont="1" applyAlignment="1">
      <alignment horizontal="left" vertical="top" wrapText="1"/>
    </xf>
    <xf numFmtId="0" fontId="9" fillId="0" borderId="0" xfId="1" applyFont="1" applyBorder="1">
      <alignment vertical="center"/>
    </xf>
    <xf numFmtId="0" fontId="9" fillId="9" borderId="13" xfId="1" applyFont="1" applyFill="1" applyBorder="1" applyAlignment="1">
      <alignment vertical="center" shrinkToFit="1"/>
    </xf>
    <xf numFmtId="0" fontId="9" fillId="9" borderId="8" xfId="1" applyFont="1" applyFill="1" applyBorder="1" applyAlignment="1">
      <alignment horizontal="center" vertical="center" shrinkToFit="1"/>
    </xf>
    <xf numFmtId="186" fontId="9" fillId="9" borderId="9" xfId="1" applyNumberFormat="1" applyFont="1" applyFill="1" applyBorder="1">
      <alignment vertical="center"/>
    </xf>
    <xf numFmtId="186" fontId="9" fillId="10" borderId="13" xfId="1" applyNumberFormat="1" applyFont="1" applyFill="1" applyBorder="1">
      <alignment vertical="center"/>
    </xf>
    <xf numFmtId="0" fontId="9" fillId="10" borderId="8" xfId="1" applyFont="1" applyFill="1" applyBorder="1" applyAlignment="1">
      <alignment horizontal="center" vertical="center"/>
    </xf>
    <xf numFmtId="0" fontId="19" fillId="10" borderId="9" xfId="1" applyFont="1" applyFill="1" applyBorder="1" applyAlignment="1">
      <alignment horizontal="center" vertical="center" wrapText="1"/>
    </xf>
    <xf numFmtId="0" fontId="9" fillId="0" borderId="28" xfId="1" applyFont="1" applyBorder="1" applyAlignment="1">
      <alignment vertical="center" shrinkToFit="1"/>
    </xf>
    <xf numFmtId="182" fontId="25" fillId="0" borderId="1" xfId="1" applyNumberFormat="1" applyFont="1" applyBorder="1" applyAlignment="1">
      <alignment horizontal="center" vertical="center"/>
    </xf>
    <xf numFmtId="0" fontId="25" fillId="0" borderId="1" xfId="1" applyFont="1" applyBorder="1" applyAlignment="1">
      <alignment horizontal="centerContinuous" vertical="center" wrapText="1"/>
    </xf>
    <xf numFmtId="0" fontId="25" fillId="0" borderId="0" xfId="1" applyFont="1">
      <alignment vertical="center"/>
    </xf>
    <xf numFmtId="0" fontId="25" fillId="0" borderId="0" xfId="1" applyFont="1" applyAlignment="1">
      <alignment horizontal="center" vertical="center"/>
    </xf>
    <xf numFmtId="0" fontId="25" fillId="0" borderId="29" xfId="1" applyFont="1" applyBorder="1" applyAlignment="1">
      <alignment horizontal="center" vertical="center"/>
    </xf>
    <xf numFmtId="0" fontId="25" fillId="0" borderId="28" xfId="1" applyFont="1" applyBorder="1" applyAlignment="1">
      <alignment horizontal="center" vertical="center"/>
    </xf>
    <xf numFmtId="0" fontId="25" fillId="0" borderId="0" xfId="1" applyFont="1" applyBorder="1" applyAlignment="1">
      <alignment horizontal="center" vertical="center" wrapText="1"/>
    </xf>
    <xf numFmtId="0" fontId="25" fillId="0" borderId="0" xfId="1" applyFont="1" applyBorder="1" applyAlignment="1">
      <alignment horizontal="center" vertical="center"/>
    </xf>
    <xf numFmtId="182" fontId="25" fillId="0" borderId="0" xfId="1" applyNumberFormat="1" applyFont="1" applyBorder="1">
      <alignment vertical="center"/>
    </xf>
    <xf numFmtId="186" fontId="9" fillId="0" borderId="29" xfId="1" applyNumberFormat="1" applyFont="1" applyBorder="1">
      <alignment vertical="center"/>
    </xf>
    <xf numFmtId="186" fontId="9" fillId="0" borderId="27" xfId="1" applyNumberFormat="1" applyFont="1" applyBorder="1">
      <alignment vertical="center"/>
    </xf>
    <xf numFmtId="187" fontId="25" fillId="0" borderId="1" xfId="1" applyNumberFormat="1" applyFont="1" applyBorder="1" applyAlignment="1">
      <alignment horizontal="center" vertical="center"/>
    </xf>
    <xf numFmtId="185" fontId="25" fillId="0" borderId="0" xfId="1" applyNumberFormat="1" applyFont="1" applyBorder="1">
      <alignment vertical="center"/>
    </xf>
    <xf numFmtId="187" fontId="25" fillId="0" borderId="2" xfId="1" applyNumberFormat="1" applyFont="1" applyBorder="1" applyAlignment="1">
      <alignment horizontal="center" vertical="center"/>
    </xf>
    <xf numFmtId="187" fontId="25" fillId="0" borderId="4" xfId="1" applyNumberFormat="1" applyFont="1" applyBorder="1" applyAlignment="1">
      <alignment horizontal="center" vertical="center"/>
    </xf>
    <xf numFmtId="187" fontId="25" fillId="0" borderId="3" xfId="1" applyNumberFormat="1" applyFont="1" applyBorder="1" applyAlignment="1">
      <alignment horizontal="center" vertical="center"/>
    </xf>
    <xf numFmtId="187" fontId="25" fillId="0" borderId="0" xfId="1" applyNumberFormat="1" applyFont="1" applyBorder="1" applyAlignment="1">
      <alignment vertical="center"/>
    </xf>
    <xf numFmtId="182" fontId="25" fillId="0" borderId="2" xfId="1" applyNumberFormat="1" applyFont="1" applyBorder="1" applyAlignment="1">
      <alignment horizontal="center" vertical="center"/>
    </xf>
    <xf numFmtId="182" fontId="25" fillId="0" borderId="4" xfId="1" applyNumberFormat="1" applyFont="1" applyBorder="1" applyAlignment="1">
      <alignment horizontal="center" vertical="center"/>
    </xf>
    <xf numFmtId="182" fontId="25" fillId="0" borderId="3" xfId="1" applyNumberFormat="1" applyFont="1" applyBorder="1" applyAlignment="1">
      <alignment horizontal="center" vertical="center"/>
    </xf>
    <xf numFmtId="182" fontId="25" fillId="0" borderId="30" xfId="1" applyNumberFormat="1" applyFont="1" applyBorder="1" applyAlignment="1">
      <alignment horizontal="center" vertical="center"/>
    </xf>
    <xf numFmtId="187" fontId="25" fillId="0" borderId="30" xfId="1" applyNumberFormat="1" applyFont="1" applyBorder="1" applyAlignment="1">
      <alignment horizontal="center" vertical="center"/>
    </xf>
    <xf numFmtId="187" fontId="25" fillId="0" borderId="31" xfId="1" applyNumberFormat="1" applyFont="1" applyBorder="1" applyAlignment="1">
      <alignment horizontal="center" vertical="center"/>
    </xf>
    <xf numFmtId="187" fontId="25" fillId="0" borderId="32" xfId="1" applyNumberFormat="1" applyFont="1" applyBorder="1" applyAlignment="1">
      <alignment horizontal="center" vertical="center"/>
    </xf>
    <xf numFmtId="187" fontId="25" fillId="0" borderId="33" xfId="1" applyNumberFormat="1" applyFont="1" applyBorder="1" applyAlignment="1">
      <alignment horizontal="center" vertical="center"/>
    </xf>
    <xf numFmtId="183" fontId="25" fillId="0" borderId="30" xfId="1" applyNumberFormat="1" applyFont="1" applyBorder="1" applyAlignment="1">
      <alignment horizontal="center" vertical="center"/>
    </xf>
    <xf numFmtId="185" fontId="25" fillId="0" borderId="31" xfId="1" applyNumberFormat="1" applyFont="1" applyBorder="1" applyAlignment="1">
      <alignment horizontal="center" vertical="center"/>
    </xf>
    <xf numFmtId="185" fontId="25" fillId="0" borderId="32" xfId="1" applyNumberFormat="1" applyFont="1" applyBorder="1" applyAlignment="1">
      <alignment horizontal="center" vertical="center"/>
    </xf>
    <xf numFmtId="185" fontId="25" fillId="0" borderId="33" xfId="1" applyNumberFormat="1" applyFont="1" applyBorder="1" applyAlignment="1">
      <alignment horizontal="center" vertical="center"/>
    </xf>
    <xf numFmtId="185" fontId="25" fillId="0" borderId="0" xfId="1" applyNumberFormat="1" applyFont="1" applyBorder="1" applyAlignment="1">
      <alignment vertical="center"/>
    </xf>
    <xf numFmtId="182" fontId="25" fillId="0" borderId="14" xfId="1" applyNumberFormat="1" applyFont="1" applyBorder="1" applyAlignment="1">
      <alignment horizontal="center" vertical="center" wrapText="1"/>
    </xf>
    <xf numFmtId="182" fontId="25" fillId="0" borderId="14" xfId="1" applyNumberFormat="1" applyFont="1" applyBorder="1" applyAlignment="1">
      <alignment horizontal="center" vertical="center"/>
    </xf>
    <xf numFmtId="187" fontId="25" fillId="0" borderId="14" xfId="1" applyNumberFormat="1" applyFont="1" applyBorder="1" applyAlignment="1">
      <alignment horizontal="center" vertical="center"/>
    </xf>
    <xf numFmtId="188" fontId="25" fillId="0" borderId="14" xfId="1" applyNumberFormat="1" applyFont="1" applyBorder="1" applyAlignment="1">
      <alignment horizontal="center" vertical="center"/>
    </xf>
    <xf numFmtId="188" fontId="25" fillId="0" borderId="0" xfId="1" applyNumberFormat="1" applyFont="1" applyBorder="1" applyAlignment="1">
      <alignment vertical="center"/>
    </xf>
    <xf numFmtId="182" fontId="20" fillId="0" borderId="0" xfId="1" applyNumberFormat="1" applyFont="1" applyAlignment="1">
      <alignment horizontal="center" vertical="center"/>
    </xf>
    <xf numFmtId="185" fontId="9" fillId="0" borderId="0" xfId="1" applyNumberFormat="1" applyFont="1" applyAlignment="1">
      <alignment horizontal="center" vertical="center"/>
    </xf>
    <xf numFmtId="0" fontId="9" fillId="0" borderId="29" xfId="1" applyFont="1" applyBorder="1" applyAlignment="1">
      <alignment horizontal="center" vertical="center"/>
    </xf>
    <xf numFmtId="0" fontId="9" fillId="0" borderId="28" xfId="1" applyFont="1" applyBorder="1" applyAlignment="1">
      <alignment horizontal="center" vertical="center"/>
    </xf>
    <xf numFmtId="182" fontId="20" fillId="0" borderId="0" xfId="1" applyNumberFormat="1" applyFont="1" applyBorder="1" applyAlignment="1">
      <alignment horizontal="center" vertical="center"/>
    </xf>
    <xf numFmtId="185" fontId="9" fillId="0" borderId="0" xfId="1" applyNumberFormat="1" applyFont="1" applyBorder="1" applyAlignment="1">
      <alignment horizontal="center" vertical="center"/>
    </xf>
    <xf numFmtId="185" fontId="9" fillId="0" borderId="0" xfId="1" applyNumberFormat="1" applyFont="1" applyBorder="1">
      <alignment vertical="center"/>
    </xf>
    <xf numFmtId="0" fontId="9" fillId="0" borderId="0" xfId="1" applyFont="1" applyBorder="1" applyAlignment="1">
      <alignment horizontal="center" vertical="center"/>
    </xf>
    <xf numFmtId="182" fontId="20" fillId="0" borderId="0" xfId="1" applyNumberFormat="1" applyFont="1" applyBorder="1">
      <alignment vertical="center"/>
    </xf>
    <xf numFmtId="49" fontId="27" fillId="0" borderId="2" xfId="1" applyNumberFormat="1" applyFont="1" applyBorder="1" applyAlignment="1">
      <alignment horizontal="center" vertical="center"/>
    </xf>
    <xf numFmtId="49" fontId="27" fillId="0" borderId="4" xfId="1" applyNumberFormat="1" applyFont="1" applyBorder="1" applyAlignment="1">
      <alignment horizontal="center" vertical="center"/>
    </xf>
    <xf numFmtId="0" fontId="28" fillId="0" borderId="2" xfId="2" applyFont="1" applyBorder="1" applyAlignment="1">
      <alignment horizontal="center" vertical="center" shrinkToFit="1"/>
    </xf>
    <xf numFmtId="0" fontId="28" fillId="0" borderId="4" xfId="2" applyFont="1" applyBorder="1" applyAlignment="1">
      <alignment horizontal="center" vertical="center" shrinkToFit="1"/>
    </xf>
    <xf numFmtId="0" fontId="28" fillId="0" borderId="3" xfId="2" applyFont="1" applyBorder="1" applyAlignment="1">
      <alignment horizontal="center" vertical="center" shrinkToFit="1"/>
    </xf>
    <xf numFmtId="49" fontId="27" fillId="0" borderId="3" xfId="1" applyNumberFormat="1" applyFont="1" applyBorder="1" applyAlignment="1">
      <alignment horizontal="center" vertical="center"/>
    </xf>
    <xf numFmtId="0" fontId="9" fillId="0" borderId="18" xfId="1" applyFont="1" applyBorder="1" applyAlignment="1">
      <alignment vertical="center" shrinkToFit="1"/>
    </xf>
    <xf numFmtId="182" fontId="20" fillId="0" borderId="19" xfId="1" applyNumberFormat="1" applyFont="1" applyBorder="1" applyAlignment="1">
      <alignment horizontal="center" vertical="center"/>
    </xf>
    <xf numFmtId="185" fontId="9" fillId="0" borderId="19" xfId="1" applyNumberFormat="1" applyFont="1" applyBorder="1" applyAlignment="1">
      <alignment horizontal="center" vertical="center"/>
    </xf>
    <xf numFmtId="0" fontId="9" fillId="0" borderId="19" xfId="1" applyFont="1" applyBorder="1" applyAlignment="1">
      <alignment horizontal="center" vertical="center"/>
    </xf>
    <xf numFmtId="0" fontId="9" fillId="0" borderId="5" xfId="1" applyFont="1" applyBorder="1" applyAlignment="1">
      <alignment horizontal="center" vertical="center"/>
    </xf>
    <xf numFmtId="0" fontId="9" fillId="0" borderId="18" xfId="1" applyFont="1" applyBorder="1" applyAlignment="1">
      <alignment horizontal="center" vertical="center"/>
    </xf>
    <xf numFmtId="185" fontId="9" fillId="0" borderId="19" xfId="1" applyNumberFormat="1" applyFont="1" applyBorder="1">
      <alignment vertical="center"/>
    </xf>
    <xf numFmtId="182" fontId="20" fillId="0" borderId="19" xfId="1" applyNumberFormat="1" applyFont="1" applyBorder="1">
      <alignment vertical="center"/>
    </xf>
    <xf numFmtId="186" fontId="9" fillId="0" borderId="5" xfId="1" applyNumberFormat="1" applyFont="1" applyBorder="1">
      <alignment vertical="center"/>
    </xf>
    <xf numFmtId="0" fontId="9" fillId="0" borderId="34" xfId="1" applyFont="1" applyBorder="1" applyAlignment="1">
      <alignment vertical="center" shrinkToFit="1"/>
    </xf>
    <xf numFmtId="0" fontId="9" fillId="0" borderId="35" xfId="1" applyFont="1" applyBorder="1" applyAlignment="1">
      <alignment vertical="center" shrinkToFit="1"/>
    </xf>
    <xf numFmtId="182" fontId="20" fillId="0" borderId="35" xfId="1" applyNumberFormat="1" applyFont="1" applyBorder="1" applyAlignment="1">
      <alignment horizontal="center" vertical="center"/>
    </xf>
    <xf numFmtId="185" fontId="9" fillId="0" borderId="35" xfId="1" applyNumberFormat="1" applyFont="1" applyBorder="1" applyAlignment="1">
      <alignment horizontal="center" vertical="center"/>
    </xf>
    <xf numFmtId="0" fontId="9" fillId="0" borderId="35" xfId="1" applyFont="1" applyBorder="1" applyAlignment="1">
      <alignment horizontal="center" vertical="center"/>
    </xf>
    <xf numFmtId="185" fontId="9" fillId="0" borderId="35" xfId="1" applyNumberFormat="1" applyFont="1" applyBorder="1">
      <alignment vertical="center"/>
    </xf>
    <xf numFmtId="182" fontId="20" fillId="0" borderId="35" xfId="1" applyNumberFormat="1" applyFont="1" applyBorder="1">
      <alignment vertical="center"/>
    </xf>
    <xf numFmtId="186" fontId="9" fillId="0" borderId="35" xfId="1" applyNumberFormat="1" applyFont="1" applyBorder="1">
      <alignment vertical="center"/>
    </xf>
    <xf numFmtId="186" fontId="9" fillId="0" borderId="36" xfId="1" applyNumberFormat="1" applyFont="1" applyBorder="1">
      <alignment vertical="center"/>
    </xf>
    <xf numFmtId="0" fontId="9" fillId="0" borderId="23" xfId="1" applyFont="1" applyBorder="1" applyAlignment="1">
      <alignment horizontal="center" vertical="center"/>
    </xf>
    <xf numFmtId="0" fontId="9" fillId="0" borderId="37" xfId="1" applyFont="1" applyBorder="1" applyAlignment="1">
      <alignment horizontal="center" vertical="center"/>
    </xf>
    <xf numFmtId="0" fontId="9" fillId="0" borderId="38" xfId="1" applyFont="1" applyBorder="1" applyAlignment="1">
      <alignment horizontal="center" vertical="center"/>
    </xf>
    <xf numFmtId="0" fontId="9" fillId="0" borderId="39" xfId="1" applyFont="1" applyBorder="1" applyAlignment="1">
      <alignment horizontal="center" vertical="center"/>
    </xf>
    <xf numFmtId="0" fontId="9" fillId="0" borderId="39" xfId="1" applyFont="1" applyBorder="1" applyAlignment="1">
      <alignment horizontal="center" vertical="center" wrapText="1"/>
    </xf>
    <xf numFmtId="0" fontId="9" fillId="0" borderId="40" xfId="1" applyFont="1" applyBorder="1" applyAlignment="1">
      <alignment horizontal="center" vertical="center"/>
    </xf>
    <xf numFmtId="0" fontId="9" fillId="0" borderId="41" xfId="1" applyFont="1" applyBorder="1" applyAlignment="1">
      <alignment horizontal="center" vertical="center"/>
    </xf>
    <xf numFmtId="0" fontId="9" fillId="0" borderId="42" xfId="1" applyFont="1" applyBorder="1" applyAlignment="1">
      <alignment horizontal="center" vertical="center"/>
    </xf>
    <xf numFmtId="0" fontId="9" fillId="0" borderId="43" xfId="1" applyFont="1" applyBorder="1" applyAlignment="1">
      <alignment horizontal="center" vertical="center"/>
    </xf>
    <xf numFmtId="0" fontId="9" fillId="0" borderId="44" xfId="1" applyFont="1" applyBorder="1" applyAlignment="1">
      <alignment horizontal="center" vertical="center"/>
    </xf>
    <xf numFmtId="0" fontId="9" fillId="0" borderId="45" xfId="1" applyFont="1" applyBorder="1" applyAlignment="1">
      <alignment horizontal="center" vertical="center"/>
    </xf>
    <xf numFmtId="0" fontId="9" fillId="0" borderId="23" xfId="1" applyFont="1" applyBorder="1" applyAlignment="1">
      <alignment horizontal="center" vertical="center" wrapText="1"/>
    </xf>
    <xf numFmtId="0" fontId="9" fillId="0" borderId="24" xfId="1" applyFont="1" applyBorder="1" applyAlignment="1">
      <alignment horizontal="center" vertical="center" wrapText="1"/>
    </xf>
    <xf numFmtId="0" fontId="9" fillId="0" borderId="46" xfId="1" applyFont="1" applyBorder="1" applyAlignment="1">
      <alignment horizontal="center" vertical="center" wrapText="1"/>
    </xf>
    <xf numFmtId="0" fontId="9" fillId="0" borderId="47" xfId="1" applyFont="1" applyBorder="1" applyAlignment="1">
      <alignment horizontal="center" vertical="center" wrapText="1"/>
    </xf>
    <xf numFmtId="0" fontId="9" fillId="0" borderId="47"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48" xfId="1" applyFont="1" applyBorder="1" applyAlignment="1">
      <alignment horizontal="center" vertical="center"/>
    </xf>
    <xf numFmtId="0" fontId="9" fillId="0" borderId="49" xfId="1" applyFont="1" applyBorder="1" applyAlignment="1">
      <alignment horizontal="center" vertical="center"/>
    </xf>
    <xf numFmtId="0" fontId="9" fillId="0" borderId="7" xfId="1" applyFont="1" applyBorder="1" applyAlignment="1">
      <alignment horizontal="center" vertical="center"/>
    </xf>
    <xf numFmtId="0" fontId="9" fillId="0" borderId="7" xfId="1" applyFont="1" applyBorder="1" applyAlignment="1">
      <alignment horizontal="center" vertical="center" wrapText="1"/>
    </xf>
    <xf numFmtId="0" fontId="9" fillId="0" borderId="50" xfId="1" applyFont="1" applyBorder="1" applyAlignment="1">
      <alignment horizontal="center" vertical="center"/>
    </xf>
    <xf numFmtId="0" fontId="9" fillId="0" borderId="49" xfId="1" applyFont="1" applyBorder="1" applyAlignment="1">
      <alignment horizontal="center" vertical="center"/>
    </xf>
    <xf numFmtId="0" fontId="9" fillId="0" borderId="7" xfId="1" applyFont="1" applyBorder="1" applyAlignment="1">
      <alignment horizontal="center" vertical="center"/>
    </xf>
    <xf numFmtId="0" fontId="9" fillId="0" borderId="50" xfId="1" applyFont="1" applyBorder="1" applyAlignment="1">
      <alignment horizontal="center" vertical="center"/>
    </xf>
    <xf numFmtId="0" fontId="9" fillId="0" borderId="51"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26" xfId="1" applyFont="1" applyBorder="1" applyAlignment="1">
      <alignment horizontal="center" vertical="center" wrapText="1"/>
    </xf>
    <xf numFmtId="0" fontId="9" fillId="0" borderId="0" xfId="1" applyFont="1" applyBorder="1" applyAlignment="1">
      <alignment horizontal="center" vertical="center" wrapText="1"/>
    </xf>
    <xf numFmtId="0" fontId="9" fillId="0" borderId="29"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28" xfId="1" applyFont="1" applyBorder="1" applyAlignment="1">
      <alignment horizontal="center" vertical="center"/>
    </xf>
    <xf numFmtId="0" fontId="9" fillId="0" borderId="0" xfId="1" applyFont="1" applyBorder="1" applyAlignment="1">
      <alignment horizontal="center" vertical="center"/>
    </xf>
    <xf numFmtId="0" fontId="9" fillId="0" borderId="27" xfId="1" applyFont="1" applyBorder="1" applyAlignment="1">
      <alignment horizontal="center" vertical="center"/>
    </xf>
    <xf numFmtId="0" fontId="9" fillId="0" borderId="52" xfId="1" applyFont="1" applyBorder="1" applyAlignment="1">
      <alignment horizontal="center" vertical="center"/>
    </xf>
    <xf numFmtId="0" fontId="9" fillId="0" borderId="53" xfId="1" applyFont="1" applyBorder="1" applyAlignment="1">
      <alignment horizontal="center" vertical="center"/>
    </xf>
    <xf numFmtId="0" fontId="9" fillId="0" borderId="54" xfId="1" applyFont="1" applyBorder="1" applyAlignment="1">
      <alignment horizontal="center" vertical="center"/>
    </xf>
    <xf numFmtId="0" fontId="9" fillId="0" borderId="54" xfId="1" applyFont="1" applyBorder="1" applyAlignment="1">
      <alignment horizontal="center" vertical="center" wrapText="1"/>
    </xf>
    <xf numFmtId="0" fontId="9" fillId="0" borderId="55" xfId="1" applyFont="1" applyBorder="1" applyAlignment="1">
      <alignment horizontal="center" vertical="center"/>
    </xf>
    <xf numFmtId="179" fontId="9" fillId="0" borderId="56" xfId="1" applyNumberFormat="1" applyFont="1" applyBorder="1" applyAlignment="1">
      <alignment horizontal="center" vertical="center" shrinkToFit="1"/>
    </xf>
    <xf numFmtId="179" fontId="9" fillId="0" borderId="57" xfId="1" applyNumberFormat="1" applyFont="1" applyBorder="1" applyAlignment="1">
      <alignment horizontal="center" vertical="center" shrinkToFit="1"/>
    </xf>
    <xf numFmtId="179" fontId="9" fillId="0" borderId="58" xfId="1" applyNumberFormat="1" applyFont="1" applyBorder="1" applyAlignment="1">
      <alignment horizontal="center" vertical="center" shrinkToFit="1"/>
    </xf>
    <xf numFmtId="179" fontId="9" fillId="0" borderId="59" xfId="1" applyNumberFormat="1" applyFont="1" applyBorder="1" applyAlignment="1">
      <alignment horizontal="center" vertical="center" shrinkToFit="1"/>
    </xf>
    <xf numFmtId="0" fontId="9" fillId="0" borderId="34"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60" xfId="1" applyFont="1" applyBorder="1" applyAlignment="1">
      <alignment horizontal="center" vertical="center" wrapText="1"/>
    </xf>
    <xf numFmtId="0" fontId="9" fillId="0" borderId="61" xfId="1" applyFont="1" applyBorder="1" applyAlignment="1">
      <alignment horizontal="center" vertical="center" wrapText="1"/>
    </xf>
    <xf numFmtId="0" fontId="9" fillId="0" borderId="61" xfId="1" applyFont="1" applyBorder="1" applyAlignment="1">
      <alignment horizontal="center" vertical="center"/>
    </xf>
    <xf numFmtId="0" fontId="9" fillId="0" borderId="35" xfId="1" applyFont="1" applyBorder="1" applyAlignment="1">
      <alignment horizontal="center" vertical="center"/>
    </xf>
    <xf numFmtId="0" fontId="9" fillId="0" borderId="36" xfId="1" applyFont="1" applyBorder="1" applyAlignment="1">
      <alignment horizontal="center" vertical="center"/>
    </xf>
    <xf numFmtId="0" fontId="25" fillId="0" borderId="62" xfId="1" applyFont="1" applyBorder="1" applyAlignment="1">
      <alignment horizontal="center" vertical="center" textRotation="255"/>
    </xf>
    <xf numFmtId="0" fontId="25" fillId="0" borderId="63" xfId="1" applyFont="1" applyBorder="1" applyAlignment="1">
      <alignment horizontal="center" vertical="center" textRotation="255"/>
    </xf>
    <xf numFmtId="0" fontId="29" fillId="5" borderId="64" xfId="1" applyFont="1" applyFill="1" applyBorder="1" applyAlignment="1">
      <alignment horizontal="center" vertical="center" shrinkToFit="1"/>
    </xf>
    <xf numFmtId="0" fontId="29" fillId="5" borderId="65" xfId="1" applyFont="1" applyFill="1" applyBorder="1" applyAlignment="1">
      <alignment horizontal="center" vertical="center" shrinkToFit="1"/>
    </xf>
    <xf numFmtId="0" fontId="29" fillId="5" borderId="66" xfId="1" applyFont="1" applyFill="1" applyBorder="1" applyAlignment="1">
      <alignment horizontal="center" vertical="center" shrinkToFit="1"/>
    </xf>
    <xf numFmtId="0" fontId="29" fillId="5" borderId="66" xfId="1" applyFont="1" applyFill="1" applyBorder="1" applyAlignment="1">
      <alignment horizontal="center" vertical="center"/>
    </xf>
    <xf numFmtId="0" fontId="29" fillId="5" borderId="64" xfId="1" applyFont="1" applyFill="1" applyBorder="1" applyAlignment="1">
      <alignment horizontal="center" vertical="center"/>
    </xf>
    <xf numFmtId="0" fontId="29" fillId="5" borderId="67" xfId="1" applyFont="1" applyFill="1" applyBorder="1" applyAlignment="1">
      <alignment horizontal="center" vertical="center"/>
    </xf>
    <xf numFmtId="0" fontId="29" fillId="5" borderId="68" xfId="1" applyFont="1" applyFill="1" applyBorder="1" applyAlignment="1">
      <alignment horizontal="center" vertical="center"/>
    </xf>
    <xf numFmtId="0" fontId="29" fillId="5" borderId="69" xfId="1" applyFont="1" applyFill="1" applyBorder="1" applyAlignment="1">
      <alignment horizontal="center" vertical="center"/>
    </xf>
    <xf numFmtId="0" fontId="29" fillId="5" borderId="70" xfId="1" applyFont="1" applyFill="1" applyBorder="1" applyAlignment="1">
      <alignment horizontal="center" vertical="center"/>
    </xf>
    <xf numFmtId="0" fontId="29" fillId="0" borderId="64" xfId="1" applyFont="1" applyBorder="1" applyAlignment="1">
      <alignment horizontal="center" vertical="center"/>
    </xf>
    <xf numFmtId="0" fontId="29" fillId="0" borderId="65" xfId="1" applyFont="1" applyBorder="1" applyAlignment="1">
      <alignment horizontal="center" vertical="center"/>
    </xf>
    <xf numFmtId="189" fontId="29" fillId="0" borderId="66" xfId="1" applyNumberFormat="1" applyFont="1" applyBorder="1" applyAlignment="1">
      <alignment horizontal="center" vertical="center"/>
    </xf>
    <xf numFmtId="189" fontId="29" fillId="0" borderId="64" xfId="1" applyNumberFormat="1" applyFont="1" applyBorder="1" applyAlignment="1">
      <alignment horizontal="center" vertical="center"/>
    </xf>
    <xf numFmtId="189" fontId="29" fillId="0" borderId="65" xfId="1" applyNumberFormat="1" applyFont="1" applyBorder="1" applyAlignment="1">
      <alignment horizontal="center" vertical="center"/>
    </xf>
    <xf numFmtId="176" fontId="9" fillId="0" borderId="71" xfId="1" applyNumberFormat="1" applyFont="1" applyBorder="1" applyAlignment="1">
      <alignment horizontal="center" vertical="center"/>
    </xf>
    <xf numFmtId="176" fontId="9" fillId="0" borderId="72" xfId="1" applyNumberFormat="1" applyFont="1" applyBorder="1" applyAlignment="1">
      <alignment horizontal="center" vertical="center"/>
    </xf>
    <xf numFmtId="0" fontId="9" fillId="0" borderId="66" xfId="1" applyFont="1" applyBorder="1" applyAlignment="1">
      <alignment horizontal="center" vertical="center" shrinkToFit="1"/>
    </xf>
    <xf numFmtId="0" fontId="9" fillId="0" borderId="64" xfId="1" applyFont="1" applyBorder="1" applyAlignment="1">
      <alignment horizontal="center" vertical="center" shrinkToFit="1"/>
    </xf>
    <xf numFmtId="0" fontId="9" fillId="0" borderId="67" xfId="1" applyFont="1" applyBorder="1" applyAlignment="1">
      <alignment horizontal="center" vertical="center" shrinkToFit="1"/>
    </xf>
    <xf numFmtId="0" fontId="25" fillId="0" borderId="26" xfId="1" applyFont="1" applyBorder="1" applyAlignment="1">
      <alignment horizontal="center" vertical="center" textRotation="255"/>
    </xf>
    <xf numFmtId="0" fontId="20" fillId="0" borderId="37" xfId="1" applyFont="1" applyBorder="1" applyAlignment="1">
      <alignment horizontal="center" vertical="center" textRotation="255" wrapText="1"/>
    </xf>
    <xf numFmtId="0" fontId="29" fillId="5" borderId="45" xfId="1" applyFont="1" applyFill="1" applyBorder="1" applyAlignment="1">
      <alignment horizontal="center" vertical="center" shrinkToFit="1"/>
    </xf>
    <xf numFmtId="0" fontId="29" fillId="5" borderId="73" xfId="1" applyFont="1" applyFill="1" applyBorder="1" applyAlignment="1">
      <alignment horizontal="center" vertical="center" shrinkToFit="1"/>
    </xf>
    <xf numFmtId="0" fontId="29" fillId="5" borderId="74" xfId="1" applyFont="1" applyFill="1" applyBorder="1" applyAlignment="1">
      <alignment horizontal="center" vertical="center" shrinkToFit="1"/>
    </xf>
    <xf numFmtId="0" fontId="29" fillId="5" borderId="74" xfId="1" applyFont="1" applyFill="1" applyBorder="1" applyAlignment="1">
      <alignment horizontal="center" vertical="center"/>
    </xf>
    <xf numFmtId="0" fontId="29" fillId="5" borderId="45" xfId="1" applyFont="1" applyFill="1" applyBorder="1" applyAlignment="1">
      <alignment horizontal="center" vertical="center"/>
    </xf>
    <xf numFmtId="0" fontId="29" fillId="5" borderId="75" xfId="1" applyFont="1" applyFill="1" applyBorder="1" applyAlignment="1">
      <alignment horizontal="center" vertical="center"/>
    </xf>
    <xf numFmtId="0" fontId="29" fillId="5" borderId="41" xfId="1" applyFont="1" applyFill="1" applyBorder="1" applyAlignment="1">
      <alignment horizontal="center" vertical="center"/>
    </xf>
    <xf numFmtId="0" fontId="29" fillId="5" borderId="42" xfId="1" applyFont="1" applyFill="1" applyBorder="1" applyAlignment="1">
      <alignment horizontal="center" vertical="center"/>
    </xf>
    <xf numFmtId="0" fontId="29" fillId="5" borderId="43" xfId="1" applyFont="1" applyFill="1" applyBorder="1" applyAlignment="1">
      <alignment horizontal="center" vertical="center"/>
    </xf>
    <xf numFmtId="0" fontId="29" fillId="0" borderId="45" xfId="1" applyFont="1" applyBorder="1" applyAlignment="1">
      <alignment horizontal="center" vertical="center"/>
    </xf>
    <xf numFmtId="0" fontId="29" fillId="0" borderId="73" xfId="1" applyFont="1" applyBorder="1" applyAlignment="1">
      <alignment horizontal="center" vertical="center"/>
    </xf>
    <xf numFmtId="189" fontId="29" fillId="0" borderId="74" xfId="1" applyNumberFormat="1" applyFont="1" applyBorder="1" applyAlignment="1">
      <alignment horizontal="center" vertical="center"/>
    </xf>
    <xf numFmtId="189" fontId="29" fillId="0" borderId="45" xfId="1" applyNumberFormat="1" applyFont="1" applyBorder="1" applyAlignment="1">
      <alignment horizontal="center" vertical="center"/>
    </xf>
    <xf numFmtId="189" fontId="29" fillId="0" borderId="73" xfId="1" applyNumberFormat="1" applyFont="1" applyBorder="1" applyAlignment="1">
      <alignment horizontal="center" vertical="center"/>
    </xf>
    <xf numFmtId="189" fontId="29" fillId="0" borderId="76" xfId="1" applyNumberFormat="1" applyFont="1" applyBorder="1" applyAlignment="1">
      <alignment horizontal="center" vertical="center" shrinkToFit="1"/>
    </xf>
    <xf numFmtId="189" fontId="29" fillId="0" borderId="77" xfId="1" applyNumberFormat="1" applyFont="1" applyBorder="1" applyAlignment="1">
      <alignment horizontal="center" vertical="center" shrinkToFit="1"/>
    </xf>
    <xf numFmtId="189" fontId="29" fillId="0" borderId="78" xfId="1" applyNumberFormat="1" applyFont="1" applyBorder="1" applyAlignment="1">
      <alignment horizontal="center" vertical="center" shrinkToFit="1"/>
    </xf>
    <xf numFmtId="0" fontId="9" fillId="0" borderId="74" xfId="1" applyFont="1" applyBorder="1" applyAlignment="1">
      <alignment horizontal="center" vertical="center" shrinkToFit="1"/>
    </xf>
    <xf numFmtId="0" fontId="9" fillId="0" borderId="45" xfId="1" applyFont="1" applyBorder="1" applyAlignment="1">
      <alignment horizontal="center" vertical="center" shrinkToFit="1"/>
    </xf>
    <xf numFmtId="0" fontId="9" fillId="0" borderId="75" xfId="1" applyFont="1" applyBorder="1" applyAlignment="1">
      <alignment horizontal="center" vertical="center" shrinkToFit="1"/>
    </xf>
    <xf numFmtId="0" fontId="9" fillId="0" borderId="0" xfId="1" applyFont="1" applyAlignment="1">
      <alignment vertical="center" wrapText="1"/>
    </xf>
    <xf numFmtId="0" fontId="20" fillId="0" borderId="48" xfId="1" applyFont="1" applyBorder="1" applyAlignment="1">
      <alignment horizontal="center" vertical="center" textRotation="255"/>
    </xf>
    <xf numFmtId="0" fontId="29" fillId="5" borderId="4" xfId="1" applyFont="1" applyFill="1" applyBorder="1" applyAlignment="1">
      <alignment horizontal="center" vertical="center" shrinkToFit="1"/>
    </xf>
    <xf numFmtId="0" fontId="29" fillId="5" borderId="3" xfId="1" applyFont="1" applyFill="1" applyBorder="1" applyAlignment="1">
      <alignment horizontal="center" vertical="center" shrinkToFit="1"/>
    </xf>
    <xf numFmtId="0" fontId="29" fillId="5" borderId="2" xfId="1" applyFont="1" applyFill="1" applyBorder="1" applyAlignment="1">
      <alignment horizontal="center" vertical="center" shrinkToFit="1"/>
    </xf>
    <xf numFmtId="0" fontId="29" fillId="5" borderId="2" xfId="1" applyFont="1" applyFill="1" applyBorder="1" applyAlignment="1">
      <alignment horizontal="center" vertical="center"/>
    </xf>
    <xf numFmtId="0" fontId="29" fillId="5" borderId="4" xfId="1" applyFont="1" applyFill="1" applyBorder="1" applyAlignment="1">
      <alignment horizontal="center" vertical="center"/>
    </xf>
    <xf numFmtId="0" fontId="29" fillId="5" borderId="79" xfId="1" applyFont="1" applyFill="1" applyBorder="1" applyAlignment="1">
      <alignment horizontal="center" vertical="center"/>
    </xf>
    <xf numFmtId="0" fontId="29" fillId="5" borderId="51" xfId="1" applyFont="1" applyFill="1" applyBorder="1" applyAlignment="1">
      <alignment horizontal="center" vertical="center"/>
    </xf>
    <xf numFmtId="0" fontId="29" fillId="5" borderId="1" xfId="1" applyFont="1" applyFill="1" applyBorder="1" applyAlignment="1">
      <alignment horizontal="center" vertical="center"/>
    </xf>
    <xf numFmtId="0" fontId="29" fillId="5" borderId="80" xfId="1" applyFont="1" applyFill="1" applyBorder="1" applyAlignment="1">
      <alignment horizontal="center" vertical="center"/>
    </xf>
    <xf numFmtId="0" fontId="29" fillId="0" borderId="4" xfId="1" applyFont="1" applyBorder="1" applyAlignment="1">
      <alignment horizontal="center" vertical="center"/>
    </xf>
    <xf numFmtId="0" fontId="29" fillId="0" borderId="3" xfId="1" applyFont="1" applyBorder="1" applyAlignment="1">
      <alignment horizontal="center" vertical="center"/>
    </xf>
    <xf numFmtId="189" fontId="29" fillId="0" borderId="2" xfId="1" applyNumberFormat="1" applyFont="1" applyBorder="1" applyAlignment="1">
      <alignment horizontal="center" vertical="center"/>
    </xf>
    <xf numFmtId="189" fontId="29" fillId="0" borderId="4" xfId="1" applyNumberFormat="1" applyFont="1" applyBorder="1" applyAlignment="1">
      <alignment horizontal="center" vertical="center"/>
    </xf>
    <xf numFmtId="189" fontId="29" fillId="0" borderId="3" xfId="1" applyNumberFormat="1" applyFont="1" applyBorder="1" applyAlignment="1">
      <alignment horizontal="center" vertical="center"/>
    </xf>
    <xf numFmtId="189" fontId="29" fillId="0" borderId="15" xfId="1" applyNumberFormat="1" applyFont="1" applyBorder="1" applyAlignment="1">
      <alignment horizontal="center" vertical="center" shrinkToFit="1"/>
    </xf>
    <xf numFmtId="189" fontId="29" fillId="0" borderId="16" xfId="1" applyNumberFormat="1" applyFont="1" applyBorder="1" applyAlignment="1">
      <alignment horizontal="center" vertical="center" shrinkToFit="1"/>
    </xf>
    <xf numFmtId="189" fontId="29" fillId="0" borderId="17" xfId="1" applyNumberFormat="1" applyFont="1" applyBorder="1" applyAlignment="1">
      <alignment horizontal="center" vertical="center" shrinkToFit="1"/>
    </xf>
    <xf numFmtId="0" fontId="9" fillId="0" borderId="79" xfId="1" applyFont="1" applyBorder="1" applyAlignment="1">
      <alignment horizontal="center" vertical="center" shrinkToFit="1"/>
    </xf>
    <xf numFmtId="0" fontId="30" fillId="0" borderId="0" xfId="2" applyFont="1">
      <alignment vertical="center"/>
    </xf>
    <xf numFmtId="0" fontId="29" fillId="5" borderId="8" xfId="1" applyFont="1" applyFill="1" applyBorder="1" applyAlignment="1">
      <alignment horizontal="center" vertical="center" shrinkToFit="1"/>
    </xf>
    <xf numFmtId="0" fontId="29" fillId="5" borderId="9" xfId="1" applyFont="1" applyFill="1" applyBorder="1" applyAlignment="1">
      <alignment horizontal="center" vertical="center" shrinkToFit="1"/>
    </xf>
    <xf numFmtId="0" fontId="29" fillId="5" borderId="13" xfId="1" applyFont="1" applyFill="1" applyBorder="1" applyAlignment="1">
      <alignment horizontal="center" vertical="center" shrinkToFit="1"/>
    </xf>
    <xf numFmtId="0" fontId="29" fillId="5" borderId="59" xfId="1" applyFont="1" applyFill="1" applyBorder="1" applyAlignment="1">
      <alignment horizontal="center" vertical="center" shrinkToFit="1"/>
    </xf>
    <xf numFmtId="0" fontId="29" fillId="5" borderId="81" xfId="1" applyFont="1" applyFill="1" applyBorder="1" applyAlignment="1">
      <alignment horizontal="center" vertical="center" shrinkToFit="1"/>
    </xf>
    <xf numFmtId="0" fontId="29" fillId="5" borderId="82" xfId="1" applyFont="1" applyFill="1" applyBorder="1" applyAlignment="1">
      <alignment horizontal="center" vertical="center" shrinkToFit="1"/>
    </xf>
    <xf numFmtId="0" fontId="29" fillId="5" borderId="59" xfId="1" applyFont="1" applyFill="1" applyBorder="1" applyAlignment="1">
      <alignment horizontal="center" vertical="center"/>
    </xf>
    <xf numFmtId="0" fontId="29" fillId="5" borderId="81" xfId="1" applyFont="1" applyFill="1" applyBorder="1" applyAlignment="1">
      <alignment horizontal="center" vertical="center"/>
    </xf>
    <xf numFmtId="0" fontId="29" fillId="5" borderId="83" xfId="1" applyFont="1" applyFill="1" applyBorder="1" applyAlignment="1">
      <alignment horizontal="center" vertical="center"/>
    </xf>
    <xf numFmtId="0" fontId="29" fillId="5" borderId="84" xfId="1" applyFont="1" applyFill="1" applyBorder="1" applyAlignment="1">
      <alignment horizontal="center" vertical="center"/>
    </xf>
    <xf numFmtId="0" fontId="29" fillId="5" borderId="85" xfId="1" applyFont="1" applyFill="1" applyBorder="1" applyAlignment="1">
      <alignment horizontal="center" vertical="center"/>
    </xf>
    <xf numFmtId="0" fontId="29" fillId="5" borderId="86" xfId="1" applyFont="1" applyFill="1" applyBorder="1" applyAlignment="1">
      <alignment horizontal="center" vertical="center"/>
    </xf>
    <xf numFmtId="0" fontId="29" fillId="0" borderId="8" xfId="1" applyFont="1" applyBorder="1" applyAlignment="1">
      <alignment horizontal="center" vertical="center"/>
    </xf>
    <xf numFmtId="0" fontId="29" fillId="0" borderId="9" xfId="1" applyFont="1" applyBorder="1" applyAlignment="1">
      <alignment horizontal="center" vertical="center"/>
    </xf>
    <xf numFmtId="189" fontId="29" fillId="0" borderId="13" xfId="1" applyNumberFormat="1" applyFont="1" applyBorder="1" applyAlignment="1">
      <alignment horizontal="center" vertical="center"/>
    </xf>
    <xf numFmtId="189" fontId="29" fillId="0" borderId="8" xfId="1" applyNumberFormat="1" applyFont="1" applyBorder="1" applyAlignment="1">
      <alignment horizontal="center" vertical="center"/>
    </xf>
    <xf numFmtId="189" fontId="29" fillId="0" borderId="9" xfId="1" applyNumberFormat="1" applyFont="1" applyBorder="1" applyAlignment="1">
      <alignment horizontal="center" vertical="center"/>
    </xf>
    <xf numFmtId="189" fontId="29" fillId="0" borderId="87" xfId="1" applyNumberFormat="1" applyFont="1" applyBorder="1" applyAlignment="1">
      <alignment horizontal="center" vertical="center" shrinkToFit="1"/>
    </xf>
    <xf numFmtId="189" fontId="29" fillId="0" borderId="88" xfId="1" applyNumberFormat="1" applyFont="1" applyBorder="1" applyAlignment="1">
      <alignment horizontal="center" vertical="center" shrinkToFit="1"/>
    </xf>
    <xf numFmtId="189" fontId="29" fillId="0" borderId="89" xfId="1" applyNumberFormat="1" applyFont="1" applyBorder="1" applyAlignment="1">
      <alignment horizontal="center" vertical="center" shrinkToFit="1"/>
    </xf>
    <xf numFmtId="0" fontId="9" fillId="0" borderId="90" xfId="1" applyFont="1" applyBorder="1" applyAlignment="1">
      <alignment horizontal="center" vertical="center" shrinkToFit="1"/>
    </xf>
    <xf numFmtId="0" fontId="16" fillId="0" borderId="0" xfId="2" applyFont="1" applyAlignment="1">
      <alignment horizontal="center" vertical="center"/>
    </xf>
    <xf numFmtId="49" fontId="16" fillId="0" borderId="0" xfId="2" applyNumberFormat="1" applyFont="1" applyAlignment="1">
      <alignment horizontal="center" vertical="center"/>
    </xf>
    <xf numFmtId="0" fontId="25" fillId="0" borderId="23" xfId="1" applyFont="1" applyBorder="1" applyAlignment="1">
      <alignment horizontal="center" vertical="center" textRotation="255"/>
    </xf>
    <xf numFmtId="0" fontId="29" fillId="5" borderId="41" xfId="1" applyFont="1" applyFill="1" applyBorder="1" applyAlignment="1">
      <alignment horizontal="center" vertical="center" shrinkToFit="1"/>
    </xf>
    <xf numFmtId="0" fontId="29" fillId="5" borderId="42" xfId="1" applyFont="1" applyFill="1" applyBorder="1" applyAlignment="1">
      <alignment horizontal="center" vertical="center" shrinkToFit="1"/>
    </xf>
    <xf numFmtId="0" fontId="29" fillId="0" borderId="42" xfId="1" applyFont="1" applyBorder="1" applyAlignment="1">
      <alignment horizontal="center" vertical="center"/>
    </xf>
    <xf numFmtId="189" fontId="29" fillId="0" borderId="42" xfId="1" applyNumberFormat="1" applyFont="1" applyBorder="1" applyAlignment="1">
      <alignment horizontal="center" vertical="center"/>
    </xf>
    <xf numFmtId="183" fontId="29" fillId="0" borderId="47" xfId="1" applyNumberFormat="1" applyFont="1" applyBorder="1" applyAlignment="1">
      <alignment horizontal="center" vertical="center" shrinkToFit="1"/>
    </xf>
    <xf numFmtId="183" fontId="29" fillId="0" borderId="24" xfId="1" applyNumberFormat="1" applyFont="1" applyBorder="1" applyAlignment="1">
      <alignment horizontal="center" vertical="center" shrinkToFit="1"/>
    </xf>
    <xf numFmtId="183" fontId="29" fillId="0" borderId="46" xfId="1" applyNumberFormat="1" applyFont="1" applyBorder="1" applyAlignment="1">
      <alignment horizontal="center" vertical="center" shrinkToFit="1"/>
    </xf>
    <xf numFmtId="181" fontId="9" fillId="0" borderId="47" xfId="1" applyNumberFormat="1" applyFont="1" applyBorder="1" applyAlignment="1">
      <alignment horizontal="center" vertical="center" shrinkToFit="1"/>
    </xf>
    <xf numFmtId="181" fontId="9" fillId="0" borderId="24" xfId="1" applyNumberFormat="1" applyFont="1" applyBorder="1" applyAlignment="1">
      <alignment horizontal="center" vertical="center" shrinkToFit="1"/>
    </xf>
    <xf numFmtId="181" fontId="9" fillId="0" borderId="46" xfId="1" applyNumberFormat="1" applyFont="1" applyBorder="1" applyAlignment="1">
      <alignment horizontal="center" vertical="center" shrinkToFit="1"/>
    </xf>
    <xf numFmtId="189" fontId="9" fillId="0" borderId="0" xfId="1" applyNumberFormat="1" applyFont="1">
      <alignment vertical="center"/>
    </xf>
    <xf numFmtId="0" fontId="29" fillId="5" borderId="51" xfId="1" applyFont="1" applyFill="1" applyBorder="1" applyAlignment="1">
      <alignment horizontal="center" vertical="center" shrinkToFit="1"/>
    </xf>
    <xf numFmtId="0" fontId="29" fillId="5" borderId="1" xfId="1" applyFont="1" applyFill="1" applyBorder="1" applyAlignment="1">
      <alignment horizontal="center" vertical="center" shrinkToFit="1"/>
    </xf>
    <xf numFmtId="0" fontId="29" fillId="0" borderId="1" xfId="1" applyFont="1" applyBorder="1" applyAlignment="1">
      <alignment horizontal="center" vertical="center"/>
    </xf>
    <xf numFmtId="189" fontId="29" fillId="0" borderId="1" xfId="1" applyNumberFormat="1" applyFont="1" applyBorder="1" applyAlignment="1">
      <alignment horizontal="center" vertical="center"/>
    </xf>
    <xf numFmtId="183" fontId="29" fillId="0" borderId="28" xfId="1" applyNumberFormat="1" applyFont="1" applyBorder="1" applyAlignment="1">
      <alignment horizontal="center" vertical="center" shrinkToFit="1"/>
    </xf>
    <xf numFmtId="183" fontId="29" fillId="0" borderId="0" xfId="1" applyNumberFormat="1" applyFont="1" applyAlignment="1">
      <alignment horizontal="center" vertical="center" shrinkToFit="1"/>
    </xf>
    <xf numFmtId="183" fontId="29" fillId="0" borderId="29" xfId="1" applyNumberFormat="1" applyFont="1" applyBorder="1" applyAlignment="1">
      <alignment horizontal="center" vertical="center" shrinkToFit="1"/>
    </xf>
    <xf numFmtId="181" fontId="9" fillId="0" borderId="28" xfId="1" applyNumberFormat="1" applyFont="1" applyBorder="1" applyAlignment="1">
      <alignment horizontal="center" vertical="center" shrinkToFit="1"/>
    </xf>
    <xf numFmtId="181" fontId="9" fillId="0" borderId="0" xfId="1" applyNumberFormat="1" applyFont="1" applyAlignment="1">
      <alignment horizontal="center" vertical="center" shrinkToFit="1"/>
    </xf>
    <xf numFmtId="181" fontId="9" fillId="0" borderId="29" xfId="1" applyNumberFormat="1" applyFont="1" applyBorder="1" applyAlignment="1">
      <alignment horizontal="center" vertical="center" shrinkToFit="1"/>
    </xf>
    <xf numFmtId="0" fontId="29" fillId="5" borderId="3" xfId="1" applyFont="1" applyFill="1" applyBorder="1" applyAlignment="1">
      <alignment horizontal="center" vertical="center"/>
    </xf>
    <xf numFmtId="0" fontId="29" fillId="5" borderId="84" xfId="1" applyFont="1" applyFill="1" applyBorder="1" applyAlignment="1">
      <alignment horizontal="center" vertical="center" shrinkToFit="1"/>
    </xf>
    <xf numFmtId="0" fontId="29" fillId="5" borderId="85" xfId="1" applyFont="1" applyFill="1" applyBorder="1" applyAlignment="1">
      <alignment horizontal="center" vertical="center" shrinkToFit="1"/>
    </xf>
    <xf numFmtId="0" fontId="29" fillId="5" borderId="56" xfId="1" applyFont="1" applyFill="1" applyBorder="1" applyAlignment="1">
      <alignment horizontal="center" vertical="center"/>
    </xf>
    <xf numFmtId="0" fontId="29" fillId="5" borderId="57" xfId="1" applyFont="1" applyFill="1" applyBorder="1" applyAlignment="1">
      <alignment horizontal="center" vertical="center"/>
    </xf>
    <xf numFmtId="0" fontId="29" fillId="5" borderId="58" xfId="1" applyFont="1" applyFill="1" applyBorder="1" applyAlignment="1">
      <alignment horizontal="center" vertical="center"/>
    </xf>
    <xf numFmtId="0" fontId="29" fillId="5" borderId="82" xfId="1" applyFont="1" applyFill="1" applyBorder="1" applyAlignment="1">
      <alignment horizontal="center" vertical="center"/>
    </xf>
    <xf numFmtId="0" fontId="29" fillId="0" borderId="82" xfId="1" applyFont="1" applyBorder="1" applyAlignment="1">
      <alignment horizontal="center" vertical="center"/>
    </xf>
    <xf numFmtId="0" fontId="29" fillId="0" borderId="57" xfId="1" applyFont="1" applyBorder="1" applyAlignment="1">
      <alignment horizontal="center" vertical="center"/>
    </xf>
    <xf numFmtId="189" fontId="29" fillId="0" borderId="57" xfId="1" applyNumberFormat="1" applyFont="1" applyBorder="1" applyAlignment="1">
      <alignment horizontal="center" vertical="center"/>
    </xf>
    <xf numFmtId="183" fontId="29" fillId="0" borderId="61" xfId="1" applyNumberFormat="1" applyFont="1" applyBorder="1" applyAlignment="1">
      <alignment horizontal="center" vertical="center" shrinkToFit="1"/>
    </xf>
    <xf numFmtId="183" fontId="29" fillId="0" borderId="35" xfId="1" applyNumberFormat="1" applyFont="1" applyBorder="1" applyAlignment="1">
      <alignment horizontal="center" vertical="center" shrinkToFit="1"/>
    </xf>
    <xf numFmtId="183" fontId="29" fillId="0" borderId="60" xfId="1" applyNumberFormat="1" applyFont="1" applyBorder="1" applyAlignment="1">
      <alignment horizontal="center" vertical="center" shrinkToFit="1"/>
    </xf>
    <xf numFmtId="181" fontId="9" fillId="0" borderId="61" xfId="1" applyNumberFormat="1" applyFont="1" applyBorder="1" applyAlignment="1">
      <alignment horizontal="center" vertical="center" shrinkToFit="1"/>
    </xf>
    <xf numFmtId="181" fontId="9" fillId="0" borderId="35" xfId="1" applyNumberFormat="1" applyFont="1" applyBorder="1" applyAlignment="1">
      <alignment horizontal="center" vertical="center" shrinkToFit="1"/>
    </xf>
    <xf numFmtId="181" fontId="9" fillId="0" borderId="60" xfId="1" applyNumberFormat="1" applyFont="1" applyBorder="1" applyAlignment="1">
      <alignment horizontal="center" vertical="center" shrinkToFit="1"/>
    </xf>
    <xf numFmtId="0" fontId="9" fillId="0" borderId="59" xfId="1" applyFont="1" applyBorder="1" applyAlignment="1">
      <alignment horizontal="center" vertical="center" shrinkToFit="1"/>
    </xf>
    <xf numFmtId="0" fontId="9" fillId="0" borderId="81" xfId="1" applyFont="1" applyBorder="1" applyAlignment="1">
      <alignment horizontal="center" vertical="center" shrinkToFit="1"/>
    </xf>
    <xf numFmtId="0" fontId="9" fillId="0" borderId="83" xfId="1" applyFont="1" applyBorder="1" applyAlignment="1">
      <alignment horizontal="center" vertical="center" shrinkToFit="1"/>
    </xf>
    <xf numFmtId="0" fontId="25" fillId="0" borderId="91" xfId="1" applyFont="1" applyBorder="1" applyAlignment="1">
      <alignment horizontal="center" vertical="center" textRotation="255"/>
    </xf>
    <xf numFmtId="0" fontId="29" fillId="5" borderId="92" xfId="1" applyFont="1" applyFill="1" applyBorder="1" applyAlignment="1">
      <alignment horizontal="center" vertical="center"/>
    </xf>
    <xf numFmtId="0" fontId="29" fillId="5" borderId="14" xfId="1" applyFont="1" applyFill="1" applyBorder="1" applyAlignment="1">
      <alignment horizontal="center" vertical="center"/>
    </xf>
    <xf numFmtId="0" fontId="29" fillId="5" borderId="93" xfId="1" applyFont="1" applyFill="1" applyBorder="1" applyAlignment="1">
      <alignment horizontal="center" vertical="center"/>
    </xf>
    <xf numFmtId="0" fontId="29" fillId="0" borderId="41" xfId="1" applyFont="1" applyBorder="1" applyAlignment="1">
      <alignment horizontal="center" vertical="center"/>
    </xf>
    <xf numFmtId="176" fontId="9" fillId="0" borderId="47" xfId="1" applyNumberFormat="1" applyFont="1" applyBorder="1" applyAlignment="1">
      <alignment horizontal="center" vertical="center" shrinkToFit="1"/>
    </xf>
    <xf numFmtId="176" fontId="9" fillId="0" borderId="24" xfId="1" applyNumberFormat="1" applyFont="1" applyBorder="1" applyAlignment="1">
      <alignment horizontal="center" vertical="center" shrinkToFit="1"/>
    </xf>
    <xf numFmtId="176" fontId="9" fillId="0" borderId="46" xfId="1" applyNumberFormat="1" applyFont="1" applyBorder="1" applyAlignment="1">
      <alignment horizontal="center" vertical="center" shrinkToFit="1"/>
    </xf>
    <xf numFmtId="0" fontId="9" fillId="0" borderId="18" xfId="1" applyFont="1" applyBorder="1" applyAlignment="1">
      <alignment horizontal="center" vertical="center" shrinkToFit="1"/>
    </xf>
    <xf numFmtId="0" fontId="9" fillId="0" borderId="19" xfId="1" applyFont="1" applyBorder="1" applyAlignment="1">
      <alignment horizontal="center" vertical="center" shrinkToFit="1"/>
    </xf>
    <xf numFmtId="0" fontId="9" fillId="0" borderId="94" xfId="1" applyFont="1" applyBorder="1" applyAlignment="1">
      <alignment horizontal="center" vertical="center" shrinkToFit="1"/>
    </xf>
    <xf numFmtId="0" fontId="25" fillId="0" borderId="95" xfId="1" applyFont="1" applyBorder="1" applyAlignment="1">
      <alignment horizontal="center" vertical="center" textRotation="255"/>
    </xf>
    <xf numFmtId="0" fontId="29" fillId="0" borderId="51" xfId="1" applyFont="1" applyBorder="1" applyAlignment="1">
      <alignment horizontal="center" vertical="center"/>
    </xf>
    <xf numFmtId="183" fontId="29" fillId="0" borderId="0" xfId="1" applyNumberFormat="1" applyFont="1" applyBorder="1" applyAlignment="1">
      <alignment horizontal="center" vertical="center" shrinkToFit="1"/>
    </xf>
    <xf numFmtId="176" fontId="9" fillId="0" borderId="28" xfId="1" applyNumberFormat="1" applyFont="1" applyBorder="1" applyAlignment="1">
      <alignment horizontal="center" vertical="center" shrinkToFit="1"/>
    </xf>
    <xf numFmtId="176" fontId="9" fillId="0" borderId="0" xfId="1" applyNumberFormat="1" applyFont="1" applyBorder="1" applyAlignment="1">
      <alignment horizontal="center" vertical="center" shrinkToFit="1"/>
    </xf>
    <xf numFmtId="176" fontId="9" fillId="0" borderId="29" xfId="1" applyNumberFormat="1" applyFont="1" applyBorder="1" applyAlignment="1">
      <alignment horizontal="center" vertical="center" shrinkToFit="1"/>
    </xf>
    <xf numFmtId="0" fontId="9" fillId="0" borderId="1" xfId="1" applyFont="1" applyBorder="1" applyAlignment="1">
      <alignment horizontal="center" vertical="center" shrinkToFit="1"/>
    </xf>
    <xf numFmtId="0" fontId="9" fillId="0" borderId="80" xfId="1" applyFont="1" applyBorder="1" applyAlignment="1">
      <alignment horizontal="center" vertical="center" shrinkToFit="1"/>
    </xf>
    <xf numFmtId="0" fontId="25" fillId="0" borderId="96" xfId="1" applyFont="1" applyBorder="1" applyAlignment="1">
      <alignment horizontal="center" vertical="center" textRotation="255"/>
    </xf>
    <xf numFmtId="0" fontId="9" fillId="5" borderId="82" xfId="1" applyFont="1" applyFill="1" applyBorder="1" applyAlignment="1">
      <alignment horizontal="center" vertical="center" shrinkToFit="1"/>
    </xf>
    <xf numFmtId="0" fontId="9" fillId="5" borderId="57" xfId="1" applyFont="1" applyFill="1" applyBorder="1" applyAlignment="1">
      <alignment horizontal="center" vertical="center" shrinkToFit="1"/>
    </xf>
    <xf numFmtId="0" fontId="29" fillId="5" borderId="57" xfId="1" applyFont="1" applyFill="1" applyBorder="1" applyAlignment="1">
      <alignment horizontal="center" vertical="center" shrinkToFit="1"/>
    </xf>
    <xf numFmtId="0" fontId="29" fillId="0" borderId="56" xfId="1" applyFont="1" applyBorder="1" applyAlignment="1">
      <alignment horizontal="center" vertical="center"/>
    </xf>
    <xf numFmtId="176" fontId="9" fillId="0" borderId="61" xfId="1" applyNumberFormat="1" applyFont="1" applyBorder="1" applyAlignment="1">
      <alignment horizontal="center" vertical="center" shrinkToFit="1"/>
    </xf>
    <xf numFmtId="176" fontId="9" fillId="0" borderId="35" xfId="1" applyNumberFormat="1" applyFont="1" applyBorder="1" applyAlignment="1">
      <alignment horizontal="center" vertical="center" shrinkToFit="1"/>
    </xf>
    <xf numFmtId="176" fontId="9" fillId="0" borderId="60" xfId="1" applyNumberFormat="1" applyFont="1" applyBorder="1" applyAlignment="1">
      <alignment horizontal="center" vertical="center" shrinkToFit="1"/>
    </xf>
    <xf numFmtId="0" fontId="9" fillId="0" borderId="85" xfId="1" applyFont="1" applyBorder="1" applyAlignment="1">
      <alignment horizontal="center" vertical="center" shrinkToFit="1"/>
    </xf>
    <xf numFmtId="0" fontId="9" fillId="0" borderId="86" xfId="1" applyFont="1" applyBorder="1" applyAlignment="1">
      <alignment horizontal="center" vertical="center" shrinkToFit="1"/>
    </xf>
    <xf numFmtId="0" fontId="29" fillId="0" borderId="5" xfId="1" applyFont="1" applyBorder="1" applyAlignment="1">
      <alignment horizontal="center" vertical="center"/>
    </xf>
    <xf numFmtId="0" fontId="29" fillId="0" borderId="14" xfId="1" applyFont="1" applyBorder="1" applyAlignment="1">
      <alignment horizontal="center" vertical="center"/>
    </xf>
    <xf numFmtId="189" fontId="29" fillId="0" borderId="14" xfId="1" applyNumberFormat="1" applyFont="1" applyBorder="1" applyAlignment="1">
      <alignment horizontal="center" vertical="center"/>
    </xf>
    <xf numFmtId="176" fontId="9" fillId="0" borderId="0" xfId="1" applyNumberFormat="1" applyFont="1" applyAlignment="1">
      <alignment horizontal="center" vertical="center" shrinkToFit="1"/>
    </xf>
    <xf numFmtId="0" fontId="9" fillId="0" borderId="97" xfId="1" applyFont="1" applyBorder="1" applyAlignment="1">
      <alignment horizontal="center" vertical="center"/>
    </xf>
    <xf numFmtId="0" fontId="9" fillId="0" borderId="64" xfId="1" applyFont="1" applyBorder="1" applyAlignment="1">
      <alignment horizontal="center" vertical="center"/>
    </xf>
    <xf numFmtId="0" fontId="9" fillId="0" borderId="67" xfId="1" applyFont="1" applyBorder="1" applyAlignment="1">
      <alignment horizontal="center" vertical="center"/>
    </xf>
    <xf numFmtId="0" fontId="31" fillId="0" borderId="68" xfId="1" applyFont="1" applyBorder="1">
      <alignment vertical="center"/>
    </xf>
    <xf numFmtId="0" fontId="31" fillId="0" borderId="65" xfId="1" applyFont="1" applyBorder="1">
      <alignment vertical="center"/>
    </xf>
    <xf numFmtId="0" fontId="31" fillId="0" borderId="67" xfId="1" applyFont="1" applyBorder="1">
      <alignment vertical="center"/>
    </xf>
    <xf numFmtId="0" fontId="29" fillId="0" borderId="69" xfId="1" applyFont="1" applyBorder="1" applyAlignment="1">
      <alignment horizontal="center" vertical="center"/>
    </xf>
    <xf numFmtId="189" fontId="29" fillId="0" borderId="69" xfId="1" applyNumberFormat="1" applyFont="1" applyBorder="1" applyAlignment="1">
      <alignment horizontal="center" vertical="center" shrinkToFit="1"/>
    </xf>
    <xf numFmtId="183" fontId="29" fillId="0" borderId="69" xfId="1" applyNumberFormat="1" applyFont="1" applyBorder="1" applyAlignment="1">
      <alignment horizontal="center" vertical="center"/>
    </xf>
    <xf numFmtId="181" fontId="9" fillId="0" borderId="69" xfId="1" applyNumberFormat="1" applyFont="1" applyBorder="1" applyAlignment="1">
      <alignment horizontal="center" vertical="center"/>
    </xf>
    <xf numFmtId="0" fontId="9" fillId="0" borderId="69" xfId="1" applyFont="1" applyBorder="1" applyAlignment="1">
      <alignment horizontal="center" vertical="center"/>
    </xf>
    <xf numFmtId="0" fontId="9" fillId="0" borderId="98" xfId="1" applyFont="1" applyBorder="1" applyAlignment="1">
      <alignment horizontal="center" vertical="center"/>
    </xf>
    <xf numFmtId="0" fontId="9" fillId="0" borderId="99" xfId="1" applyFont="1" applyBorder="1" applyAlignment="1">
      <alignment horizontal="center" vertical="center"/>
    </xf>
    <xf numFmtId="0" fontId="25" fillId="0" borderId="34" xfId="1" applyFont="1" applyBorder="1" applyAlignment="1">
      <alignment horizontal="center" vertical="center" textRotation="255"/>
    </xf>
    <xf numFmtId="0" fontId="29" fillId="0" borderId="68" xfId="1" applyFont="1" applyBorder="1" applyAlignment="1">
      <alignment vertical="center" shrinkToFit="1"/>
    </xf>
    <xf numFmtId="0" fontId="29" fillId="0" borderId="69" xfId="1" applyFont="1" applyBorder="1" applyAlignment="1">
      <alignment vertical="center" shrinkToFit="1"/>
    </xf>
    <xf numFmtId="0" fontId="29" fillId="0" borderId="70" xfId="1" applyFont="1" applyBorder="1" applyAlignment="1">
      <alignment vertical="center" shrinkToFit="1"/>
    </xf>
    <xf numFmtId="189" fontId="29" fillId="0" borderId="100" xfId="1" applyNumberFormat="1" applyFont="1" applyBorder="1" applyAlignment="1">
      <alignment horizontal="center" vertical="center"/>
    </xf>
    <xf numFmtId="189" fontId="29" fillId="0" borderId="101" xfId="1" applyNumberFormat="1" applyFont="1" applyBorder="1" applyAlignment="1">
      <alignment horizontal="center" vertical="center"/>
    </xf>
    <xf numFmtId="189" fontId="29" fillId="0" borderId="102" xfId="1" applyNumberFormat="1" applyFont="1" applyBorder="1" applyAlignment="1">
      <alignment horizontal="center" vertical="center"/>
    </xf>
    <xf numFmtId="176" fontId="9" fillId="0" borderId="100" xfId="1" applyNumberFormat="1" applyFont="1" applyBorder="1" applyAlignment="1">
      <alignment horizontal="center" vertical="center"/>
    </xf>
    <xf numFmtId="176" fontId="9" fillId="0" borderId="101" xfId="1" applyNumberFormat="1" applyFont="1" applyBorder="1" applyAlignment="1">
      <alignment horizontal="center" vertical="center"/>
    </xf>
    <xf numFmtId="0" fontId="9" fillId="0" borderId="34" xfId="1" applyFont="1" applyBorder="1">
      <alignment vertical="center"/>
    </xf>
    <xf numFmtId="0" fontId="9" fillId="0" borderId="35" xfId="1" applyFont="1" applyBorder="1">
      <alignment vertical="center"/>
    </xf>
    <xf numFmtId="0" fontId="9" fillId="0" borderId="64" xfId="1" applyFont="1" applyBorder="1">
      <alignment vertical="center"/>
    </xf>
    <xf numFmtId="0" fontId="9" fillId="0" borderId="64" xfId="1" applyFont="1" applyBorder="1" applyAlignment="1">
      <alignment horizontal="center" vertical="center"/>
    </xf>
    <xf numFmtId="0" fontId="9" fillId="0" borderId="36" xfId="1" applyFont="1" applyBorder="1" applyAlignment="1">
      <alignment horizontal="center" vertical="center"/>
    </xf>
    <xf numFmtId="0" fontId="29" fillId="5" borderId="97" xfId="1" applyFont="1" applyFill="1" applyBorder="1" applyAlignment="1">
      <alignment horizontal="center" vertical="center"/>
    </xf>
    <xf numFmtId="0" fontId="9" fillId="0" borderId="37" xfId="1" applyFont="1" applyBorder="1" applyAlignment="1">
      <alignment horizontal="center" vertical="center" textRotation="255"/>
    </xf>
    <xf numFmtId="0" fontId="29" fillId="5" borderId="14" xfId="1" applyFont="1" applyFill="1" applyBorder="1">
      <alignment vertical="center"/>
    </xf>
    <xf numFmtId="0" fontId="29" fillId="5" borderId="93" xfId="1" applyFont="1" applyFill="1" applyBorder="1">
      <alignment vertical="center"/>
    </xf>
    <xf numFmtId="0" fontId="9" fillId="0" borderId="48" xfId="1" applyFont="1" applyBorder="1" applyAlignment="1">
      <alignment horizontal="center" vertical="center" textRotation="255"/>
    </xf>
    <xf numFmtId="0" fontId="29" fillId="5" borderId="51" xfId="1" applyFont="1" applyFill="1" applyBorder="1">
      <alignment vertical="center"/>
    </xf>
    <xf numFmtId="0" fontId="29" fillId="5" borderId="1" xfId="1" applyFont="1" applyFill="1" applyBorder="1">
      <alignment vertical="center"/>
    </xf>
    <xf numFmtId="0" fontId="29" fillId="5" borderId="80" xfId="1" applyFont="1" applyFill="1" applyBorder="1">
      <alignment vertical="center"/>
    </xf>
    <xf numFmtId="0" fontId="29" fillId="5" borderId="56" xfId="1" applyFont="1" applyFill="1" applyBorder="1">
      <alignment vertical="center"/>
    </xf>
    <xf numFmtId="0" fontId="29" fillId="5" borderId="57" xfId="1" applyFont="1" applyFill="1" applyBorder="1">
      <alignment vertical="center"/>
    </xf>
    <xf numFmtId="0" fontId="29" fillId="5" borderId="58" xfId="1" applyFont="1" applyFill="1" applyBorder="1">
      <alignment vertical="center"/>
    </xf>
    <xf numFmtId="0" fontId="29" fillId="0" borderId="85" xfId="1" applyFont="1" applyBorder="1" applyAlignment="1">
      <alignment horizontal="center" vertical="center"/>
    </xf>
    <xf numFmtId="189" fontId="29" fillId="0" borderId="85" xfId="1" applyNumberFormat="1" applyFont="1" applyBorder="1" applyAlignment="1">
      <alignment horizontal="center" vertical="center"/>
    </xf>
    <xf numFmtId="0" fontId="9" fillId="0" borderId="103" xfId="1" applyFont="1" applyBorder="1" applyAlignment="1">
      <alignment horizontal="center" vertical="center" textRotation="255"/>
    </xf>
    <xf numFmtId="0" fontId="31" fillId="0" borderId="69" xfId="1" applyFont="1" applyBorder="1">
      <alignment vertical="center"/>
    </xf>
    <xf numFmtId="0" fontId="31" fillId="0" borderId="70" xfId="1" applyFont="1" applyBorder="1">
      <alignment vertical="center"/>
    </xf>
    <xf numFmtId="0" fontId="9" fillId="0" borderId="41" xfId="1" applyFont="1" applyBorder="1" applyAlignment="1">
      <alignment horizontal="center" vertical="center" wrapText="1"/>
    </xf>
    <xf numFmtId="0" fontId="9" fillId="0" borderId="42" xfId="1" applyFont="1" applyBorder="1" applyAlignment="1">
      <alignment horizontal="center" vertical="center" wrapText="1"/>
    </xf>
    <xf numFmtId="0" fontId="9" fillId="0" borderId="84" xfId="1" applyFont="1" applyBorder="1" applyAlignment="1">
      <alignment horizontal="center" vertical="center" shrinkToFit="1"/>
    </xf>
    <xf numFmtId="0" fontId="9" fillId="0" borderId="85" xfId="1" applyFont="1" applyBorder="1" applyAlignment="1">
      <alignment vertical="center" shrinkToFit="1"/>
    </xf>
    <xf numFmtId="0" fontId="9" fillId="0" borderId="86" xfId="1" applyFont="1" applyBorder="1" applyAlignment="1">
      <alignment vertical="center" shrinkToFit="1"/>
    </xf>
    <xf numFmtId="0" fontId="9" fillId="0" borderId="38" xfId="1" applyFont="1" applyBorder="1" applyAlignment="1">
      <alignment horizontal="center" vertical="center" shrinkToFit="1"/>
    </xf>
    <xf numFmtId="0" fontId="9" fillId="0" borderId="39" xfId="1" applyFont="1" applyBorder="1" applyAlignment="1">
      <alignment vertical="center" shrinkToFit="1"/>
    </xf>
    <xf numFmtId="0" fontId="9" fillId="0" borderId="47" xfId="1" applyFont="1" applyBorder="1" applyAlignment="1">
      <alignment vertical="center" shrinkToFit="1"/>
    </xf>
    <xf numFmtId="0" fontId="9" fillId="0" borderId="56"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57" xfId="1" applyFont="1" applyBorder="1" applyAlignment="1">
      <alignment horizontal="center" vertical="center"/>
    </xf>
    <xf numFmtId="0" fontId="9" fillId="0" borderId="58" xfId="1" applyFont="1" applyBorder="1" applyAlignment="1">
      <alignment horizontal="center" vertical="center"/>
    </xf>
    <xf numFmtId="0" fontId="29" fillId="5" borderId="73" xfId="1" applyFont="1" applyFill="1" applyBorder="1" applyAlignment="1">
      <alignment horizontal="center" vertical="center"/>
    </xf>
    <xf numFmtId="0" fontId="29" fillId="5" borderId="73" xfId="1" applyFont="1" applyFill="1" applyBorder="1" applyAlignment="1">
      <alignment horizontal="center" vertical="center"/>
    </xf>
    <xf numFmtId="0" fontId="29" fillId="0" borderId="92" xfId="1" applyFont="1" applyBorder="1" applyAlignment="1">
      <alignment horizontal="center" vertical="center"/>
    </xf>
    <xf numFmtId="189" fontId="29" fillId="0" borderId="18" xfId="1" applyNumberFormat="1" applyFont="1" applyBorder="1" applyAlignment="1">
      <alignment horizontal="center" vertical="center"/>
    </xf>
    <xf numFmtId="181" fontId="9" fillId="0" borderId="14" xfId="1" applyNumberFormat="1" applyFont="1" applyBorder="1" applyAlignment="1">
      <alignment horizontal="center" vertical="center" shrinkToFit="1"/>
    </xf>
    <xf numFmtId="0" fontId="9" fillId="0" borderId="14" xfId="1" applyFont="1" applyBorder="1" applyAlignment="1">
      <alignment horizontal="center" vertical="center" shrinkToFit="1"/>
    </xf>
    <xf numFmtId="0" fontId="9" fillId="0" borderId="93" xfId="1" applyFont="1" applyBorder="1" applyAlignment="1">
      <alignment horizontal="center" vertical="center" shrinkToFit="1"/>
    </xf>
    <xf numFmtId="181" fontId="9" fillId="0" borderId="1" xfId="1" applyNumberFormat="1" applyFont="1" applyBorder="1" applyAlignment="1">
      <alignment horizontal="center" vertical="center" shrinkToFit="1"/>
    </xf>
    <xf numFmtId="0" fontId="29" fillId="5" borderId="5" xfId="1" applyFont="1" applyFill="1" applyBorder="1" applyAlignment="1">
      <alignment horizontal="center" vertical="center"/>
    </xf>
    <xf numFmtId="0" fontId="9" fillId="5" borderId="80" xfId="1" applyFont="1" applyFill="1" applyBorder="1" applyAlignment="1">
      <alignment horizontal="center" vertical="center"/>
    </xf>
    <xf numFmtId="0" fontId="29" fillId="5" borderId="56" xfId="1" applyFont="1" applyFill="1" applyBorder="1" applyAlignment="1">
      <alignment horizontal="center" vertical="center" shrinkToFit="1"/>
    </xf>
    <xf numFmtId="0" fontId="29" fillId="0" borderId="84" xfId="1" applyFont="1" applyBorder="1" applyAlignment="1">
      <alignment horizontal="center" vertical="center"/>
    </xf>
    <xf numFmtId="181" fontId="9" fillId="0" borderId="85" xfId="1" applyNumberFormat="1" applyFont="1" applyBorder="1" applyAlignment="1">
      <alignment horizontal="center" vertical="center" shrinkToFit="1"/>
    </xf>
    <xf numFmtId="0" fontId="29" fillId="0" borderId="38" xfId="1" applyFont="1" applyBorder="1" applyAlignment="1">
      <alignment horizontal="center" vertical="center"/>
    </xf>
    <xf numFmtId="0" fontId="29" fillId="0" borderId="39" xfId="1" applyFont="1" applyBorder="1" applyAlignment="1">
      <alignment horizontal="center" vertical="center"/>
    </xf>
    <xf numFmtId="189" fontId="29" fillId="0" borderId="39" xfId="1" applyNumberFormat="1" applyFont="1" applyBorder="1" applyAlignment="1">
      <alignment horizontal="center" vertical="center" shrinkToFit="1"/>
    </xf>
    <xf numFmtId="189" fontId="29" fillId="0" borderId="47" xfId="1" applyNumberFormat="1" applyFont="1" applyBorder="1" applyAlignment="1">
      <alignment horizontal="center" vertical="center" shrinkToFit="1"/>
    </xf>
    <xf numFmtId="181" fontId="9" fillId="0" borderId="47" xfId="1" applyNumberFormat="1" applyFont="1" applyBorder="1" applyAlignment="1">
      <alignment horizontal="center" vertical="center"/>
    </xf>
    <xf numFmtId="181" fontId="9" fillId="0" borderId="24" xfId="1" applyNumberFormat="1" applyFont="1" applyBorder="1" applyAlignment="1">
      <alignment horizontal="center" vertical="center"/>
    </xf>
    <xf numFmtId="181" fontId="9" fillId="0" borderId="46" xfId="1" applyNumberFormat="1" applyFont="1" applyBorder="1" applyAlignment="1">
      <alignment horizontal="center" vertical="center"/>
    </xf>
    <xf numFmtId="0" fontId="9" fillId="0" borderId="104" xfId="1" applyFont="1" applyBorder="1" applyAlignment="1">
      <alignment horizontal="center" vertical="center"/>
    </xf>
    <xf numFmtId="0" fontId="9" fillId="0" borderId="105" xfId="1" applyFont="1" applyBorder="1" applyAlignment="1">
      <alignment horizontal="center" vertical="center"/>
    </xf>
    <xf numFmtId="0" fontId="29" fillId="0" borderId="97" xfId="1" applyFont="1" applyFill="1" applyBorder="1" applyAlignment="1">
      <alignment horizontal="center" vertical="center"/>
    </xf>
    <xf numFmtId="0" fontId="29" fillId="0" borderId="64" xfId="1" applyFont="1" applyFill="1" applyBorder="1" applyAlignment="1">
      <alignment horizontal="center" vertical="center"/>
    </xf>
    <xf numFmtId="0" fontId="29" fillId="0" borderId="67" xfId="1" applyFont="1" applyFill="1" applyBorder="1" applyAlignment="1">
      <alignment horizontal="center" vertical="center"/>
    </xf>
    <xf numFmtId="0" fontId="19" fillId="0" borderId="13" xfId="1" applyFont="1" applyBorder="1" applyAlignment="1" applyProtection="1">
      <alignment horizontal="center" vertical="center" wrapText="1"/>
    </xf>
    <xf numFmtId="0" fontId="19" fillId="0" borderId="8" xfId="1" applyFont="1" applyBorder="1" applyAlignment="1" applyProtection="1">
      <alignment horizontal="center" vertical="center" wrapText="1"/>
    </xf>
    <xf numFmtId="0" fontId="19" fillId="0" borderId="9" xfId="1" applyFont="1" applyBorder="1" applyAlignment="1" applyProtection="1">
      <alignment horizontal="center" vertical="center" wrapText="1"/>
    </xf>
    <xf numFmtId="0" fontId="19" fillId="0" borderId="1" xfId="1" applyFont="1" applyBorder="1" applyAlignment="1" applyProtection="1">
      <alignment horizontal="center" vertical="center" wrapText="1"/>
    </xf>
    <xf numFmtId="0" fontId="19" fillId="0" borderId="28" xfId="1" applyFont="1" applyBorder="1" applyAlignment="1" applyProtection="1">
      <alignment horizontal="center" vertical="center" wrapText="1"/>
    </xf>
    <xf numFmtId="0" fontId="19" fillId="0" borderId="0" xfId="1" applyFont="1" applyBorder="1" applyAlignment="1" applyProtection="1">
      <alignment horizontal="center" vertical="center" wrapText="1"/>
    </xf>
    <xf numFmtId="0" fontId="19" fillId="0" borderId="29" xfId="1" applyFont="1" applyBorder="1" applyAlignment="1" applyProtection="1">
      <alignment horizontal="center" vertical="center" wrapText="1"/>
    </xf>
    <xf numFmtId="0" fontId="9" fillId="0" borderId="1" xfId="1" applyFont="1" applyBorder="1" applyAlignment="1" applyProtection="1">
      <alignment horizontal="center" vertical="center"/>
    </xf>
    <xf numFmtId="0" fontId="9" fillId="0" borderId="7" xfId="1" applyFont="1" applyBorder="1" applyAlignment="1" applyProtection="1">
      <alignment horizontal="center" vertical="center"/>
    </xf>
    <xf numFmtId="0" fontId="9" fillId="0" borderId="14" xfId="1" applyFont="1" applyBorder="1" applyAlignment="1" applyProtection="1">
      <alignment horizontal="center" vertical="center"/>
    </xf>
  </cellXfs>
  <cellStyles count="4">
    <cellStyle name="標準" xfId="0" builtinId="0"/>
    <cellStyle name="標準 2" xfId="3"/>
    <cellStyle name="標準 4" xfId="2"/>
    <cellStyle name="標準_③-２加算様式（就労）" xfId="1"/>
  </cellStyles>
  <dxfs count="11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169333</xdr:colOff>
      <xdr:row>0</xdr:row>
      <xdr:rowOff>63499</xdr:rowOff>
    </xdr:from>
    <xdr:to>
      <xdr:col>31</xdr:col>
      <xdr:colOff>187676</xdr:colOff>
      <xdr:row>2</xdr:row>
      <xdr:rowOff>8561</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69333" y="63499"/>
          <a:ext cx="8409868"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457200</xdr:colOff>
      <xdr:row>14</xdr:row>
      <xdr:rowOff>361950</xdr:rowOff>
    </xdr:from>
    <xdr:to>
      <xdr:col>14</xdr:col>
      <xdr:colOff>161925</xdr:colOff>
      <xdr:row>18</xdr:row>
      <xdr:rowOff>85726</xdr:rowOff>
    </xdr:to>
    <xdr:sp macro="" textlink="">
      <xdr:nvSpPr>
        <xdr:cNvPr id="2" name="角丸四角形 1"/>
        <xdr:cNvSpPr/>
      </xdr:nvSpPr>
      <xdr:spPr>
        <a:xfrm>
          <a:off x="5676900" y="1219200"/>
          <a:ext cx="3838575" cy="1247776"/>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40</xdr:row>
      <xdr:rowOff>28575</xdr:rowOff>
    </xdr:from>
    <xdr:to>
      <xdr:col>12</xdr:col>
      <xdr:colOff>523875</xdr:colOff>
      <xdr:row>45</xdr:row>
      <xdr:rowOff>76200</xdr:rowOff>
    </xdr:to>
    <xdr:sp macro="" textlink="">
      <xdr:nvSpPr>
        <xdr:cNvPr id="3" name="四角形吹き出し 2"/>
        <xdr:cNvSpPr/>
      </xdr:nvSpPr>
      <xdr:spPr>
        <a:xfrm>
          <a:off x="5924550" y="3000375"/>
          <a:ext cx="2771775" cy="904875"/>
        </a:xfrm>
        <a:prstGeom prst="wedgeRectCallout">
          <a:avLst>
            <a:gd name="adj1" fmla="val -21864"/>
            <a:gd name="adj2" fmla="val -1030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rPr>
            <a:t>この数値を体制付表</a:t>
          </a:r>
          <a:r>
            <a:rPr kumimoji="1" lang="en-US" altLang="ja-JP" sz="1800" b="1">
              <a:solidFill>
                <a:srgbClr val="FF0000"/>
              </a:solidFill>
            </a:rPr>
            <a:t>5-25</a:t>
          </a:r>
          <a:r>
            <a:rPr kumimoji="1" lang="ja-JP" altLang="en-US" sz="1800" b="1">
              <a:solidFill>
                <a:srgbClr val="FF0000"/>
              </a:solidFill>
            </a:rPr>
            <a:t>へ転記してください。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H99"/>
  <sheetViews>
    <sheetView tabSelected="1" zoomScale="90" zoomScaleNormal="90" workbookViewId="0">
      <selection activeCell="Z16" sqref="Z16:AD16"/>
    </sheetView>
  </sheetViews>
  <sheetFormatPr defaultColWidth="9" defaultRowHeight="14.25"/>
  <cols>
    <col min="1" max="1" width="3.75" style="57" customWidth="1"/>
    <col min="2" max="2" width="3" style="57" customWidth="1"/>
    <col min="3" max="3" width="5.375" style="57" customWidth="1"/>
    <col min="4" max="7" width="3.5" style="56" customWidth="1"/>
    <col min="8" max="64" width="3.5" style="57" customWidth="1"/>
    <col min="65" max="65" width="3.375" style="57" customWidth="1"/>
    <col min="66" max="68" width="3.25" style="57" customWidth="1"/>
    <col min="69" max="72" width="3.375" style="57" customWidth="1"/>
    <col min="73" max="76" width="3.375" style="57" hidden="1" customWidth="1"/>
    <col min="77" max="77" width="3.125" style="57" hidden="1" customWidth="1"/>
    <col min="78" max="78" width="7.625" style="57" hidden="1" customWidth="1"/>
    <col min="79" max="79" width="4.25" style="57" hidden="1" customWidth="1"/>
    <col min="80" max="80" width="2.625" style="57" hidden="1" customWidth="1"/>
    <col min="81" max="81" width="0" style="57" hidden="1" customWidth="1"/>
    <col min="82" max="256" width="9" style="57"/>
    <col min="257" max="257" width="3.75" style="57" customWidth="1"/>
    <col min="258" max="258" width="3" style="57" customWidth="1"/>
    <col min="259" max="259" width="5.375" style="57" customWidth="1"/>
    <col min="260" max="320" width="3.5" style="57" customWidth="1"/>
    <col min="321" max="321" width="3.375" style="57" customWidth="1"/>
    <col min="322" max="324" width="3.25" style="57" customWidth="1"/>
    <col min="325" max="328" width="3.375" style="57" customWidth="1"/>
    <col min="329" max="337" width="0" style="57" hidden="1" customWidth="1"/>
    <col min="338" max="512" width="9" style="57"/>
    <col min="513" max="513" width="3.75" style="57" customWidth="1"/>
    <col min="514" max="514" width="3" style="57" customWidth="1"/>
    <col min="515" max="515" width="5.375" style="57" customWidth="1"/>
    <col min="516" max="576" width="3.5" style="57" customWidth="1"/>
    <col min="577" max="577" width="3.375" style="57" customWidth="1"/>
    <col min="578" max="580" width="3.25" style="57" customWidth="1"/>
    <col min="581" max="584" width="3.375" style="57" customWidth="1"/>
    <col min="585" max="593" width="0" style="57" hidden="1" customWidth="1"/>
    <col min="594" max="768" width="9" style="57"/>
    <col min="769" max="769" width="3.75" style="57" customWidth="1"/>
    <col min="770" max="770" width="3" style="57" customWidth="1"/>
    <col min="771" max="771" width="5.375" style="57" customWidth="1"/>
    <col min="772" max="832" width="3.5" style="57" customWidth="1"/>
    <col min="833" max="833" width="3.375" style="57" customWidth="1"/>
    <col min="834" max="836" width="3.25" style="57" customWidth="1"/>
    <col min="837" max="840" width="3.375" style="57" customWidth="1"/>
    <col min="841" max="849" width="0" style="57" hidden="1" customWidth="1"/>
    <col min="850" max="1024" width="9" style="57"/>
    <col min="1025" max="1025" width="3.75" style="57" customWidth="1"/>
    <col min="1026" max="1026" width="3" style="57" customWidth="1"/>
    <col min="1027" max="1027" width="5.375" style="57" customWidth="1"/>
    <col min="1028" max="1088" width="3.5" style="57" customWidth="1"/>
    <col min="1089" max="1089" width="3.375" style="57" customWidth="1"/>
    <col min="1090" max="1092" width="3.25" style="57" customWidth="1"/>
    <col min="1093" max="1096" width="3.375" style="57" customWidth="1"/>
    <col min="1097" max="1105" width="0" style="57" hidden="1" customWidth="1"/>
    <col min="1106" max="1280" width="9" style="57"/>
    <col min="1281" max="1281" width="3.75" style="57" customWidth="1"/>
    <col min="1282" max="1282" width="3" style="57" customWidth="1"/>
    <col min="1283" max="1283" width="5.375" style="57" customWidth="1"/>
    <col min="1284" max="1344" width="3.5" style="57" customWidth="1"/>
    <col min="1345" max="1345" width="3.375" style="57" customWidth="1"/>
    <col min="1346" max="1348" width="3.25" style="57" customWidth="1"/>
    <col min="1349" max="1352" width="3.375" style="57" customWidth="1"/>
    <col min="1353" max="1361" width="0" style="57" hidden="1" customWidth="1"/>
    <col min="1362" max="1536" width="9" style="57"/>
    <col min="1537" max="1537" width="3.75" style="57" customWidth="1"/>
    <col min="1538" max="1538" width="3" style="57" customWidth="1"/>
    <col min="1539" max="1539" width="5.375" style="57" customWidth="1"/>
    <col min="1540" max="1600" width="3.5" style="57" customWidth="1"/>
    <col min="1601" max="1601" width="3.375" style="57" customWidth="1"/>
    <col min="1602" max="1604" width="3.25" style="57" customWidth="1"/>
    <col min="1605" max="1608" width="3.375" style="57" customWidth="1"/>
    <col min="1609" max="1617" width="0" style="57" hidden="1" customWidth="1"/>
    <col min="1618" max="1792" width="9" style="57"/>
    <col min="1793" max="1793" width="3.75" style="57" customWidth="1"/>
    <col min="1794" max="1794" width="3" style="57" customWidth="1"/>
    <col min="1795" max="1795" width="5.375" style="57" customWidth="1"/>
    <col min="1796" max="1856" width="3.5" style="57" customWidth="1"/>
    <col min="1857" max="1857" width="3.375" style="57" customWidth="1"/>
    <col min="1858" max="1860" width="3.25" style="57" customWidth="1"/>
    <col min="1861" max="1864" width="3.375" style="57" customWidth="1"/>
    <col min="1865" max="1873" width="0" style="57" hidden="1" customWidth="1"/>
    <col min="1874" max="2048" width="9" style="57"/>
    <col min="2049" max="2049" width="3.75" style="57" customWidth="1"/>
    <col min="2050" max="2050" width="3" style="57" customWidth="1"/>
    <col min="2051" max="2051" width="5.375" style="57" customWidth="1"/>
    <col min="2052" max="2112" width="3.5" style="57" customWidth="1"/>
    <col min="2113" max="2113" width="3.375" style="57" customWidth="1"/>
    <col min="2114" max="2116" width="3.25" style="57" customWidth="1"/>
    <col min="2117" max="2120" width="3.375" style="57" customWidth="1"/>
    <col min="2121" max="2129" width="0" style="57" hidden="1" customWidth="1"/>
    <col min="2130" max="2304" width="9" style="57"/>
    <col min="2305" max="2305" width="3.75" style="57" customWidth="1"/>
    <col min="2306" max="2306" width="3" style="57" customWidth="1"/>
    <col min="2307" max="2307" width="5.375" style="57" customWidth="1"/>
    <col min="2308" max="2368" width="3.5" style="57" customWidth="1"/>
    <col min="2369" max="2369" width="3.375" style="57" customWidth="1"/>
    <col min="2370" max="2372" width="3.25" style="57" customWidth="1"/>
    <col min="2373" max="2376" width="3.375" style="57" customWidth="1"/>
    <col min="2377" max="2385" width="0" style="57" hidden="1" customWidth="1"/>
    <col min="2386" max="2560" width="9" style="57"/>
    <col min="2561" max="2561" width="3.75" style="57" customWidth="1"/>
    <col min="2562" max="2562" width="3" style="57" customWidth="1"/>
    <col min="2563" max="2563" width="5.375" style="57" customWidth="1"/>
    <col min="2564" max="2624" width="3.5" style="57" customWidth="1"/>
    <col min="2625" max="2625" width="3.375" style="57" customWidth="1"/>
    <col min="2626" max="2628" width="3.25" style="57" customWidth="1"/>
    <col min="2629" max="2632" width="3.375" style="57" customWidth="1"/>
    <col min="2633" max="2641" width="0" style="57" hidden="1" customWidth="1"/>
    <col min="2642" max="2816" width="9" style="57"/>
    <col min="2817" max="2817" width="3.75" style="57" customWidth="1"/>
    <col min="2818" max="2818" width="3" style="57" customWidth="1"/>
    <col min="2819" max="2819" width="5.375" style="57" customWidth="1"/>
    <col min="2820" max="2880" width="3.5" style="57" customWidth="1"/>
    <col min="2881" max="2881" width="3.375" style="57" customWidth="1"/>
    <col min="2882" max="2884" width="3.25" style="57" customWidth="1"/>
    <col min="2885" max="2888" width="3.375" style="57" customWidth="1"/>
    <col min="2889" max="2897" width="0" style="57" hidden="1" customWidth="1"/>
    <col min="2898" max="3072" width="9" style="57"/>
    <col min="3073" max="3073" width="3.75" style="57" customWidth="1"/>
    <col min="3074" max="3074" width="3" style="57" customWidth="1"/>
    <col min="3075" max="3075" width="5.375" style="57" customWidth="1"/>
    <col min="3076" max="3136" width="3.5" style="57" customWidth="1"/>
    <col min="3137" max="3137" width="3.375" style="57" customWidth="1"/>
    <col min="3138" max="3140" width="3.25" style="57" customWidth="1"/>
    <col min="3141" max="3144" width="3.375" style="57" customWidth="1"/>
    <col min="3145" max="3153" width="0" style="57" hidden="1" customWidth="1"/>
    <col min="3154" max="3328" width="9" style="57"/>
    <col min="3329" max="3329" width="3.75" style="57" customWidth="1"/>
    <col min="3330" max="3330" width="3" style="57" customWidth="1"/>
    <col min="3331" max="3331" width="5.375" style="57" customWidth="1"/>
    <col min="3332" max="3392" width="3.5" style="57" customWidth="1"/>
    <col min="3393" max="3393" width="3.375" style="57" customWidth="1"/>
    <col min="3394" max="3396" width="3.25" style="57" customWidth="1"/>
    <col min="3397" max="3400" width="3.375" style="57" customWidth="1"/>
    <col min="3401" max="3409" width="0" style="57" hidden="1" customWidth="1"/>
    <col min="3410" max="3584" width="9" style="57"/>
    <col min="3585" max="3585" width="3.75" style="57" customWidth="1"/>
    <col min="3586" max="3586" width="3" style="57" customWidth="1"/>
    <col min="3587" max="3587" width="5.375" style="57" customWidth="1"/>
    <col min="3588" max="3648" width="3.5" style="57" customWidth="1"/>
    <col min="3649" max="3649" width="3.375" style="57" customWidth="1"/>
    <col min="3650" max="3652" width="3.25" style="57" customWidth="1"/>
    <col min="3653" max="3656" width="3.375" style="57" customWidth="1"/>
    <col min="3657" max="3665" width="0" style="57" hidden="1" customWidth="1"/>
    <col min="3666" max="3840" width="9" style="57"/>
    <col min="3841" max="3841" width="3.75" style="57" customWidth="1"/>
    <col min="3842" max="3842" width="3" style="57" customWidth="1"/>
    <col min="3843" max="3843" width="5.375" style="57" customWidth="1"/>
    <col min="3844" max="3904" width="3.5" style="57" customWidth="1"/>
    <col min="3905" max="3905" width="3.375" style="57" customWidth="1"/>
    <col min="3906" max="3908" width="3.25" style="57" customWidth="1"/>
    <col min="3909" max="3912" width="3.375" style="57" customWidth="1"/>
    <col min="3913" max="3921" width="0" style="57" hidden="1" customWidth="1"/>
    <col min="3922" max="4096" width="9" style="57"/>
    <col min="4097" max="4097" width="3.75" style="57" customWidth="1"/>
    <col min="4098" max="4098" width="3" style="57" customWidth="1"/>
    <col min="4099" max="4099" width="5.375" style="57" customWidth="1"/>
    <col min="4100" max="4160" width="3.5" style="57" customWidth="1"/>
    <col min="4161" max="4161" width="3.375" style="57" customWidth="1"/>
    <col min="4162" max="4164" width="3.25" style="57" customWidth="1"/>
    <col min="4165" max="4168" width="3.375" style="57" customWidth="1"/>
    <col min="4169" max="4177" width="0" style="57" hidden="1" customWidth="1"/>
    <col min="4178" max="4352" width="9" style="57"/>
    <col min="4353" max="4353" width="3.75" style="57" customWidth="1"/>
    <col min="4354" max="4354" width="3" style="57" customWidth="1"/>
    <col min="4355" max="4355" width="5.375" style="57" customWidth="1"/>
    <col min="4356" max="4416" width="3.5" style="57" customWidth="1"/>
    <col min="4417" max="4417" width="3.375" style="57" customWidth="1"/>
    <col min="4418" max="4420" width="3.25" style="57" customWidth="1"/>
    <col min="4421" max="4424" width="3.375" style="57" customWidth="1"/>
    <col min="4425" max="4433" width="0" style="57" hidden="1" customWidth="1"/>
    <col min="4434" max="4608" width="9" style="57"/>
    <col min="4609" max="4609" width="3.75" style="57" customWidth="1"/>
    <col min="4610" max="4610" width="3" style="57" customWidth="1"/>
    <col min="4611" max="4611" width="5.375" style="57" customWidth="1"/>
    <col min="4612" max="4672" width="3.5" style="57" customWidth="1"/>
    <col min="4673" max="4673" width="3.375" style="57" customWidth="1"/>
    <col min="4674" max="4676" width="3.25" style="57" customWidth="1"/>
    <col min="4677" max="4680" width="3.375" style="57" customWidth="1"/>
    <col min="4681" max="4689" width="0" style="57" hidden="1" customWidth="1"/>
    <col min="4690" max="4864" width="9" style="57"/>
    <col min="4865" max="4865" width="3.75" style="57" customWidth="1"/>
    <col min="4866" max="4866" width="3" style="57" customWidth="1"/>
    <col min="4867" max="4867" width="5.375" style="57" customWidth="1"/>
    <col min="4868" max="4928" width="3.5" style="57" customWidth="1"/>
    <col min="4929" max="4929" width="3.375" style="57" customWidth="1"/>
    <col min="4930" max="4932" width="3.25" style="57" customWidth="1"/>
    <col min="4933" max="4936" width="3.375" style="57" customWidth="1"/>
    <col min="4937" max="4945" width="0" style="57" hidden="1" customWidth="1"/>
    <col min="4946" max="5120" width="9" style="57"/>
    <col min="5121" max="5121" width="3.75" style="57" customWidth="1"/>
    <col min="5122" max="5122" width="3" style="57" customWidth="1"/>
    <col min="5123" max="5123" width="5.375" style="57" customWidth="1"/>
    <col min="5124" max="5184" width="3.5" style="57" customWidth="1"/>
    <col min="5185" max="5185" width="3.375" style="57" customWidth="1"/>
    <col min="5186" max="5188" width="3.25" style="57" customWidth="1"/>
    <col min="5189" max="5192" width="3.375" style="57" customWidth="1"/>
    <col min="5193" max="5201" width="0" style="57" hidden="1" customWidth="1"/>
    <col min="5202" max="5376" width="9" style="57"/>
    <col min="5377" max="5377" width="3.75" style="57" customWidth="1"/>
    <col min="5378" max="5378" width="3" style="57" customWidth="1"/>
    <col min="5379" max="5379" width="5.375" style="57" customWidth="1"/>
    <col min="5380" max="5440" width="3.5" style="57" customWidth="1"/>
    <col min="5441" max="5441" width="3.375" style="57" customWidth="1"/>
    <col min="5442" max="5444" width="3.25" style="57" customWidth="1"/>
    <col min="5445" max="5448" width="3.375" style="57" customWidth="1"/>
    <col min="5449" max="5457" width="0" style="57" hidden="1" customWidth="1"/>
    <col min="5458" max="5632" width="9" style="57"/>
    <col min="5633" max="5633" width="3.75" style="57" customWidth="1"/>
    <col min="5634" max="5634" width="3" style="57" customWidth="1"/>
    <col min="5635" max="5635" width="5.375" style="57" customWidth="1"/>
    <col min="5636" max="5696" width="3.5" style="57" customWidth="1"/>
    <col min="5697" max="5697" width="3.375" style="57" customWidth="1"/>
    <col min="5698" max="5700" width="3.25" style="57" customWidth="1"/>
    <col min="5701" max="5704" width="3.375" style="57" customWidth="1"/>
    <col min="5705" max="5713" width="0" style="57" hidden="1" customWidth="1"/>
    <col min="5714" max="5888" width="9" style="57"/>
    <col min="5889" max="5889" width="3.75" style="57" customWidth="1"/>
    <col min="5890" max="5890" width="3" style="57" customWidth="1"/>
    <col min="5891" max="5891" width="5.375" style="57" customWidth="1"/>
    <col min="5892" max="5952" width="3.5" style="57" customWidth="1"/>
    <col min="5953" max="5953" width="3.375" style="57" customWidth="1"/>
    <col min="5954" max="5956" width="3.25" style="57" customWidth="1"/>
    <col min="5957" max="5960" width="3.375" style="57" customWidth="1"/>
    <col min="5961" max="5969" width="0" style="57" hidden="1" customWidth="1"/>
    <col min="5970" max="6144" width="9" style="57"/>
    <col min="6145" max="6145" width="3.75" style="57" customWidth="1"/>
    <col min="6146" max="6146" width="3" style="57" customWidth="1"/>
    <col min="6147" max="6147" width="5.375" style="57" customWidth="1"/>
    <col min="6148" max="6208" width="3.5" style="57" customWidth="1"/>
    <col min="6209" max="6209" width="3.375" style="57" customWidth="1"/>
    <col min="6210" max="6212" width="3.25" style="57" customWidth="1"/>
    <col min="6213" max="6216" width="3.375" style="57" customWidth="1"/>
    <col min="6217" max="6225" width="0" style="57" hidden="1" customWidth="1"/>
    <col min="6226" max="6400" width="9" style="57"/>
    <col min="6401" max="6401" width="3.75" style="57" customWidth="1"/>
    <col min="6402" max="6402" width="3" style="57" customWidth="1"/>
    <col min="6403" max="6403" width="5.375" style="57" customWidth="1"/>
    <col min="6404" max="6464" width="3.5" style="57" customWidth="1"/>
    <col min="6465" max="6465" width="3.375" style="57" customWidth="1"/>
    <col min="6466" max="6468" width="3.25" style="57" customWidth="1"/>
    <col min="6469" max="6472" width="3.375" style="57" customWidth="1"/>
    <col min="6473" max="6481" width="0" style="57" hidden="1" customWidth="1"/>
    <col min="6482" max="6656" width="9" style="57"/>
    <col min="6657" max="6657" width="3.75" style="57" customWidth="1"/>
    <col min="6658" max="6658" width="3" style="57" customWidth="1"/>
    <col min="6659" max="6659" width="5.375" style="57" customWidth="1"/>
    <col min="6660" max="6720" width="3.5" style="57" customWidth="1"/>
    <col min="6721" max="6721" width="3.375" style="57" customWidth="1"/>
    <col min="6722" max="6724" width="3.25" style="57" customWidth="1"/>
    <col min="6725" max="6728" width="3.375" style="57" customWidth="1"/>
    <col min="6729" max="6737" width="0" style="57" hidden="1" customWidth="1"/>
    <col min="6738" max="6912" width="9" style="57"/>
    <col min="6913" max="6913" width="3.75" style="57" customWidth="1"/>
    <col min="6914" max="6914" width="3" style="57" customWidth="1"/>
    <col min="6915" max="6915" width="5.375" style="57" customWidth="1"/>
    <col min="6916" max="6976" width="3.5" style="57" customWidth="1"/>
    <col min="6977" max="6977" width="3.375" style="57" customWidth="1"/>
    <col min="6978" max="6980" width="3.25" style="57" customWidth="1"/>
    <col min="6981" max="6984" width="3.375" style="57" customWidth="1"/>
    <col min="6985" max="6993" width="0" style="57" hidden="1" customWidth="1"/>
    <col min="6994" max="7168" width="9" style="57"/>
    <col min="7169" max="7169" width="3.75" style="57" customWidth="1"/>
    <col min="7170" max="7170" width="3" style="57" customWidth="1"/>
    <col min="7171" max="7171" width="5.375" style="57" customWidth="1"/>
    <col min="7172" max="7232" width="3.5" style="57" customWidth="1"/>
    <col min="7233" max="7233" width="3.375" style="57" customWidth="1"/>
    <col min="7234" max="7236" width="3.25" style="57" customWidth="1"/>
    <col min="7237" max="7240" width="3.375" style="57" customWidth="1"/>
    <col min="7241" max="7249" width="0" style="57" hidden="1" customWidth="1"/>
    <col min="7250" max="7424" width="9" style="57"/>
    <col min="7425" max="7425" width="3.75" style="57" customWidth="1"/>
    <col min="7426" max="7426" width="3" style="57" customWidth="1"/>
    <col min="7427" max="7427" width="5.375" style="57" customWidth="1"/>
    <col min="7428" max="7488" width="3.5" style="57" customWidth="1"/>
    <col min="7489" max="7489" width="3.375" style="57" customWidth="1"/>
    <col min="7490" max="7492" width="3.25" style="57" customWidth="1"/>
    <col min="7493" max="7496" width="3.375" style="57" customWidth="1"/>
    <col min="7497" max="7505" width="0" style="57" hidden="1" customWidth="1"/>
    <col min="7506" max="7680" width="9" style="57"/>
    <col min="7681" max="7681" width="3.75" style="57" customWidth="1"/>
    <col min="7682" max="7682" width="3" style="57" customWidth="1"/>
    <col min="7683" max="7683" width="5.375" style="57" customWidth="1"/>
    <col min="7684" max="7744" width="3.5" style="57" customWidth="1"/>
    <col min="7745" max="7745" width="3.375" style="57" customWidth="1"/>
    <col min="7746" max="7748" width="3.25" style="57" customWidth="1"/>
    <col min="7749" max="7752" width="3.375" style="57" customWidth="1"/>
    <col min="7753" max="7761" width="0" style="57" hidden="1" customWidth="1"/>
    <col min="7762" max="7936" width="9" style="57"/>
    <col min="7937" max="7937" width="3.75" style="57" customWidth="1"/>
    <col min="7938" max="7938" width="3" style="57" customWidth="1"/>
    <col min="7939" max="7939" width="5.375" style="57" customWidth="1"/>
    <col min="7940" max="8000" width="3.5" style="57" customWidth="1"/>
    <col min="8001" max="8001" width="3.375" style="57" customWidth="1"/>
    <col min="8002" max="8004" width="3.25" style="57" customWidth="1"/>
    <col min="8005" max="8008" width="3.375" style="57" customWidth="1"/>
    <col min="8009" max="8017" width="0" style="57" hidden="1" customWidth="1"/>
    <col min="8018" max="8192" width="9" style="57"/>
    <col min="8193" max="8193" width="3.75" style="57" customWidth="1"/>
    <col min="8194" max="8194" width="3" style="57" customWidth="1"/>
    <col min="8195" max="8195" width="5.375" style="57" customWidth="1"/>
    <col min="8196" max="8256" width="3.5" style="57" customWidth="1"/>
    <col min="8257" max="8257" width="3.375" style="57" customWidth="1"/>
    <col min="8258" max="8260" width="3.25" style="57" customWidth="1"/>
    <col min="8261" max="8264" width="3.375" style="57" customWidth="1"/>
    <col min="8265" max="8273" width="0" style="57" hidden="1" customWidth="1"/>
    <col min="8274" max="8448" width="9" style="57"/>
    <col min="8449" max="8449" width="3.75" style="57" customWidth="1"/>
    <col min="8450" max="8450" width="3" style="57" customWidth="1"/>
    <col min="8451" max="8451" width="5.375" style="57" customWidth="1"/>
    <col min="8452" max="8512" width="3.5" style="57" customWidth="1"/>
    <col min="8513" max="8513" width="3.375" style="57" customWidth="1"/>
    <col min="8514" max="8516" width="3.25" style="57" customWidth="1"/>
    <col min="8517" max="8520" width="3.375" style="57" customWidth="1"/>
    <col min="8521" max="8529" width="0" style="57" hidden="1" customWidth="1"/>
    <col min="8530" max="8704" width="9" style="57"/>
    <col min="8705" max="8705" width="3.75" style="57" customWidth="1"/>
    <col min="8706" max="8706" width="3" style="57" customWidth="1"/>
    <col min="8707" max="8707" width="5.375" style="57" customWidth="1"/>
    <col min="8708" max="8768" width="3.5" style="57" customWidth="1"/>
    <col min="8769" max="8769" width="3.375" style="57" customWidth="1"/>
    <col min="8770" max="8772" width="3.25" style="57" customWidth="1"/>
    <col min="8773" max="8776" width="3.375" style="57" customWidth="1"/>
    <col min="8777" max="8785" width="0" style="57" hidden="1" customWidth="1"/>
    <col min="8786" max="8960" width="9" style="57"/>
    <col min="8961" max="8961" width="3.75" style="57" customWidth="1"/>
    <col min="8962" max="8962" width="3" style="57" customWidth="1"/>
    <col min="8963" max="8963" width="5.375" style="57" customWidth="1"/>
    <col min="8964" max="9024" width="3.5" style="57" customWidth="1"/>
    <col min="9025" max="9025" width="3.375" style="57" customWidth="1"/>
    <col min="9026" max="9028" width="3.25" style="57" customWidth="1"/>
    <col min="9029" max="9032" width="3.375" style="57" customWidth="1"/>
    <col min="9033" max="9041" width="0" style="57" hidden="1" customWidth="1"/>
    <col min="9042" max="9216" width="9" style="57"/>
    <col min="9217" max="9217" width="3.75" style="57" customWidth="1"/>
    <col min="9218" max="9218" width="3" style="57" customWidth="1"/>
    <col min="9219" max="9219" width="5.375" style="57" customWidth="1"/>
    <col min="9220" max="9280" width="3.5" style="57" customWidth="1"/>
    <col min="9281" max="9281" width="3.375" style="57" customWidth="1"/>
    <col min="9282" max="9284" width="3.25" style="57" customWidth="1"/>
    <col min="9285" max="9288" width="3.375" style="57" customWidth="1"/>
    <col min="9289" max="9297" width="0" style="57" hidden="1" customWidth="1"/>
    <col min="9298" max="9472" width="9" style="57"/>
    <col min="9473" max="9473" width="3.75" style="57" customWidth="1"/>
    <col min="9474" max="9474" width="3" style="57" customWidth="1"/>
    <col min="9475" max="9475" width="5.375" style="57" customWidth="1"/>
    <col min="9476" max="9536" width="3.5" style="57" customWidth="1"/>
    <col min="9537" max="9537" width="3.375" style="57" customWidth="1"/>
    <col min="9538" max="9540" width="3.25" style="57" customWidth="1"/>
    <col min="9541" max="9544" width="3.375" style="57" customWidth="1"/>
    <col min="9545" max="9553" width="0" style="57" hidden="1" customWidth="1"/>
    <col min="9554" max="9728" width="9" style="57"/>
    <col min="9729" max="9729" width="3.75" style="57" customWidth="1"/>
    <col min="9730" max="9730" width="3" style="57" customWidth="1"/>
    <col min="9731" max="9731" width="5.375" style="57" customWidth="1"/>
    <col min="9732" max="9792" width="3.5" style="57" customWidth="1"/>
    <col min="9793" max="9793" width="3.375" style="57" customWidth="1"/>
    <col min="9794" max="9796" width="3.25" style="57" customWidth="1"/>
    <col min="9797" max="9800" width="3.375" style="57" customWidth="1"/>
    <col min="9801" max="9809" width="0" style="57" hidden="1" customWidth="1"/>
    <col min="9810" max="9984" width="9" style="57"/>
    <col min="9985" max="9985" width="3.75" style="57" customWidth="1"/>
    <col min="9986" max="9986" width="3" style="57" customWidth="1"/>
    <col min="9987" max="9987" width="5.375" style="57" customWidth="1"/>
    <col min="9988" max="10048" width="3.5" style="57" customWidth="1"/>
    <col min="10049" max="10049" width="3.375" style="57" customWidth="1"/>
    <col min="10050" max="10052" width="3.25" style="57" customWidth="1"/>
    <col min="10053" max="10056" width="3.375" style="57" customWidth="1"/>
    <col min="10057" max="10065" width="0" style="57" hidden="1" customWidth="1"/>
    <col min="10066" max="10240" width="9" style="57"/>
    <col min="10241" max="10241" width="3.75" style="57" customWidth="1"/>
    <col min="10242" max="10242" width="3" style="57" customWidth="1"/>
    <col min="10243" max="10243" width="5.375" style="57" customWidth="1"/>
    <col min="10244" max="10304" width="3.5" style="57" customWidth="1"/>
    <col min="10305" max="10305" width="3.375" style="57" customWidth="1"/>
    <col min="10306" max="10308" width="3.25" style="57" customWidth="1"/>
    <col min="10309" max="10312" width="3.375" style="57" customWidth="1"/>
    <col min="10313" max="10321" width="0" style="57" hidden="1" customWidth="1"/>
    <col min="10322" max="10496" width="9" style="57"/>
    <col min="10497" max="10497" width="3.75" style="57" customWidth="1"/>
    <col min="10498" max="10498" width="3" style="57" customWidth="1"/>
    <col min="10499" max="10499" width="5.375" style="57" customWidth="1"/>
    <col min="10500" max="10560" width="3.5" style="57" customWidth="1"/>
    <col min="10561" max="10561" width="3.375" style="57" customWidth="1"/>
    <col min="10562" max="10564" width="3.25" style="57" customWidth="1"/>
    <col min="10565" max="10568" width="3.375" style="57" customWidth="1"/>
    <col min="10569" max="10577" width="0" style="57" hidden="1" customWidth="1"/>
    <col min="10578" max="10752" width="9" style="57"/>
    <col min="10753" max="10753" width="3.75" style="57" customWidth="1"/>
    <col min="10754" max="10754" width="3" style="57" customWidth="1"/>
    <col min="10755" max="10755" width="5.375" style="57" customWidth="1"/>
    <col min="10756" max="10816" width="3.5" style="57" customWidth="1"/>
    <col min="10817" max="10817" width="3.375" style="57" customWidth="1"/>
    <col min="10818" max="10820" width="3.25" style="57" customWidth="1"/>
    <col min="10821" max="10824" width="3.375" style="57" customWidth="1"/>
    <col min="10825" max="10833" width="0" style="57" hidden="1" customWidth="1"/>
    <col min="10834" max="11008" width="9" style="57"/>
    <col min="11009" max="11009" width="3.75" style="57" customWidth="1"/>
    <col min="11010" max="11010" width="3" style="57" customWidth="1"/>
    <col min="11011" max="11011" width="5.375" style="57" customWidth="1"/>
    <col min="11012" max="11072" width="3.5" style="57" customWidth="1"/>
    <col min="11073" max="11073" width="3.375" style="57" customWidth="1"/>
    <col min="11074" max="11076" width="3.25" style="57" customWidth="1"/>
    <col min="11077" max="11080" width="3.375" style="57" customWidth="1"/>
    <col min="11081" max="11089" width="0" style="57" hidden="1" customWidth="1"/>
    <col min="11090" max="11264" width="9" style="57"/>
    <col min="11265" max="11265" width="3.75" style="57" customWidth="1"/>
    <col min="11266" max="11266" width="3" style="57" customWidth="1"/>
    <col min="11267" max="11267" width="5.375" style="57" customWidth="1"/>
    <col min="11268" max="11328" width="3.5" style="57" customWidth="1"/>
    <col min="11329" max="11329" width="3.375" style="57" customWidth="1"/>
    <col min="11330" max="11332" width="3.25" style="57" customWidth="1"/>
    <col min="11333" max="11336" width="3.375" style="57" customWidth="1"/>
    <col min="11337" max="11345" width="0" style="57" hidden="1" customWidth="1"/>
    <col min="11346" max="11520" width="9" style="57"/>
    <col min="11521" max="11521" width="3.75" style="57" customWidth="1"/>
    <col min="11522" max="11522" width="3" style="57" customWidth="1"/>
    <col min="11523" max="11523" width="5.375" style="57" customWidth="1"/>
    <col min="11524" max="11584" width="3.5" style="57" customWidth="1"/>
    <col min="11585" max="11585" width="3.375" style="57" customWidth="1"/>
    <col min="11586" max="11588" width="3.25" style="57" customWidth="1"/>
    <col min="11589" max="11592" width="3.375" style="57" customWidth="1"/>
    <col min="11593" max="11601" width="0" style="57" hidden="1" customWidth="1"/>
    <col min="11602" max="11776" width="9" style="57"/>
    <col min="11777" max="11777" width="3.75" style="57" customWidth="1"/>
    <col min="11778" max="11778" width="3" style="57" customWidth="1"/>
    <col min="11779" max="11779" width="5.375" style="57" customWidth="1"/>
    <col min="11780" max="11840" width="3.5" style="57" customWidth="1"/>
    <col min="11841" max="11841" width="3.375" style="57" customWidth="1"/>
    <col min="11842" max="11844" width="3.25" style="57" customWidth="1"/>
    <col min="11845" max="11848" width="3.375" style="57" customWidth="1"/>
    <col min="11849" max="11857" width="0" style="57" hidden="1" customWidth="1"/>
    <col min="11858" max="12032" width="9" style="57"/>
    <col min="12033" max="12033" width="3.75" style="57" customWidth="1"/>
    <col min="12034" max="12034" width="3" style="57" customWidth="1"/>
    <col min="12035" max="12035" width="5.375" style="57" customWidth="1"/>
    <col min="12036" max="12096" width="3.5" style="57" customWidth="1"/>
    <col min="12097" max="12097" width="3.375" style="57" customWidth="1"/>
    <col min="12098" max="12100" width="3.25" style="57" customWidth="1"/>
    <col min="12101" max="12104" width="3.375" style="57" customWidth="1"/>
    <col min="12105" max="12113" width="0" style="57" hidden="1" customWidth="1"/>
    <col min="12114" max="12288" width="9" style="57"/>
    <col min="12289" max="12289" width="3.75" style="57" customWidth="1"/>
    <col min="12290" max="12290" width="3" style="57" customWidth="1"/>
    <col min="12291" max="12291" width="5.375" style="57" customWidth="1"/>
    <col min="12292" max="12352" width="3.5" style="57" customWidth="1"/>
    <col min="12353" max="12353" width="3.375" style="57" customWidth="1"/>
    <col min="12354" max="12356" width="3.25" style="57" customWidth="1"/>
    <col min="12357" max="12360" width="3.375" style="57" customWidth="1"/>
    <col min="12361" max="12369" width="0" style="57" hidden="1" customWidth="1"/>
    <col min="12370" max="12544" width="9" style="57"/>
    <col min="12545" max="12545" width="3.75" style="57" customWidth="1"/>
    <col min="12546" max="12546" width="3" style="57" customWidth="1"/>
    <col min="12547" max="12547" width="5.375" style="57" customWidth="1"/>
    <col min="12548" max="12608" width="3.5" style="57" customWidth="1"/>
    <col min="12609" max="12609" width="3.375" style="57" customWidth="1"/>
    <col min="12610" max="12612" width="3.25" style="57" customWidth="1"/>
    <col min="12613" max="12616" width="3.375" style="57" customWidth="1"/>
    <col min="12617" max="12625" width="0" style="57" hidden="1" customWidth="1"/>
    <col min="12626" max="12800" width="9" style="57"/>
    <col min="12801" max="12801" width="3.75" style="57" customWidth="1"/>
    <col min="12802" max="12802" width="3" style="57" customWidth="1"/>
    <col min="12803" max="12803" width="5.375" style="57" customWidth="1"/>
    <col min="12804" max="12864" width="3.5" style="57" customWidth="1"/>
    <col min="12865" max="12865" width="3.375" style="57" customWidth="1"/>
    <col min="12866" max="12868" width="3.25" style="57" customWidth="1"/>
    <col min="12869" max="12872" width="3.375" style="57" customWidth="1"/>
    <col min="12873" max="12881" width="0" style="57" hidden="1" customWidth="1"/>
    <col min="12882" max="13056" width="9" style="57"/>
    <col min="13057" max="13057" width="3.75" style="57" customWidth="1"/>
    <col min="13058" max="13058" width="3" style="57" customWidth="1"/>
    <col min="13059" max="13059" width="5.375" style="57" customWidth="1"/>
    <col min="13060" max="13120" width="3.5" style="57" customWidth="1"/>
    <col min="13121" max="13121" width="3.375" style="57" customWidth="1"/>
    <col min="13122" max="13124" width="3.25" style="57" customWidth="1"/>
    <col min="13125" max="13128" width="3.375" style="57" customWidth="1"/>
    <col min="13129" max="13137" width="0" style="57" hidden="1" customWidth="1"/>
    <col min="13138" max="13312" width="9" style="57"/>
    <col min="13313" max="13313" width="3.75" style="57" customWidth="1"/>
    <col min="13314" max="13314" width="3" style="57" customWidth="1"/>
    <col min="13315" max="13315" width="5.375" style="57" customWidth="1"/>
    <col min="13316" max="13376" width="3.5" style="57" customWidth="1"/>
    <col min="13377" max="13377" width="3.375" style="57" customWidth="1"/>
    <col min="13378" max="13380" width="3.25" style="57" customWidth="1"/>
    <col min="13381" max="13384" width="3.375" style="57" customWidth="1"/>
    <col min="13385" max="13393" width="0" style="57" hidden="1" customWidth="1"/>
    <col min="13394" max="13568" width="9" style="57"/>
    <col min="13569" max="13569" width="3.75" style="57" customWidth="1"/>
    <col min="13570" max="13570" width="3" style="57" customWidth="1"/>
    <col min="13571" max="13571" width="5.375" style="57" customWidth="1"/>
    <col min="13572" max="13632" width="3.5" style="57" customWidth="1"/>
    <col min="13633" max="13633" width="3.375" style="57" customWidth="1"/>
    <col min="13634" max="13636" width="3.25" style="57" customWidth="1"/>
    <col min="13637" max="13640" width="3.375" style="57" customWidth="1"/>
    <col min="13641" max="13649" width="0" style="57" hidden="1" customWidth="1"/>
    <col min="13650" max="13824" width="9" style="57"/>
    <col min="13825" max="13825" width="3.75" style="57" customWidth="1"/>
    <col min="13826" max="13826" width="3" style="57" customWidth="1"/>
    <col min="13827" max="13827" width="5.375" style="57" customWidth="1"/>
    <col min="13828" max="13888" width="3.5" style="57" customWidth="1"/>
    <col min="13889" max="13889" width="3.375" style="57" customWidth="1"/>
    <col min="13890" max="13892" width="3.25" style="57" customWidth="1"/>
    <col min="13893" max="13896" width="3.375" style="57" customWidth="1"/>
    <col min="13897" max="13905" width="0" style="57" hidden="1" customWidth="1"/>
    <col min="13906" max="14080" width="9" style="57"/>
    <col min="14081" max="14081" width="3.75" style="57" customWidth="1"/>
    <col min="14082" max="14082" width="3" style="57" customWidth="1"/>
    <col min="14083" max="14083" width="5.375" style="57" customWidth="1"/>
    <col min="14084" max="14144" width="3.5" style="57" customWidth="1"/>
    <col min="14145" max="14145" width="3.375" style="57" customWidth="1"/>
    <col min="14146" max="14148" width="3.25" style="57" customWidth="1"/>
    <col min="14149" max="14152" width="3.375" style="57" customWidth="1"/>
    <col min="14153" max="14161" width="0" style="57" hidden="1" customWidth="1"/>
    <col min="14162" max="14336" width="9" style="57"/>
    <col min="14337" max="14337" width="3.75" style="57" customWidth="1"/>
    <col min="14338" max="14338" width="3" style="57" customWidth="1"/>
    <col min="14339" max="14339" width="5.375" style="57" customWidth="1"/>
    <col min="14340" max="14400" width="3.5" style="57" customWidth="1"/>
    <col min="14401" max="14401" width="3.375" style="57" customWidth="1"/>
    <col min="14402" max="14404" width="3.25" style="57" customWidth="1"/>
    <col min="14405" max="14408" width="3.375" style="57" customWidth="1"/>
    <col min="14409" max="14417" width="0" style="57" hidden="1" customWidth="1"/>
    <col min="14418" max="14592" width="9" style="57"/>
    <col min="14593" max="14593" width="3.75" style="57" customWidth="1"/>
    <col min="14594" max="14594" width="3" style="57" customWidth="1"/>
    <col min="14595" max="14595" width="5.375" style="57" customWidth="1"/>
    <col min="14596" max="14656" width="3.5" style="57" customWidth="1"/>
    <col min="14657" max="14657" width="3.375" style="57" customWidth="1"/>
    <col min="14658" max="14660" width="3.25" style="57" customWidth="1"/>
    <col min="14661" max="14664" width="3.375" style="57" customWidth="1"/>
    <col min="14665" max="14673" width="0" style="57" hidden="1" customWidth="1"/>
    <col min="14674" max="14848" width="9" style="57"/>
    <col min="14849" max="14849" width="3.75" style="57" customWidth="1"/>
    <col min="14850" max="14850" width="3" style="57" customWidth="1"/>
    <col min="14851" max="14851" width="5.375" style="57" customWidth="1"/>
    <col min="14852" max="14912" width="3.5" style="57" customWidth="1"/>
    <col min="14913" max="14913" width="3.375" style="57" customWidth="1"/>
    <col min="14914" max="14916" width="3.25" style="57" customWidth="1"/>
    <col min="14917" max="14920" width="3.375" style="57" customWidth="1"/>
    <col min="14921" max="14929" width="0" style="57" hidden="1" customWidth="1"/>
    <col min="14930" max="15104" width="9" style="57"/>
    <col min="15105" max="15105" width="3.75" style="57" customWidth="1"/>
    <col min="15106" max="15106" width="3" style="57" customWidth="1"/>
    <col min="15107" max="15107" width="5.375" style="57" customWidth="1"/>
    <col min="15108" max="15168" width="3.5" style="57" customWidth="1"/>
    <col min="15169" max="15169" width="3.375" style="57" customWidth="1"/>
    <col min="15170" max="15172" width="3.25" style="57" customWidth="1"/>
    <col min="15173" max="15176" width="3.375" style="57" customWidth="1"/>
    <col min="15177" max="15185" width="0" style="57" hidden="1" customWidth="1"/>
    <col min="15186" max="15360" width="9" style="57"/>
    <col min="15361" max="15361" width="3.75" style="57" customWidth="1"/>
    <col min="15362" max="15362" width="3" style="57" customWidth="1"/>
    <col min="15363" max="15363" width="5.375" style="57" customWidth="1"/>
    <col min="15364" max="15424" width="3.5" style="57" customWidth="1"/>
    <col min="15425" max="15425" width="3.375" style="57" customWidth="1"/>
    <col min="15426" max="15428" width="3.25" style="57" customWidth="1"/>
    <col min="15429" max="15432" width="3.375" style="57" customWidth="1"/>
    <col min="15433" max="15441" width="0" style="57" hidden="1" customWidth="1"/>
    <col min="15442" max="15616" width="9" style="57"/>
    <col min="15617" max="15617" width="3.75" style="57" customWidth="1"/>
    <col min="15618" max="15618" width="3" style="57" customWidth="1"/>
    <col min="15619" max="15619" width="5.375" style="57" customWidth="1"/>
    <col min="15620" max="15680" width="3.5" style="57" customWidth="1"/>
    <col min="15681" max="15681" width="3.375" style="57" customWidth="1"/>
    <col min="15682" max="15684" width="3.25" style="57" customWidth="1"/>
    <col min="15685" max="15688" width="3.375" style="57" customWidth="1"/>
    <col min="15689" max="15697" width="0" style="57" hidden="1" customWidth="1"/>
    <col min="15698" max="15872" width="9" style="57"/>
    <col min="15873" max="15873" width="3.75" style="57" customWidth="1"/>
    <col min="15874" max="15874" width="3" style="57" customWidth="1"/>
    <col min="15875" max="15875" width="5.375" style="57" customWidth="1"/>
    <col min="15876" max="15936" width="3.5" style="57" customWidth="1"/>
    <col min="15937" max="15937" width="3.375" style="57" customWidth="1"/>
    <col min="15938" max="15940" width="3.25" style="57" customWidth="1"/>
    <col min="15941" max="15944" width="3.375" style="57" customWidth="1"/>
    <col min="15945" max="15953" width="0" style="57" hidden="1" customWidth="1"/>
    <col min="15954" max="16128" width="9" style="57"/>
    <col min="16129" max="16129" width="3.75" style="57" customWidth="1"/>
    <col min="16130" max="16130" width="3" style="57" customWidth="1"/>
    <col min="16131" max="16131" width="5.375" style="57" customWidth="1"/>
    <col min="16132" max="16192" width="3.5" style="57" customWidth="1"/>
    <col min="16193" max="16193" width="3.375" style="57" customWidth="1"/>
    <col min="16194" max="16196" width="3.25" style="57" customWidth="1"/>
    <col min="16197" max="16200" width="3.375" style="57" customWidth="1"/>
    <col min="16201" max="16209" width="0" style="57" hidden="1" customWidth="1"/>
    <col min="16210" max="16384" width="9" style="57"/>
  </cols>
  <sheetData>
    <row r="1" spans="2:112" ht="21" customHeight="1">
      <c r="B1" s="56"/>
      <c r="C1" s="56"/>
      <c r="G1" s="57"/>
      <c r="W1" s="57" t="s">
        <v>69</v>
      </c>
      <c r="AK1" s="58"/>
      <c r="AO1" s="59"/>
      <c r="AZ1" s="59"/>
      <c r="BA1" s="59"/>
      <c r="BB1" s="59"/>
      <c r="BC1" s="59"/>
      <c r="BD1" s="59"/>
      <c r="BE1" s="59"/>
      <c r="BF1" s="59"/>
      <c r="BG1" s="59"/>
      <c r="BH1" s="59"/>
      <c r="BI1" s="59"/>
      <c r="BJ1" s="59"/>
      <c r="BK1" s="59"/>
      <c r="BL1" s="59"/>
      <c r="BM1" s="59"/>
      <c r="BN1" s="59"/>
      <c r="BO1" s="59"/>
      <c r="BP1" s="59"/>
      <c r="BQ1" s="59"/>
      <c r="BR1" s="59"/>
      <c r="BS1" s="58"/>
      <c r="BT1" s="60" t="s">
        <v>70</v>
      </c>
      <c r="BU1" s="58"/>
      <c r="BV1" s="58"/>
      <c r="BW1" s="58"/>
      <c r="BX1" s="58"/>
      <c r="BY1" s="58"/>
      <c r="BZ1" s="58"/>
      <c r="CA1" s="58"/>
      <c r="CB1" s="58"/>
      <c r="CC1" s="58"/>
      <c r="CD1" s="58"/>
      <c r="CE1" s="58"/>
    </row>
    <row r="2" spans="2:112" ht="21" customHeight="1">
      <c r="B2" s="56"/>
      <c r="C2" s="56"/>
      <c r="G2" s="57"/>
      <c r="Y2" s="57">
        <v>-1</v>
      </c>
      <c r="AO2" s="61" t="s">
        <v>71</v>
      </c>
      <c r="AP2" s="62"/>
      <c r="AQ2" s="63"/>
      <c r="AR2" s="64"/>
      <c r="AS2" s="65" t="s">
        <v>72</v>
      </c>
      <c r="AT2" s="66"/>
      <c r="AU2" s="61" t="s">
        <v>73</v>
      </c>
      <c r="AV2" s="67"/>
      <c r="AW2" s="67"/>
      <c r="AX2" s="67"/>
      <c r="AY2" s="67"/>
      <c r="AZ2" s="67"/>
      <c r="BA2" s="67"/>
      <c r="BB2" s="62"/>
      <c r="BC2" s="68"/>
      <c r="BD2" s="69"/>
      <c r="BE2" s="69"/>
      <c r="BF2" s="69"/>
      <c r="BG2" s="69"/>
      <c r="BH2" s="69"/>
      <c r="BI2" s="69"/>
      <c r="BJ2" s="69"/>
      <c r="BK2" s="69"/>
      <c r="BL2" s="69"/>
      <c r="BM2" s="69"/>
      <c r="BN2" s="69"/>
      <c r="BO2" s="69"/>
      <c r="BP2" s="69"/>
      <c r="BQ2" s="69"/>
      <c r="BR2" s="70"/>
      <c r="BS2" s="71"/>
      <c r="BT2" s="71"/>
      <c r="BU2" s="71"/>
      <c r="BV2" s="71"/>
      <c r="BW2" s="71"/>
      <c r="BX2" s="71"/>
      <c r="BY2" s="71"/>
      <c r="CA2" s="71"/>
      <c r="CB2" s="71"/>
      <c r="CC2" s="71"/>
      <c r="CD2" s="71"/>
      <c r="CE2" s="71"/>
    </row>
    <row r="3" spans="2:112" ht="21" customHeight="1">
      <c r="B3" s="56"/>
      <c r="C3" s="56"/>
      <c r="G3" s="57"/>
      <c r="AO3" s="72"/>
      <c r="AP3" s="73"/>
      <c r="AQ3" s="63"/>
      <c r="AR3" s="64"/>
      <c r="AS3" s="65" t="s">
        <v>74</v>
      </c>
      <c r="AT3" s="66"/>
      <c r="AU3" s="61" t="s">
        <v>75</v>
      </c>
      <c r="AV3" s="67"/>
      <c r="AW3" s="67"/>
      <c r="AX3" s="67"/>
      <c r="AY3" s="67"/>
      <c r="AZ3" s="67"/>
      <c r="BA3" s="67"/>
      <c r="BB3" s="62"/>
      <c r="BC3" s="68"/>
      <c r="BD3" s="69"/>
      <c r="BE3" s="69"/>
      <c r="BF3" s="69"/>
      <c r="BG3" s="69"/>
      <c r="BH3" s="69"/>
      <c r="BI3" s="69"/>
      <c r="BJ3" s="70"/>
      <c r="BK3" s="61" t="s">
        <v>76</v>
      </c>
      <c r="BL3" s="67"/>
      <c r="BM3" s="67"/>
      <c r="BN3" s="62"/>
      <c r="BO3" s="63"/>
      <c r="BP3" s="74"/>
      <c r="BQ3" s="74"/>
      <c r="BR3" s="64"/>
      <c r="BS3" s="71"/>
      <c r="BT3" s="71"/>
      <c r="BU3" s="71"/>
      <c r="BV3" s="71"/>
      <c r="BW3" s="71"/>
      <c r="BX3" s="71"/>
      <c r="BY3" s="71"/>
      <c r="CA3" s="71"/>
      <c r="CB3" s="71"/>
      <c r="CC3" s="71"/>
      <c r="CD3" s="71"/>
      <c r="CE3" s="71"/>
    </row>
    <row r="4" spans="2:112" ht="21" customHeight="1">
      <c r="B4" s="56"/>
      <c r="C4" s="75"/>
      <c r="D4" s="76" t="s">
        <v>77</v>
      </c>
      <c r="E4" s="76"/>
      <c r="F4" s="76"/>
      <c r="G4" s="76"/>
      <c r="H4" s="76"/>
      <c r="I4" s="76"/>
      <c r="J4" s="76"/>
      <c r="K4" s="77"/>
      <c r="L4" s="77"/>
      <c r="M4" s="78"/>
      <c r="N4" s="78"/>
      <c r="O4" s="78"/>
      <c r="P4" s="78"/>
      <c r="Q4" s="78"/>
      <c r="R4" s="78"/>
      <c r="S4" s="78"/>
      <c r="T4" s="78"/>
      <c r="U4" s="79"/>
      <c r="V4" s="80"/>
      <c r="W4" s="81"/>
      <c r="X4" s="82"/>
      <c r="Y4" s="82"/>
      <c r="Z4" s="83" t="s">
        <v>78</v>
      </c>
      <c r="AA4" s="84"/>
      <c r="CA4" s="85"/>
      <c r="CB4" s="85"/>
      <c r="CC4" s="85"/>
      <c r="CD4" s="85"/>
      <c r="CE4" s="85"/>
      <c r="CF4" s="85"/>
      <c r="CG4" s="85"/>
      <c r="CH4" s="86"/>
      <c r="CI4" s="86"/>
      <c r="CJ4" s="86"/>
      <c r="CK4" s="86"/>
      <c r="CL4" s="85"/>
      <c r="CM4" s="85"/>
      <c r="CN4" s="85"/>
      <c r="CO4" s="85"/>
      <c r="CP4" s="85"/>
      <c r="CQ4" s="85"/>
      <c r="CR4" s="85"/>
      <c r="CS4" s="85"/>
      <c r="CT4" s="85"/>
      <c r="CU4" s="85"/>
      <c r="CV4" s="85"/>
      <c r="CW4" s="85"/>
      <c r="CX4" s="85"/>
      <c r="CY4" s="85"/>
      <c r="CZ4" s="85"/>
      <c r="DA4" s="85"/>
      <c r="DB4" s="85"/>
      <c r="DC4" s="85"/>
      <c r="DD4" s="85"/>
      <c r="DE4" s="85"/>
      <c r="DF4" s="85"/>
      <c r="DG4" s="85"/>
      <c r="DH4" s="85"/>
    </row>
    <row r="5" spans="2:112" ht="27.75" customHeight="1">
      <c r="B5" s="56"/>
      <c r="C5" s="75"/>
      <c r="D5" s="87"/>
      <c r="E5" s="87"/>
      <c r="F5" s="87"/>
      <c r="G5" s="88" t="s">
        <v>79</v>
      </c>
      <c r="H5" s="88"/>
      <c r="I5" s="88"/>
      <c r="J5" s="88"/>
      <c r="K5" s="88"/>
      <c r="L5" s="88"/>
      <c r="M5" s="88"/>
      <c r="N5" s="88"/>
      <c r="O5" s="88"/>
      <c r="P5" s="88"/>
      <c r="Q5" s="88"/>
      <c r="R5" s="88"/>
      <c r="S5" s="88"/>
      <c r="T5" s="89"/>
      <c r="U5" s="79"/>
      <c r="V5" s="79"/>
      <c r="W5" s="81"/>
      <c r="X5" s="82"/>
      <c r="Y5" s="82"/>
      <c r="Z5" s="90"/>
      <c r="AA5" s="88"/>
      <c r="AB5" s="88"/>
      <c r="AC5" s="88"/>
      <c r="AD5" s="88"/>
      <c r="AE5" s="88"/>
      <c r="AF5" s="89"/>
      <c r="AG5" s="91" t="s">
        <v>80</v>
      </c>
      <c r="AH5" s="92"/>
      <c r="AI5" s="92"/>
      <c r="AJ5" s="93"/>
      <c r="AK5" s="90" t="s">
        <v>81</v>
      </c>
      <c r="AL5" s="88"/>
      <c r="AM5" s="88"/>
      <c r="AN5" s="89"/>
      <c r="AO5" s="90" t="s">
        <v>82</v>
      </c>
      <c r="AP5" s="88"/>
      <c r="AQ5" s="88"/>
      <c r="AR5" s="89"/>
      <c r="AS5" s="90" t="s">
        <v>83</v>
      </c>
      <c r="AT5" s="88"/>
      <c r="AU5" s="88"/>
      <c r="AV5" s="89"/>
      <c r="AW5" s="90" t="s">
        <v>84</v>
      </c>
      <c r="AX5" s="88"/>
      <c r="AY5" s="88"/>
      <c r="AZ5" s="89"/>
      <c r="BA5" s="90" t="s">
        <v>85</v>
      </c>
      <c r="BB5" s="88"/>
      <c r="BC5" s="88"/>
      <c r="BD5" s="89"/>
      <c r="BE5" s="90" t="s">
        <v>86</v>
      </c>
      <c r="BF5" s="88"/>
      <c r="BG5" s="89"/>
      <c r="BK5" s="94"/>
      <c r="BL5" s="94"/>
      <c r="BM5" s="94"/>
      <c r="BN5" s="94"/>
      <c r="BO5" s="95"/>
      <c r="BP5" s="96"/>
      <c r="BQ5" s="97"/>
      <c r="BR5" s="97"/>
      <c r="BS5" s="97"/>
      <c r="CA5" s="86"/>
      <c r="CB5" s="86"/>
      <c r="CC5" s="86"/>
      <c r="CD5" s="86"/>
      <c r="CE5" s="86"/>
      <c r="CF5" s="86"/>
      <c r="CG5" s="86"/>
      <c r="CH5" s="98"/>
      <c r="CI5" s="98"/>
      <c r="CJ5" s="98"/>
      <c r="CK5" s="98"/>
      <c r="CL5" s="98"/>
      <c r="CM5" s="98"/>
      <c r="CN5" s="98"/>
      <c r="CO5" s="98"/>
      <c r="CP5" s="98"/>
      <c r="CQ5" s="98"/>
      <c r="CR5" s="98"/>
      <c r="CS5" s="98"/>
      <c r="CT5" s="98"/>
      <c r="CU5" s="98"/>
      <c r="CV5" s="98"/>
      <c r="CW5" s="98"/>
      <c r="CX5" s="98"/>
      <c r="CY5" s="98"/>
      <c r="CZ5" s="98"/>
      <c r="DA5" s="98"/>
      <c r="DB5" s="98"/>
      <c r="DC5" s="98"/>
      <c r="DD5" s="98"/>
      <c r="DE5" s="98"/>
      <c r="DF5" s="99"/>
      <c r="DG5" s="99"/>
      <c r="DH5" s="99"/>
    </row>
    <row r="6" spans="2:112" ht="21" customHeight="1">
      <c r="B6" s="56"/>
      <c r="C6" s="75"/>
      <c r="D6" s="87"/>
      <c r="E6" s="87"/>
      <c r="F6" s="87"/>
      <c r="G6" s="88" t="s">
        <v>87</v>
      </c>
      <c r="H6" s="88"/>
      <c r="I6" s="88"/>
      <c r="J6" s="88"/>
      <c r="K6" s="88"/>
      <c r="L6" s="88"/>
      <c r="M6" s="88"/>
      <c r="N6" s="88"/>
      <c r="O6" s="88"/>
      <c r="P6" s="88"/>
      <c r="Q6" s="88"/>
      <c r="R6" s="88"/>
      <c r="S6" s="88"/>
      <c r="T6" s="89"/>
      <c r="U6" s="79"/>
      <c r="V6" s="79"/>
      <c r="W6" s="81"/>
      <c r="X6" s="82"/>
      <c r="Y6" s="82"/>
      <c r="Z6" s="100" t="s">
        <v>88</v>
      </c>
      <c r="AA6" s="101"/>
      <c r="AB6" s="101"/>
      <c r="AC6" s="101"/>
      <c r="AD6" s="101"/>
      <c r="AE6" s="101"/>
      <c r="AF6" s="102"/>
      <c r="AG6" s="103">
        <f>+集計用!N18</f>
        <v>0</v>
      </c>
      <c r="AH6" s="104"/>
      <c r="AI6" s="104"/>
      <c r="AJ6" s="105"/>
      <c r="AK6" s="103">
        <f>+集計用!K18</f>
        <v>0</v>
      </c>
      <c r="AL6" s="104"/>
      <c r="AM6" s="104"/>
      <c r="AN6" s="105"/>
      <c r="AO6" s="103">
        <f>+集計用!N17</f>
        <v>0</v>
      </c>
      <c r="AP6" s="104"/>
      <c r="AQ6" s="104"/>
      <c r="AR6" s="105"/>
      <c r="AS6" s="103">
        <f>+集計用!K17</f>
        <v>0</v>
      </c>
      <c r="AT6" s="104"/>
      <c r="AU6" s="104"/>
      <c r="AV6" s="105"/>
      <c r="AW6" s="103">
        <f>+集計用!N16</f>
        <v>0</v>
      </c>
      <c r="AX6" s="104"/>
      <c r="AY6" s="104"/>
      <c r="AZ6" s="105"/>
      <c r="BA6" s="103">
        <f>+集計用!K16</f>
        <v>0</v>
      </c>
      <c r="BB6" s="104"/>
      <c r="BC6" s="104"/>
      <c r="BD6" s="105"/>
      <c r="BE6" s="106">
        <f>SUM(AG6:BD6)</f>
        <v>0</v>
      </c>
      <c r="BF6" s="107"/>
      <c r="BG6" s="108"/>
      <c r="BL6" s="109"/>
      <c r="BM6" s="109"/>
      <c r="BN6" s="109"/>
      <c r="BU6" s="110">
        <f>2018+$AQ$2</f>
        <v>2018</v>
      </c>
      <c r="BV6" s="110" t="s">
        <v>89</v>
      </c>
      <c r="BW6" s="110">
        <f>+$AQ$3</f>
        <v>0</v>
      </c>
      <c r="BX6" s="110" t="s">
        <v>89</v>
      </c>
      <c r="BY6" s="110">
        <v>1</v>
      </c>
      <c r="BZ6" s="110" t="str">
        <f>+BU6&amp;BV6&amp;BW6&amp;BX6&amp;BY6</f>
        <v>2018/0/1</v>
      </c>
      <c r="CA6" s="111" t="e">
        <f>WEEKDAY(BZ6,1)</f>
        <v>#VALUE!</v>
      </c>
      <c r="CC6" s="109"/>
      <c r="CD6" s="109"/>
      <c r="CE6" s="109"/>
      <c r="CL6" s="112"/>
      <c r="CM6" s="112"/>
      <c r="CN6" s="112"/>
      <c r="CO6" s="112"/>
      <c r="CP6" s="112"/>
      <c r="CQ6" s="112"/>
      <c r="CR6" s="112"/>
      <c r="CS6" s="112"/>
      <c r="CT6" s="98"/>
      <c r="CU6" s="98"/>
      <c r="CV6" s="98"/>
      <c r="CW6" s="98"/>
      <c r="CX6" s="98"/>
      <c r="CY6" s="98"/>
      <c r="CZ6" s="98"/>
      <c r="DA6" s="98"/>
      <c r="DB6" s="98"/>
      <c r="DC6" s="98"/>
      <c r="DD6" s="98"/>
      <c r="DE6" s="98"/>
      <c r="DF6" s="99"/>
      <c r="DG6" s="99"/>
      <c r="DH6" s="99"/>
    </row>
    <row r="7" spans="2:112" ht="21" customHeight="1">
      <c r="B7" s="56"/>
      <c r="C7" s="75"/>
      <c r="D7" s="87"/>
      <c r="E7" s="87"/>
      <c r="F7" s="87"/>
      <c r="G7" s="88" t="s">
        <v>90</v>
      </c>
      <c r="H7" s="88"/>
      <c r="I7" s="88"/>
      <c r="J7" s="88"/>
      <c r="K7" s="88"/>
      <c r="L7" s="88"/>
      <c r="M7" s="88"/>
      <c r="N7" s="88"/>
      <c r="O7" s="88"/>
      <c r="P7" s="88"/>
      <c r="Q7" s="88"/>
      <c r="R7" s="88"/>
      <c r="S7" s="88"/>
      <c r="T7" s="89"/>
      <c r="U7" s="113"/>
      <c r="V7" s="79"/>
      <c r="W7" s="81"/>
      <c r="X7" s="82"/>
      <c r="Y7" s="82"/>
      <c r="Z7" s="114" t="s">
        <v>91</v>
      </c>
      <c r="AA7" s="91" t="s">
        <v>92</v>
      </c>
      <c r="AB7" s="92"/>
      <c r="AC7" s="92"/>
      <c r="AD7" s="92"/>
      <c r="AE7" s="92"/>
      <c r="AF7" s="93"/>
      <c r="AG7" s="115"/>
      <c r="AH7" s="116"/>
      <c r="AI7" s="116"/>
      <c r="AJ7" s="117"/>
      <c r="AK7" s="115"/>
      <c r="AL7" s="116"/>
      <c r="AM7" s="116"/>
      <c r="AN7" s="117"/>
      <c r="AO7" s="115"/>
      <c r="AP7" s="116"/>
      <c r="AQ7" s="116"/>
      <c r="AR7" s="117"/>
      <c r="AS7" s="118"/>
      <c r="AT7" s="119"/>
      <c r="AU7" s="119"/>
      <c r="AV7" s="120"/>
      <c r="AW7" s="118"/>
      <c r="AX7" s="119"/>
      <c r="AY7" s="119"/>
      <c r="AZ7" s="120"/>
      <c r="BA7" s="118"/>
      <c r="BB7" s="119"/>
      <c r="BC7" s="119"/>
      <c r="BD7" s="120"/>
      <c r="BE7" s="106">
        <f>SUM(AG7:BD7)</f>
        <v>0</v>
      </c>
      <c r="BF7" s="107"/>
      <c r="BG7" s="108"/>
      <c r="BK7" s="121"/>
      <c r="BU7" s="110"/>
      <c r="BV7" s="110"/>
      <c r="BW7" s="110"/>
      <c r="BX7" s="110"/>
      <c r="BY7" s="110"/>
      <c r="BZ7" s="110"/>
      <c r="CA7" s="111"/>
      <c r="CB7" s="122"/>
      <c r="CC7" s="122"/>
      <c r="CD7" s="122"/>
      <c r="CE7" s="122"/>
      <c r="CF7" s="122"/>
      <c r="CG7" s="122"/>
      <c r="CH7" s="122"/>
      <c r="CI7" s="123"/>
      <c r="CJ7" s="123"/>
      <c r="CK7" s="123"/>
      <c r="CL7" s="98"/>
      <c r="CM7" s="98"/>
      <c r="CN7" s="98"/>
      <c r="CO7" s="98"/>
      <c r="CP7" s="98"/>
      <c r="CQ7" s="98"/>
      <c r="CR7" s="98"/>
      <c r="CS7" s="98"/>
      <c r="CT7" s="98"/>
      <c r="CU7" s="98"/>
      <c r="CV7" s="98"/>
      <c r="CW7" s="98"/>
      <c r="CX7" s="98"/>
      <c r="CY7" s="98"/>
      <c r="CZ7" s="98"/>
      <c r="DA7" s="98"/>
      <c r="DB7" s="98"/>
      <c r="DC7" s="98"/>
      <c r="DD7" s="98"/>
      <c r="DE7" s="98"/>
      <c r="DF7" s="99"/>
      <c r="DG7" s="99"/>
      <c r="DH7" s="99"/>
    </row>
    <row r="8" spans="2:112" ht="21" hidden="1" customHeight="1">
      <c r="B8" s="82"/>
      <c r="C8" s="124"/>
      <c r="D8" s="78"/>
      <c r="E8" s="78"/>
      <c r="F8" s="78"/>
      <c r="G8" s="78"/>
      <c r="H8" s="78"/>
      <c r="I8" s="78"/>
      <c r="J8" s="78"/>
      <c r="K8" s="78"/>
      <c r="L8" s="125" t="str">
        <f>IF(COUNTIF(D5:F7,"○")&gt;1,"いずれか１つを選択してください。","")</f>
        <v/>
      </c>
      <c r="M8" s="78"/>
      <c r="N8" s="78"/>
      <c r="O8" s="78"/>
      <c r="P8" s="78"/>
      <c r="Q8" s="78"/>
      <c r="R8" s="78"/>
      <c r="S8" s="78"/>
      <c r="T8" s="78"/>
      <c r="U8" s="126"/>
      <c r="V8" s="126"/>
      <c r="W8" s="81"/>
      <c r="X8" s="82"/>
      <c r="Y8" s="82"/>
      <c r="Z8" s="91" t="s">
        <v>93</v>
      </c>
      <c r="AA8" s="92"/>
      <c r="AB8" s="92"/>
      <c r="AC8" s="92"/>
      <c r="AD8" s="92"/>
      <c r="AE8" s="92"/>
      <c r="AF8" s="93"/>
      <c r="AG8" s="118"/>
      <c r="AH8" s="119"/>
      <c r="AI8" s="119"/>
      <c r="AJ8" s="120"/>
      <c r="AK8" s="118"/>
      <c r="AL8" s="119"/>
      <c r="AM8" s="119"/>
      <c r="AN8" s="120"/>
      <c r="AO8" s="118"/>
      <c r="AP8" s="119"/>
      <c r="AQ8" s="119"/>
      <c r="AR8" s="120"/>
      <c r="AS8" s="118"/>
      <c r="AT8" s="119"/>
      <c r="AU8" s="119"/>
      <c r="AV8" s="120"/>
      <c r="AW8" s="118"/>
      <c r="AX8" s="119"/>
      <c r="AY8" s="119"/>
      <c r="AZ8" s="120"/>
      <c r="BA8" s="118"/>
      <c r="BB8" s="119"/>
      <c r="BC8" s="119"/>
      <c r="BD8" s="120"/>
      <c r="BE8" s="106">
        <f>SUM(AG8:BD8)</f>
        <v>0</v>
      </c>
      <c r="BF8" s="107"/>
      <c r="BG8" s="108"/>
      <c r="BU8" s="110"/>
      <c r="BV8" s="110"/>
      <c r="BW8" s="110"/>
      <c r="BX8" s="110"/>
      <c r="BY8" s="110"/>
      <c r="BZ8" s="110"/>
      <c r="CA8" s="111"/>
      <c r="CB8" s="127"/>
      <c r="CC8" s="127"/>
      <c r="CD8" s="127"/>
      <c r="CE8" s="127"/>
      <c r="CF8" s="127"/>
      <c r="CG8" s="127"/>
      <c r="CH8" s="127"/>
      <c r="CI8" s="123"/>
      <c r="CJ8" s="123"/>
      <c r="CK8" s="123"/>
      <c r="CL8" s="99"/>
      <c r="CM8" s="99"/>
      <c r="CN8" s="99"/>
      <c r="CO8" s="99"/>
      <c r="CP8" s="99"/>
      <c r="CQ8" s="99"/>
      <c r="CR8" s="99"/>
      <c r="CS8" s="99"/>
      <c r="CT8" s="99"/>
      <c r="CU8" s="99"/>
      <c r="CV8" s="99"/>
      <c r="CW8" s="99"/>
      <c r="CX8" s="99"/>
      <c r="CY8" s="99"/>
      <c r="CZ8" s="99"/>
      <c r="DA8" s="99"/>
      <c r="DB8" s="99"/>
      <c r="DC8" s="99"/>
      <c r="DD8" s="99"/>
      <c r="DE8" s="99"/>
      <c r="DF8" s="99"/>
      <c r="DG8" s="99"/>
      <c r="DH8" s="99"/>
    </row>
    <row r="9" spans="2:112" ht="21" customHeight="1">
      <c r="B9" s="82"/>
      <c r="C9" s="124"/>
      <c r="D9" s="78"/>
      <c r="E9" s="126"/>
      <c r="F9" s="79"/>
      <c r="G9" s="79"/>
      <c r="H9" s="79"/>
      <c r="I9" s="79"/>
      <c r="J9" s="79"/>
      <c r="K9" s="79"/>
      <c r="L9" s="79"/>
      <c r="M9" s="79"/>
      <c r="N9" s="79"/>
      <c r="O9" s="79"/>
      <c r="P9" s="79"/>
      <c r="Q9" s="79"/>
      <c r="R9" s="79"/>
      <c r="S9" s="79"/>
      <c r="T9" s="79"/>
      <c r="U9" s="79"/>
      <c r="V9" s="126"/>
      <c r="W9" s="81"/>
      <c r="X9" s="82"/>
      <c r="Y9" s="82"/>
      <c r="Z9" s="91" t="s">
        <v>86</v>
      </c>
      <c r="AA9" s="92"/>
      <c r="AB9" s="92"/>
      <c r="AC9" s="92"/>
      <c r="AD9" s="92"/>
      <c r="AE9" s="92"/>
      <c r="AF9" s="93"/>
      <c r="AG9" s="106">
        <f>AG6+AG8</f>
        <v>0</v>
      </c>
      <c r="AH9" s="107"/>
      <c r="AI9" s="107"/>
      <c r="AJ9" s="108"/>
      <c r="AK9" s="106">
        <f>AK6+AK8</f>
        <v>0</v>
      </c>
      <c r="AL9" s="107"/>
      <c r="AM9" s="107"/>
      <c r="AN9" s="108"/>
      <c r="AO9" s="106">
        <f>AO6+AO8</f>
        <v>0</v>
      </c>
      <c r="AP9" s="107"/>
      <c r="AQ9" s="107"/>
      <c r="AR9" s="108"/>
      <c r="AS9" s="106">
        <f>AS6+AS8</f>
        <v>0</v>
      </c>
      <c r="AT9" s="107"/>
      <c r="AU9" s="107"/>
      <c r="AV9" s="108"/>
      <c r="AW9" s="106">
        <f>AW6+AW8</f>
        <v>0</v>
      </c>
      <c r="AX9" s="107"/>
      <c r="AY9" s="107"/>
      <c r="AZ9" s="108"/>
      <c r="BA9" s="106">
        <f>BA6+BA8</f>
        <v>0</v>
      </c>
      <c r="BB9" s="107"/>
      <c r="BC9" s="107"/>
      <c r="BD9" s="108"/>
      <c r="BE9" s="106">
        <f>BE6+BE8</f>
        <v>0</v>
      </c>
      <c r="BF9" s="107"/>
      <c r="BG9" s="108"/>
      <c r="BU9" s="110"/>
      <c r="BV9" s="110"/>
      <c r="BW9" s="110"/>
      <c r="BX9" s="110"/>
      <c r="BY9" s="110"/>
      <c r="BZ9" s="110"/>
      <c r="CA9" s="111"/>
      <c r="CB9" s="128"/>
      <c r="CC9" s="128"/>
      <c r="CD9" s="128"/>
      <c r="CE9" s="128"/>
      <c r="CF9" s="129"/>
      <c r="CG9" s="129"/>
      <c r="CH9" s="129"/>
      <c r="CI9" s="129"/>
      <c r="CJ9" s="129"/>
      <c r="CK9" s="129"/>
    </row>
    <row r="10" spans="2:112" ht="21" customHeight="1">
      <c r="B10" s="82"/>
      <c r="C10" s="124"/>
      <c r="D10" s="78"/>
      <c r="E10" s="126"/>
      <c r="F10" s="79"/>
      <c r="G10" s="79"/>
      <c r="H10" s="79"/>
      <c r="I10" s="79"/>
      <c r="J10" s="79"/>
      <c r="K10" s="79"/>
      <c r="L10" s="79"/>
      <c r="M10" s="79"/>
      <c r="N10" s="79"/>
      <c r="O10" s="79"/>
      <c r="P10" s="79"/>
      <c r="Q10" s="79"/>
      <c r="R10" s="79"/>
      <c r="S10" s="79"/>
      <c r="T10" s="79"/>
      <c r="U10" s="79"/>
      <c r="V10" s="126"/>
      <c r="W10" s="130"/>
      <c r="X10" s="82"/>
      <c r="Y10" s="82"/>
      <c r="Z10" s="82"/>
      <c r="AA10" s="82"/>
      <c r="BG10" s="131"/>
      <c r="BK10" s="94"/>
      <c r="BL10" s="94"/>
      <c r="BM10" s="94"/>
      <c r="BN10" s="94"/>
      <c r="BO10" s="95"/>
      <c r="BP10" s="96"/>
      <c r="BQ10" s="97"/>
      <c r="BR10" s="97"/>
      <c r="BS10" s="97"/>
      <c r="BU10" s="110"/>
      <c r="BV10" s="110"/>
      <c r="BW10" s="110"/>
      <c r="BX10" s="110"/>
      <c r="BY10" s="110"/>
      <c r="BZ10" s="110"/>
      <c r="CA10" s="111"/>
      <c r="CB10" s="128"/>
      <c r="CC10" s="128"/>
      <c r="CD10" s="128"/>
      <c r="CE10" s="128"/>
      <c r="CF10" s="129"/>
      <c r="CG10" s="129"/>
      <c r="CH10" s="129"/>
      <c r="CI10" s="129"/>
      <c r="CJ10" s="129"/>
      <c r="CK10" s="129"/>
    </row>
    <row r="11" spans="2:112" ht="21" customHeight="1">
      <c r="B11" s="82"/>
      <c r="C11" s="124"/>
      <c r="D11" s="132" t="s">
        <v>94</v>
      </c>
      <c r="E11" s="133"/>
      <c r="F11" s="133"/>
      <c r="G11" s="133"/>
      <c r="H11" s="133"/>
      <c r="I11" s="133"/>
      <c r="J11" s="79"/>
      <c r="K11" s="79"/>
      <c r="L11" s="79"/>
      <c r="M11" s="79"/>
      <c r="N11" s="79"/>
      <c r="O11" s="79"/>
      <c r="P11" s="79"/>
      <c r="Q11" s="79"/>
      <c r="R11" s="79"/>
      <c r="S11" s="79"/>
      <c r="T11" s="79"/>
      <c r="U11" s="79"/>
      <c r="V11" s="126"/>
      <c r="W11" s="134"/>
      <c r="Z11" s="135" t="s">
        <v>95</v>
      </c>
      <c r="AP11" s="135" t="s">
        <v>96</v>
      </c>
      <c r="AQ11" s="135"/>
      <c r="AW11" s="109"/>
      <c r="AX11" s="109"/>
      <c r="AY11" s="109"/>
      <c r="BG11" s="136"/>
      <c r="BH11" s="135" t="s">
        <v>97</v>
      </c>
      <c r="BN11" s="109"/>
      <c r="BO11" s="109"/>
      <c r="BP11" s="109"/>
      <c r="BU11" s="110"/>
      <c r="BV11" s="110"/>
      <c r="BW11" s="110"/>
      <c r="BX11" s="110"/>
      <c r="BY11" s="110"/>
      <c r="BZ11" s="110"/>
      <c r="CA11" s="111"/>
      <c r="CB11" s="128"/>
      <c r="CC11" s="128"/>
      <c r="CD11" s="128"/>
      <c r="CE11" s="128"/>
      <c r="CF11" s="129"/>
      <c r="CG11" s="129"/>
      <c r="CH11" s="129"/>
      <c r="CI11" s="129"/>
      <c r="CJ11" s="129"/>
      <c r="CK11" s="129"/>
    </row>
    <row r="12" spans="2:112" ht="21" customHeight="1">
      <c r="B12" s="82"/>
      <c r="C12" s="124"/>
      <c r="D12" s="137"/>
      <c r="E12" s="138"/>
      <c r="F12" s="139" t="s">
        <v>98</v>
      </c>
      <c r="G12" s="140"/>
      <c r="H12" s="140"/>
      <c r="I12" s="140"/>
      <c r="J12" s="140"/>
      <c r="K12" s="140"/>
      <c r="L12" s="140"/>
      <c r="M12" s="140"/>
      <c r="N12" s="140"/>
      <c r="O12" s="140"/>
      <c r="P12" s="140"/>
      <c r="Q12" s="140"/>
      <c r="R12" s="140"/>
      <c r="S12" s="140"/>
      <c r="T12" s="140"/>
      <c r="U12" s="140"/>
      <c r="V12" s="141"/>
      <c r="W12" s="130"/>
      <c r="AE12" s="90" t="s">
        <v>99</v>
      </c>
      <c r="AF12" s="88"/>
      <c r="AG12" s="88"/>
      <c r="AH12" s="88"/>
      <c r="AI12" s="88"/>
      <c r="AJ12" s="88"/>
      <c r="AK12" s="89"/>
      <c r="AL12" s="142" t="s">
        <v>100</v>
      </c>
      <c r="AM12" s="143"/>
      <c r="AN12" s="144"/>
      <c r="AV12" s="90" t="s">
        <v>99</v>
      </c>
      <c r="AW12" s="88"/>
      <c r="AX12" s="88"/>
      <c r="AY12" s="88"/>
      <c r="AZ12" s="88"/>
      <c r="BA12" s="88"/>
      <c r="BB12" s="89"/>
      <c r="BC12" s="142" t="s">
        <v>100</v>
      </c>
      <c r="BD12" s="143"/>
      <c r="BE12" s="144"/>
      <c r="BF12" s="123"/>
      <c r="BG12" s="136"/>
      <c r="BM12" s="90" t="s">
        <v>101</v>
      </c>
      <c r="BN12" s="88"/>
      <c r="BO12" s="88"/>
      <c r="BP12" s="88"/>
      <c r="BQ12" s="88"/>
      <c r="BR12" s="88"/>
      <c r="BS12" s="89"/>
      <c r="BU12" s="110"/>
      <c r="BV12" s="110"/>
      <c r="BW12" s="110"/>
      <c r="BX12" s="110"/>
      <c r="BY12" s="110"/>
      <c r="BZ12" s="110"/>
      <c r="CA12" s="111"/>
      <c r="CB12" s="145"/>
      <c r="CC12" s="145"/>
      <c r="CD12" s="145"/>
      <c r="CE12" s="145"/>
      <c r="CF12" s="146"/>
      <c r="CG12" s="146"/>
      <c r="CH12" s="146"/>
      <c r="CI12" s="147"/>
      <c r="CJ12" s="147"/>
      <c r="CK12" s="147"/>
    </row>
    <row r="13" spans="2:112" ht="26.25" customHeight="1">
      <c r="B13" s="82"/>
      <c r="C13" s="124"/>
      <c r="D13" s="137"/>
      <c r="E13" s="148"/>
      <c r="F13" s="139" t="s">
        <v>102</v>
      </c>
      <c r="G13" s="140"/>
      <c r="H13" s="140"/>
      <c r="I13" s="140"/>
      <c r="J13" s="140"/>
      <c r="K13" s="140"/>
      <c r="L13" s="140"/>
      <c r="M13" s="140"/>
      <c r="N13" s="140"/>
      <c r="O13" s="140"/>
      <c r="P13" s="140"/>
      <c r="Q13" s="140"/>
      <c r="R13" s="140"/>
      <c r="S13" s="140"/>
      <c r="T13" s="140"/>
      <c r="U13" s="140"/>
      <c r="V13" s="141"/>
      <c r="W13" s="149"/>
      <c r="AE13" s="150" t="s">
        <v>103</v>
      </c>
      <c r="AF13" s="151"/>
      <c r="AG13" s="151"/>
      <c r="AH13" s="152"/>
      <c r="AI13" s="150" t="s">
        <v>104</v>
      </c>
      <c r="AJ13" s="151"/>
      <c r="AK13" s="152"/>
      <c r="AL13" s="153"/>
      <c r="AM13" s="154"/>
      <c r="AN13" s="155"/>
      <c r="AQ13" s="139"/>
      <c r="AR13" s="140"/>
      <c r="AS13" s="140"/>
      <c r="AT13" s="140"/>
      <c r="AU13" s="141"/>
      <c r="AV13" s="150" t="s">
        <v>103</v>
      </c>
      <c r="AW13" s="151"/>
      <c r="AX13" s="151"/>
      <c r="AY13" s="152"/>
      <c r="AZ13" s="150" t="s">
        <v>104</v>
      </c>
      <c r="BA13" s="151"/>
      <c r="BB13" s="152"/>
      <c r="BC13" s="153"/>
      <c r="BD13" s="154"/>
      <c r="BE13" s="155"/>
      <c r="BF13" s="123"/>
      <c r="BG13" s="156"/>
      <c r="BH13" s="139"/>
      <c r="BI13" s="140"/>
      <c r="BJ13" s="140"/>
      <c r="BK13" s="140"/>
      <c r="BL13" s="141"/>
      <c r="BM13" s="157" t="s">
        <v>105</v>
      </c>
      <c r="BN13" s="158"/>
      <c r="BO13" s="158"/>
      <c r="BP13" s="159"/>
      <c r="BQ13" s="150" t="s">
        <v>106</v>
      </c>
      <c r="BR13" s="151"/>
      <c r="BS13" s="152"/>
      <c r="BU13" s="110"/>
      <c r="BV13" s="110"/>
      <c r="BW13" s="110"/>
      <c r="BX13" s="110"/>
      <c r="BY13" s="110"/>
      <c r="BZ13" s="110"/>
      <c r="CA13" s="111"/>
      <c r="CB13" s="128"/>
      <c r="CC13" s="128"/>
      <c r="CD13" s="129"/>
      <c r="CE13" s="129"/>
      <c r="CF13" s="129"/>
      <c r="CG13" s="129"/>
      <c r="CH13" s="129"/>
      <c r="CI13" s="129"/>
    </row>
    <row r="14" spans="2:112" ht="21" customHeight="1">
      <c r="B14" s="82"/>
      <c r="C14" s="124"/>
      <c r="D14" s="137"/>
      <c r="E14" s="148"/>
      <c r="F14" s="139" t="s">
        <v>107</v>
      </c>
      <c r="G14" s="140"/>
      <c r="H14" s="140"/>
      <c r="I14" s="140"/>
      <c r="J14" s="140"/>
      <c r="K14" s="140"/>
      <c r="L14" s="140"/>
      <c r="M14" s="140"/>
      <c r="N14" s="140"/>
      <c r="O14" s="140"/>
      <c r="P14" s="140"/>
      <c r="Q14" s="140"/>
      <c r="R14" s="140"/>
      <c r="S14" s="140"/>
      <c r="T14" s="140"/>
      <c r="U14" s="140"/>
      <c r="V14" s="141"/>
      <c r="W14" s="149"/>
      <c r="Z14" s="90" t="s">
        <v>108</v>
      </c>
      <c r="AA14" s="88"/>
      <c r="AB14" s="88"/>
      <c r="AC14" s="88"/>
      <c r="AD14" s="89"/>
      <c r="AE14" s="160" t="b">
        <f>IF((OR($D$5="○",$D$6="○")),ROUNDDOWN(((BE$6+BE$8*0.9))/6,1))</f>
        <v>0</v>
      </c>
      <c r="AF14" s="161"/>
      <c r="AG14" s="161"/>
      <c r="AH14" s="162"/>
      <c r="AI14" s="163">
        <f>AE14*$AY$66</f>
        <v>0</v>
      </c>
      <c r="AJ14" s="164"/>
      <c r="AK14" s="165"/>
      <c r="AL14" s="163">
        <f>AE14*40</f>
        <v>0</v>
      </c>
      <c r="AM14" s="164"/>
      <c r="AN14" s="165"/>
      <c r="AQ14" s="90" t="s">
        <v>108</v>
      </c>
      <c r="AR14" s="88"/>
      <c r="AS14" s="88"/>
      <c r="AT14" s="88"/>
      <c r="AU14" s="89"/>
      <c r="AV14" s="166" t="b">
        <f>IF((OR($D$5="○",$D$6="○")),$BE$45)</f>
        <v>0</v>
      </c>
      <c r="AW14" s="167"/>
      <c r="AX14" s="167"/>
      <c r="AY14" s="168"/>
      <c r="AZ14" s="169" t="b">
        <f>IF((OR($D$5="○",$D$6="○")),SUM(BB45:BD52))</f>
        <v>0</v>
      </c>
      <c r="BA14" s="169"/>
      <c r="BB14" s="169"/>
      <c r="BC14" s="163" t="b">
        <f>IF((OR($D$5="○",$D$6="○")),+SUM(BB45:BD52)/$AY$66*40)</f>
        <v>0</v>
      </c>
      <c r="BD14" s="164"/>
      <c r="BE14" s="165"/>
      <c r="BF14" s="170"/>
      <c r="BG14" s="136"/>
      <c r="BH14" s="90" t="s">
        <v>109</v>
      </c>
      <c r="BI14" s="88"/>
      <c r="BJ14" s="88"/>
      <c r="BK14" s="88"/>
      <c r="BL14" s="89"/>
      <c r="BM14" s="166">
        <f>(ROUNDDOWN(BQ14/40,1))</f>
        <v>0</v>
      </c>
      <c r="BN14" s="167"/>
      <c r="BO14" s="167"/>
      <c r="BP14" s="168"/>
      <c r="BQ14" s="171">
        <f>$BB$91</f>
        <v>0</v>
      </c>
      <c r="BR14" s="171"/>
      <c r="BS14" s="171"/>
      <c r="BU14" s="110"/>
      <c r="BV14" s="110"/>
      <c r="BW14" s="110"/>
      <c r="BX14" s="110"/>
      <c r="BY14" s="110"/>
      <c r="BZ14" s="110"/>
      <c r="CA14" s="111"/>
      <c r="CB14" s="145"/>
      <c r="CC14" s="145"/>
      <c r="CD14" s="172"/>
      <c r="CE14" s="172"/>
      <c r="CF14" s="172"/>
      <c r="CG14" s="122"/>
      <c r="CH14" s="122"/>
      <c r="CI14" s="122"/>
    </row>
    <row r="15" spans="2:112" ht="21" customHeight="1">
      <c r="B15" s="82"/>
      <c r="C15" s="173"/>
      <c r="D15" s="174"/>
      <c r="E15" s="174"/>
      <c r="F15" s="174"/>
      <c r="G15" s="174"/>
      <c r="H15" s="174"/>
      <c r="I15" s="174"/>
      <c r="J15" s="174"/>
      <c r="K15" s="174"/>
      <c r="L15" s="175" t="str">
        <f>IF(COUNTIF(D12:E14,"○")&gt;1,"いずれか１つを選択してください。","")</f>
        <v/>
      </c>
      <c r="M15" s="174"/>
      <c r="N15" s="174"/>
      <c r="O15" s="174"/>
      <c r="P15" s="174"/>
      <c r="Q15" s="174"/>
      <c r="R15" s="174"/>
      <c r="S15" s="174"/>
      <c r="T15" s="174"/>
      <c r="U15" s="174"/>
      <c r="V15" s="176"/>
      <c r="W15" s="177"/>
      <c r="Z15" s="90" t="s">
        <v>110</v>
      </c>
      <c r="AA15" s="88"/>
      <c r="AB15" s="88"/>
      <c r="AC15" s="88"/>
      <c r="AD15" s="89"/>
      <c r="AE15" s="160" t="b">
        <f>IF((OR($D$7="○")),ROUNDDOWN((BE$6+BE$8*0.9)/5,1))</f>
        <v>0</v>
      </c>
      <c r="AF15" s="161"/>
      <c r="AG15" s="161"/>
      <c r="AH15" s="162"/>
      <c r="AI15" s="163">
        <f>AE15*$AY$66</f>
        <v>0</v>
      </c>
      <c r="AJ15" s="164"/>
      <c r="AK15" s="165"/>
      <c r="AL15" s="163">
        <f>AE15*40</f>
        <v>0</v>
      </c>
      <c r="AM15" s="164"/>
      <c r="AN15" s="165"/>
      <c r="AQ15" s="90" t="s">
        <v>110</v>
      </c>
      <c r="AR15" s="88"/>
      <c r="AS15" s="88"/>
      <c r="AT15" s="88"/>
      <c r="AU15" s="89"/>
      <c r="AV15" s="166" t="b">
        <f>IF(($D$7="○"),$BE$45)</f>
        <v>0</v>
      </c>
      <c r="AW15" s="167"/>
      <c r="AX15" s="167"/>
      <c r="AY15" s="168"/>
      <c r="AZ15" s="169" t="b">
        <f>IF(($D$7="○"),SUM(BB45:BD52))</f>
        <v>0</v>
      </c>
      <c r="BA15" s="169"/>
      <c r="BB15" s="169"/>
      <c r="BC15" s="163" t="b">
        <f>IF(($D$7="○"),AV15*40)</f>
        <v>0</v>
      </c>
      <c r="BD15" s="164"/>
      <c r="BE15" s="165"/>
      <c r="BF15" s="170"/>
      <c r="BG15" s="136"/>
      <c r="BH15" s="178" t="s">
        <v>111</v>
      </c>
      <c r="BI15" s="179"/>
      <c r="BJ15" s="179"/>
      <c r="BK15" s="179"/>
      <c r="BL15" s="180"/>
      <c r="BM15" s="181">
        <f>SUM(BM12:BP14)</f>
        <v>0</v>
      </c>
      <c r="BN15" s="182"/>
      <c r="BO15" s="182"/>
      <c r="BP15" s="183"/>
      <c r="BQ15" s="184">
        <f>SUMIF(BQ12:BS14,"&lt;&gt;#VALUE!")</f>
        <v>0</v>
      </c>
      <c r="BR15" s="184"/>
      <c r="BS15" s="184"/>
      <c r="BU15" s="110"/>
      <c r="BV15" s="110"/>
      <c r="BW15" s="110"/>
      <c r="BX15" s="110"/>
      <c r="BY15" s="110"/>
      <c r="BZ15" s="110"/>
      <c r="CA15" s="111"/>
    </row>
    <row r="16" spans="2:112" ht="21" customHeight="1">
      <c r="B16" s="82"/>
      <c r="C16" s="82"/>
      <c r="D16" s="82"/>
      <c r="E16" s="94"/>
      <c r="F16" s="94"/>
      <c r="G16" s="94"/>
      <c r="H16" s="94"/>
      <c r="I16" s="94"/>
      <c r="J16" s="94"/>
      <c r="K16" s="94"/>
      <c r="L16" s="94"/>
      <c r="M16" s="94"/>
      <c r="N16" s="94"/>
      <c r="O16" s="94"/>
      <c r="P16" s="94"/>
      <c r="Q16" s="94"/>
      <c r="R16" s="94"/>
      <c r="S16" s="94"/>
      <c r="T16" s="94"/>
      <c r="U16" s="94"/>
      <c r="V16" s="82"/>
      <c r="W16" s="82"/>
      <c r="X16" s="82"/>
      <c r="Y16" s="82"/>
      <c r="Z16" s="91" t="s">
        <v>112</v>
      </c>
      <c r="AA16" s="92"/>
      <c r="AB16" s="92"/>
      <c r="AC16" s="92"/>
      <c r="AD16" s="93"/>
      <c r="AE16" s="166">
        <f>IF($D$6="○","",ROUNDDOWN(($AO$6+$AO$8*0.9)/9,1)+ROUNDDOWN(($AS$6-$AS$7+$AS$8*0.9)/6,1)+ROUNDDOWN($AS$7/12,1)+ROUNDDOWN(($AW$6-$AW$7+$AW$8*0.9)/4,1)+ROUNDDOWN($AW$7/8,1)+ROUNDDOWN(($BA$6-$BA$7+$BA$8*0.9)/2.5,1)+ROUNDDOWN($BA$7/5,1))</f>
        <v>0</v>
      </c>
      <c r="AF16" s="167"/>
      <c r="AG16" s="167"/>
      <c r="AH16" s="168"/>
      <c r="AI16" s="163">
        <f>AE16*$AY$66</f>
        <v>0</v>
      </c>
      <c r="AJ16" s="164"/>
      <c r="AK16" s="165"/>
      <c r="AL16" s="163">
        <f>AE16*40</f>
        <v>0</v>
      </c>
      <c r="AM16" s="164"/>
      <c r="AN16" s="165"/>
      <c r="AO16" s="82"/>
      <c r="AP16" s="82"/>
      <c r="AQ16" s="91" t="s">
        <v>112</v>
      </c>
      <c r="AR16" s="92"/>
      <c r="AS16" s="92"/>
      <c r="AT16" s="92"/>
      <c r="AU16" s="93"/>
      <c r="AV16" s="166" t="e">
        <f>IF(($D$6="○"),"",$BE$53)</f>
        <v>#DIV/0!</v>
      </c>
      <c r="AW16" s="167"/>
      <c r="AX16" s="167"/>
      <c r="AY16" s="168"/>
      <c r="AZ16" s="169">
        <f>SUM(BB53:BD59)</f>
        <v>0</v>
      </c>
      <c r="BA16" s="169"/>
      <c r="BB16" s="169"/>
      <c r="BC16" s="163" t="e">
        <f>AV16*40</f>
        <v>#DIV/0!</v>
      </c>
      <c r="BD16" s="164"/>
      <c r="BE16" s="165"/>
      <c r="BF16" s="170"/>
      <c r="BG16" s="136"/>
      <c r="BH16" s="82"/>
      <c r="BI16" s="82"/>
      <c r="BJ16" s="82"/>
      <c r="BK16" s="82"/>
      <c r="BL16" s="82"/>
      <c r="BM16" s="109"/>
      <c r="BN16" s="109"/>
      <c r="BO16" s="109"/>
      <c r="BP16" s="109"/>
      <c r="BQ16" s="170"/>
      <c r="BR16" s="170"/>
      <c r="BS16" s="170"/>
      <c r="BU16" s="110"/>
      <c r="BV16" s="110"/>
      <c r="BW16" s="110"/>
      <c r="BX16" s="110"/>
      <c r="BY16" s="110"/>
      <c r="BZ16" s="110"/>
      <c r="CA16" s="111"/>
    </row>
    <row r="17" spans="2:96" ht="21" customHeight="1">
      <c r="B17" s="82"/>
      <c r="C17" s="82"/>
      <c r="D17" s="82"/>
      <c r="E17" s="94"/>
      <c r="F17" s="94"/>
      <c r="G17" s="94"/>
      <c r="H17" s="94"/>
      <c r="I17" s="94"/>
      <c r="J17" s="94"/>
      <c r="K17" s="94"/>
      <c r="L17" s="94"/>
      <c r="M17" s="94"/>
      <c r="N17" s="94"/>
      <c r="O17" s="94"/>
      <c r="P17" s="94"/>
      <c r="Q17" s="94"/>
      <c r="R17" s="94"/>
      <c r="S17" s="94"/>
      <c r="T17" s="94"/>
      <c r="U17" s="94"/>
      <c r="V17" s="82"/>
      <c r="W17" s="135"/>
      <c r="X17" s="135"/>
      <c r="Y17" s="135"/>
      <c r="Z17" s="178" t="s">
        <v>111</v>
      </c>
      <c r="AA17" s="179"/>
      <c r="AB17" s="179"/>
      <c r="AC17" s="179"/>
      <c r="AD17" s="180"/>
      <c r="AE17" s="181">
        <f>SUM(AE14:AH16)</f>
        <v>0</v>
      </c>
      <c r="AF17" s="182"/>
      <c r="AG17" s="182"/>
      <c r="AH17" s="183"/>
      <c r="AI17" s="185">
        <f>SUMIF(AI14:AK16,"&lt;&gt;#VALUE!")</f>
        <v>0</v>
      </c>
      <c r="AJ17" s="185"/>
      <c r="AK17" s="185"/>
      <c r="AL17" s="185">
        <f>SUMIF(AL14:AN16,"&lt;&gt;#VALUE!")</f>
        <v>0</v>
      </c>
      <c r="AM17" s="185"/>
      <c r="AN17" s="185"/>
      <c r="AO17" s="135"/>
      <c r="AP17" s="135"/>
      <c r="AQ17" s="178" t="s">
        <v>111</v>
      </c>
      <c r="AR17" s="179"/>
      <c r="AS17" s="179"/>
      <c r="AT17" s="179"/>
      <c r="AU17" s="180"/>
      <c r="AV17" s="181" t="e">
        <f>SUM(AV14:AY16)</f>
        <v>#DIV/0!</v>
      </c>
      <c r="AW17" s="182"/>
      <c r="AX17" s="182"/>
      <c r="AY17" s="183"/>
      <c r="AZ17" s="186">
        <f>SUMIF(AZ14:BB16,"&lt;&gt;#VALUE!")</f>
        <v>0</v>
      </c>
      <c r="BA17" s="186"/>
      <c r="BB17" s="186"/>
      <c r="BC17" s="187" t="e">
        <f>SUMIF(BC14:BE16,"&lt;&gt;#VALUE!")</f>
        <v>#DIV/0!</v>
      </c>
      <c r="BD17" s="188"/>
      <c r="BE17" s="189"/>
      <c r="BF17" s="135"/>
      <c r="BG17" s="190"/>
      <c r="BH17" s="135"/>
      <c r="BI17" s="135"/>
      <c r="BJ17" s="135"/>
      <c r="BK17" s="135"/>
      <c r="BL17" s="135"/>
      <c r="BM17" s="191"/>
      <c r="BN17" s="191"/>
      <c r="BO17" s="191"/>
      <c r="BP17" s="191"/>
      <c r="BQ17" s="192"/>
      <c r="BR17" s="192"/>
      <c r="BS17" s="192"/>
      <c r="BT17" s="135"/>
      <c r="BU17" s="110"/>
      <c r="BV17" s="110"/>
      <c r="BW17" s="110"/>
      <c r="BX17" s="110"/>
      <c r="BY17" s="110"/>
      <c r="BZ17" s="110"/>
      <c r="CA17" s="111"/>
    </row>
    <row r="18" spans="2:96" ht="21" customHeight="1" thickBot="1">
      <c r="B18" s="82"/>
      <c r="C18" s="82"/>
      <c r="D18" s="82"/>
      <c r="E18" s="94"/>
      <c r="F18" s="94"/>
      <c r="G18" s="94"/>
      <c r="H18" s="94"/>
      <c r="I18" s="94"/>
      <c r="J18" s="94"/>
      <c r="K18" s="94"/>
      <c r="L18" s="94"/>
      <c r="M18" s="94"/>
      <c r="N18" s="94"/>
      <c r="O18" s="94"/>
      <c r="P18" s="94"/>
      <c r="Q18" s="94"/>
      <c r="R18" s="94"/>
      <c r="S18" s="94"/>
      <c r="T18" s="94"/>
      <c r="U18" s="94"/>
      <c r="V18" s="82"/>
      <c r="W18" s="193"/>
      <c r="X18" s="193"/>
      <c r="Y18" s="193"/>
      <c r="Z18" s="193"/>
      <c r="AA18" s="193"/>
      <c r="AB18" s="194"/>
      <c r="AC18" s="194"/>
      <c r="AD18" s="194"/>
      <c r="AE18" s="194"/>
      <c r="AF18" s="94"/>
      <c r="AG18" s="94"/>
      <c r="AH18" s="94"/>
      <c r="AI18" s="94"/>
      <c r="AJ18" s="94"/>
      <c r="AK18" s="94"/>
      <c r="AM18" s="193"/>
      <c r="AN18" s="193"/>
      <c r="AO18" s="193"/>
      <c r="AP18" s="193"/>
      <c r="AQ18" s="193"/>
      <c r="AR18" s="194"/>
      <c r="AS18" s="194"/>
      <c r="AT18" s="194"/>
      <c r="AU18" s="194"/>
      <c r="AV18" s="195"/>
      <c r="AW18" s="195"/>
      <c r="AX18" s="195"/>
      <c r="AY18" s="94"/>
      <c r="AZ18" s="94"/>
      <c r="BA18" s="94"/>
      <c r="BD18" s="190"/>
      <c r="BE18" s="190"/>
      <c r="BF18" s="190"/>
      <c r="BG18" s="190"/>
      <c r="BH18" s="190"/>
      <c r="BI18" s="196"/>
      <c r="BJ18" s="196"/>
      <c r="BK18" s="196"/>
      <c r="BL18" s="196"/>
      <c r="BM18" s="197"/>
      <c r="BN18" s="197"/>
      <c r="BO18" s="197"/>
      <c r="BP18" s="197"/>
      <c r="BQ18" s="84"/>
      <c r="BR18" s="198"/>
      <c r="BS18" s="198"/>
      <c r="BT18" s="198"/>
      <c r="BU18" s="110"/>
      <c r="BV18" s="110"/>
      <c r="BW18" s="110"/>
      <c r="BX18" s="110"/>
      <c r="BY18" s="110"/>
      <c r="BZ18" s="110"/>
      <c r="CA18" s="111"/>
    </row>
    <row r="19" spans="2:96" ht="8.25" customHeight="1">
      <c r="B19" s="199"/>
      <c r="C19" s="200"/>
      <c r="D19" s="200"/>
      <c r="E19" s="201"/>
      <c r="F19" s="201"/>
      <c r="G19" s="201"/>
      <c r="H19" s="201"/>
      <c r="I19" s="201"/>
      <c r="J19" s="201"/>
      <c r="K19" s="201"/>
      <c r="L19" s="201"/>
      <c r="M19" s="201"/>
      <c r="N19" s="201"/>
      <c r="O19" s="201"/>
      <c r="P19" s="201"/>
      <c r="Q19" s="201"/>
      <c r="R19" s="201"/>
      <c r="S19" s="201"/>
      <c r="T19" s="201"/>
      <c r="U19" s="201"/>
      <c r="V19" s="200"/>
      <c r="W19" s="202"/>
      <c r="X19" s="202"/>
      <c r="Y19" s="202"/>
      <c r="Z19" s="202"/>
      <c r="AA19" s="202"/>
      <c r="AB19" s="203"/>
      <c r="AC19" s="203"/>
      <c r="AD19" s="203"/>
      <c r="AE19" s="203"/>
      <c r="AF19" s="201"/>
      <c r="AG19" s="201"/>
      <c r="AH19" s="201"/>
      <c r="AI19" s="201"/>
      <c r="AJ19" s="201"/>
      <c r="AK19" s="201"/>
      <c r="AL19" s="204"/>
      <c r="AM19" s="202"/>
      <c r="AN19" s="202"/>
      <c r="AO19" s="202"/>
      <c r="AP19" s="202"/>
      <c r="AQ19" s="202"/>
      <c r="AR19" s="203"/>
      <c r="AS19" s="203"/>
      <c r="AT19" s="203"/>
      <c r="AU19" s="203"/>
      <c r="AV19" s="205"/>
      <c r="AW19" s="205"/>
      <c r="AX19" s="205"/>
      <c r="AY19" s="201"/>
      <c r="AZ19" s="201"/>
      <c r="BA19" s="201"/>
      <c r="BB19" s="204"/>
      <c r="BC19" s="204"/>
      <c r="BD19" s="206"/>
      <c r="BE19" s="206"/>
      <c r="BF19" s="206"/>
      <c r="BG19" s="206"/>
      <c r="BH19" s="206"/>
      <c r="BI19" s="207"/>
      <c r="BJ19" s="207"/>
      <c r="BK19" s="207"/>
      <c r="BL19" s="207"/>
      <c r="BM19" s="208"/>
      <c r="BN19" s="209"/>
      <c r="BO19" s="197"/>
      <c r="BP19" s="197"/>
      <c r="BQ19" s="84"/>
      <c r="BR19" s="198"/>
      <c r="BS19" s="198"/>
      <c r="BT19" s="198"/>
      <c r="BU19" s="110"/>
      <c r="BV19" s="110"/>
      <c r="BW19" s="110"/>
      <c r="BX19" s="110"/>
      <c r="BY19" s="110"/>
      <c r="BZ19" s="110"/>
      <c r="CA19" s="111"/>
    </row>
    <row r="20" spans="2:96" ht="21" customHeight="1">
      <c r="B20" s="210"/>
      <c r="D20" s="135" t="s">
        <v>113</v>
      </c>
      <c r="E20" s="127"/>
      <c r="F20" s="127"/>
      <c r="G20" s="127"/>
      <c r="H20" s="127"/>
      <c r="I20" s="211"/>
      <c r="J20" s="196"/>
      <c r="K20" s="196"/>
      <c r="L20" s="196"/>
      <c r="M20" s="197"/>
      <c r="N20" s="197"/>
      <c r="O20" s="211"/>
      <c r="P20" s="197"/>
      <c r="Q20" s="94"/>
      <c r="R20" s="94"/>
      <c r="S20" s="94"/>
      <c r="T20" s="94"/>
      <c r="U20" s="94"/>
      <c r="V20" s="82"/>
      <c r="W20" s="212"/>
      <c r="X20" s="213"/>
      <c r="Y20" s="213"/>
      <c r="Z20" s="214" t="s">
        <v>114</v>
      </c>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5"/>
      <c r="BN20" s="216"/>
      <c r="BO20" s="197"/>
      <c r="BP20" s="197"/>
      <c r="BQ20" s="84"/>
      <c r="BR20" s="198"/>
      <c r="BS20" s="198"/>
      <c r="BT20" s="198"/>
      <c r="BU20" s="110"/>
      <c r="BV20" s="110"/>
      <c r="BW20" s="110"/>
      <c r="BX20" s="110"/>
      <c r="BY20" s="110"/>
      <c r="BZ20" s="110"/>
      <c r="CA20" s="111"/>
    </row>
    <row r="21" spans="2:96" ht="16.5" customHeight="1">
      <c r="B21" s="210"/>
      <c r="C21" s="82"/>
      <c r="D21" s="82"/>
      <c r="E21" s="57"/>
      <c r="F21" s="196"/>
      <c r="G21" s="196"/>
      <c r="H21" s="196"/>
      <c r="I21" s="197"/>
      <c r="J21" s="197"/>
      <c r="L21" s="197"/>
      <c r="M21" s="94"/>
      <c r="N21" s="94"/>
      <c r="Q21" s="94"/>
      <c r="S21" s="196"/>
      <c r="T21" s="196"/>
      <c r="U21" s="196"/>
      <c r="V21" s="197"/>
      <c r="W21" s="217" t="s">
        <v>115</v>
      </c>
      <c r="X21" s="21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1"/>
      <c r="BN21" s="216"/>
      <c r="BO21" s="197"/>
      <c r="BQ21" s="127"/>
      <c r="BR21" s="222"/>
      <c r="BS21" s="222"/>
      <c r="BT21" s="223"/>
      <c r="BU21" s="110"/>
      <c r="BV21" s="110"/>
      <c r="BW21" s="110"/>
      <c r="BX21" s="110"/>
      <c r="BY21" s="110"/>
      <c r="BZ21" s="110"/>
      <c r="CA21" s="111"/>
    </row>
    <row r="22" spans="2:96" ht="16.5" customHeight="1">
      <c r="B22" s="210"/>
      <c r="C22" s="82"/>
      <c r="D22" s="82"/>
      <c r="E22" s="57"/>
      <c r="F22" s="196"/>
      <c r="G22" s="196"/>
      <c r="H22" s="196"/>
      <c r="I22" s="197"/>
      <c r="J22" s="197"/>
      <c r="L22" s="197"/>
      <c r="M22" s="94"/>
      <c r="N22" s="94"/>
      <c r="Q22" s="94"/>
      <c r="S22" s="196"/>
      <c r="T22" s="196"/>
      <c r="U22" s="196"/>
      <c r="V22" s="197"/>
      <c r="W22" s="224"/>
      <c r="X22" s="225"/>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26"/>
      <c r="BI22" s="226"/>
      <c r="BJ22" s="226"/>
      <c r="BK22" s="226"/>
      <c r="BL22" s="226"/>
      <c r="BM22" s="227"/>
      <c r="BN22" s="216"/>
      <c r="BO22" s="198"/>
      <c r="BQ22" s="127"/>
      <c r="BR22" s="222"/>
      <c r="BS22" s="222"/>
      <c r="BT22" s="223"/>
      <c r="BU22" s="110"/>
      <c r="BV22" s="110"/>
      <c r="BW22" s="110"/>
      <c r="BX22" s="110"/>
      <c r="BY22" s="110"/>
      <c r="BZ22" s="110"/>
      <c r="CA22" s="111"/>
    </row>
    <row r="23" spans="2:96" ht="12" customHeight="1">
      <c r="B23" s="210"/>
      <c r="C23" s="82"/>
      <c r="D23" s="82"/>
      <c r="E23" s="57"/>
      <c r="F23" s="196"/>
      <c r="G23" s="196"/>
      <c r="H23" s="196"/>
      <c r="I23" s="197"/>
      <c r="J23" s="197"/>
      <c r="L23" s="197"/>
      <c r="M23" s="94"/>
      <c r="N23" s="94"/>
      <c r="Q23" s="94"/>
      <c r="S23" s="196"/>
      <c r="T23" s="196"/>
      <c r="U23" s="196"/>
      <c r="V23" s="197"/>
      <c r="W23" s="228"/>
      <c r="X23" s="229"/>
      <c r="Y23" s="229"/>
      <c r="Z23" s="230"/>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1"/>
      <c r="BG23" s="231"/>
      <c r="BH23" s="231"/>
      <c r="BI23" s="231"/>
      <c r="BJ23" s="231"/>
      <c r="BK23" s="231"/>
      <c r="BL23" s="231"/>
      <c r="BM23" s="231"/>
      <c r="BN23" s="216"/>
      <c r="BO23" s="198"/>
      <c r="BQ23" s="127"/>
      <c r="BR23" s="222"/>
      <c r="BS23" s="222"/>
      <c r="BT23" s="223"/>
      <c r="BU23" s="110"/>
      <c r="BV23" s="110"/>
      <c r="BW23" s="110"/>
      <c r="BX23" s="110"/>
      <c r="BY23" s="110"/>
      <c r="BZ23" s="110"/>
      <c r="CA23" s="111"/>
      <c r="CB23" s="232"/>
      <c r="CC23" s="232"/>
      <c r="CD23" s="232"/>
      <c r="CE23" s="232"/>
      <c r="CF23" s="232"/>
      <c r="CG23" s="232"/>
      <c r="CH23" s="232"/>
      <c r="CI23" s="232"/>
      <c r="CJ23" s="232"/>
      <c r="CK23" s="232"/>
      <c r="CL23" s="232"/>
      <c r="CM23" s="232"/>
      <c r="CN23" s="232"/>
      <c r="CO23" s="232"/>
      <c r="CP23" s="232"/>
      <c r="CQ23" s="232"/>
      <c r="CR23" s="232"/>
    </row>
    <row r="24" spans="2:96" ht="21" customHeight="1">
      <c r="B24" s="210"/>
      <c r="C24" s="233"/>
      <c r="D24" s="234" t="s">
        <v>116</v>
      </c>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5"/>
      <c r="AH24" s="197"/>
      <c r="AI24" s="236"/>
      <c r="AJ24" s="237" t="s">
        <v>117</v>
      </c>
      <c r="AK24" s="237"/>
      <c r="AL24" s="237"/>
      <c r="AM24" s="237"/>
      <c r="AN24" s="237"/>
      <c r="AO24" s="237"/>
      <c r="AP24" s="237"/>
      <c r="AQ24" s="237"/>
      <c r="AR24" s="237"/>
      <c r="AS24" s="237"/>
      <c r="AT24" s="237"/>
      <c r="AU24" s="237"/>
      <c r="AV24" s="237"/>
      <c r="AW24" s="237"/>
      <c r="AX24" s="237"/>
      <c r="AY24" s="237"/>
      <c r="AZ24" s="237"/>
      <c r="BA24" s="237"/>
      <c r="BB24" s="237"/>
      <c r="BC24" s="237"/>
      <c r="BD24" s="237"/>
      <c r="BE24" s="237"/>
      <c r="BF24" s="237"/>
      <c r="BG24" s="237"/>
      <c r="BH24" s="237"/>
      <c r="BI24" s="237"/>
      <c r="BJ24" s="237"/>
      <c r="BK24" s="237"/>
      <c r="BL24" s="237"/>
      <c r="BM24" s="238"/>
      <c r="BN24" s="216"/>
      <c r="BO24" s="198"/>
      <c r="BQ24" s="127"/>
      <c r="BR24" s="222"/>
      <c r="BS24" s="222"/>
      <c r="BT24" s="223"/>
      <c r="BU24" s="110"/>
      <c r="BV24" s="110"/>
      <c r="BW24" s="110"/>
      <c r="BX24" s="110"/>
      <c r="BY24" s="110"/>
      <c r="BZ24" s="110"/>
      <c r="CA24" s="111"/>
      <c r="CB24" s="57" t="s">
        <v>118</v>
      </c>
      <c r="CC24" s="232"/>
      <c r="CD24" s="232"/>
      <c r="CE24" s="232"/>
      <c r="CF24" s="232"/>
      <c r="CG24" s="232"/>
      <c r="CH24" s="232"/>
      <c r="CI24" s="232"/>
      <c r="CJ24" s="232"/>
      <c r="CK24" s="232"/>
      <c r="CL24" s="232"/>
      <c r="CM24" s="232"/>
      <c r="CN24" s="232"/>
      <c r="CO24" s="232"/>
      <c r="CP24" s="232"/>
      <c r="CQ24" s="232"/>
      <c r="CR24" s="232"/>
    </row>
    <row r="25" spans="2:96" ht="21" customHeight="1">
      <c r="B25" s="210"/>
      <c r="C25" s="239"/>
      <c r="D25" s="240" t="s">
        <v>119</v>
      </c>
      <c r="E25" s="240"/>
      <c r="F25" s="240"/>
      <c r="G25" s="240"/>
      <c r="H25" s="240"/>
      <c r="I25" s="241" t="s">
        <v>120</v>
      </c>
      <c r="J25" s="241"/>
      <c r="K25" s="241"/>
      <c r="L25" s="241"/>
      <c r="M25" s="241" t="s">
        <v>121</v>
      </c>
      <c r="N25" s="241"/>
      <c r="O25" s="241"/>
      <c r="P25" s="241"/>
      <c r="Q25" s="242"/>
      <c r="R25" s="243"/>
      <c r="S25" s="243"/>
      <c r="T25" s="240" t="s">
        <v>122</v>
      </c>
      <c r="U25" s="240"/>
      <c r="V25" s="240"/>
      <c r="W25" s="240"/>
      <c r="X25" s="240"/>
      <c r="Y25" s="241" t="s">
        <v>120</v>
      </c>
      <c r="Z25" s="241"/>
      <c r="AA25" s="241"/>
      <c r="AB25" s="241"/>
      <c r="AC25" s="241" t="s">
        <v>121</v>
      </c>
      <c r="AD25" s="241"/>
      <c r="AE25" s="241"/>
      <c r="AF25" s="241"/>
      <c r="AG25" s="244"/>
      <c r="AH25" s="243"/>
      <c r="AI25" s="245"/>
      <c r="AJ25" s="240" t="s">
        <v>123</v>
      </c>
      <c r="AK25" s="240"/>
      <c r="AL25" s="240"/>
      <c r="AM25" s="240"/>
      <c r="AN25" s="240"/>
      <c r="AO25" s="241" t="s">
        <v>120</v>
      </c>
      <c r="AP25" s="241"/>
      <c r="AQ25" s="241"/>
      <c r="AR25" s="241"/>
      <c r="AS25" s="241" t="s">
        <v>121</v>
      </c>
      <c r="AT25" s="241"/>
      <c r="AU25" s="241"/>
      <c r="AV25" s="241"/>
      <c r="AW25" s="246"/>
      <c r="AX25" s="247"/>
      <c r="AY25" s="248"/>
      <c r="AZ25" s="240" t="s">
        <v>124</v>
      </c>
      <c r="BA25" s="240"/>
      <c r="BB25" s="240"/>
      <c r="BC25" s="240"/>
      <c r="BD25" s="240"/>
      <c r="BE25" s="241" t="s">
        <v>120</v>
      </c>
      <c r="BF25" s="241"/>
      <c r="BG25" s="241"/>
      <c r="BH25" s="241"/>
      <c r="BI25" s="241" t="s">
        <v>121</v>
      </c>
      <c r="BJ25" s="241"/>
      <c r="BK25" s="241"/>
      <c r="BL25" s="241"/>
      <c r="BM25" s="249"/>
      <c r="BN25" s="250"/>
      <c r="BO25" s="197"/>
      <c r="BQ25" s="127"/>
      <c r="BR25" s="222"/>
      <c r="BS25" s="222"/>
      <c r="BT25" s="223"/>
      <c r="BU25" s="110"/>
      <c r="BV25" s="110"/>
      <c r="BW25" s="110"/>
      <c r="BX25" s="110"/>
      <c r="BY25" s="110"/>
      <c r="BZ25" s="110"/>
      <c r="CA25" s="111"/>
      <c r="CB25" s="57" t="s">
        <v>125</v>
      </c>
      <c r="CC25" s="246"/>
      <c r="CD25" s="246"/>
      <c r="CE25" s="232"/>
      <c r="CF25" s="246"/>
      <c r="CG25" s="246"/>
      <c r="CH25" s="246"/>
      <c r="CI25" s="246"/>
      <c r="CJ25" s="232"/>
      <c r="CK25" s="246"/>
      <c r="CL25" s="246"/>
      <c r="CM25" s="246"/>
      <c r="CN25" s="246"/>
      <c r="CO25" s="232"/>
      <c r="CP25" s="232"/>
      <c r="CQ25" s="232"/>
      <c r="CR25" s="232"/>
    </row>
    <row r="26" spans="2:96" ht="21" customHeight="1">
      <c r="B26" s="210"/>
      <c r="C26" s="239"/>
      <c r="D26" s="240" t="s">
        <v>126</v>
      </c>
      <c r="E26" s="240"/>
      <c r="F26" s="240"/>
      <c r="G26" s="240"/>
      <c r="H26" s="240"/>
      <c r="I26" s="251">
        <f>(ROUNDDOWN(M26/40,1))</f>
        <v>0</v>
      </c>
      <c r="J26" s="251"/>
      <c r="K26" s="251"/>
      <c r="L26" s="251"/>
      <c r="M26" s="251">
        <f>((((ROUNDDOWN($BE$9/12,1))*40)))*-1</f>
        <v>0</v>
      </c>
      <c r="N26" s="251"/>
      <c r="O26" s="251"/>
      <c r="P26" s="251"/>
      <c r="Q26" s="242"/>
      <c r="R26" s="243"/>
      <c r="S26" s="243"/>
      <c r="T26" s="240" t="s">
        <v>126</v>
      </c>
      <c r="U26" s="240"/>
      <c r="V26" s="240"/>
      <c r="W26" s="240"/>
      <c r="X26" s="240"/>
      <c r="Y26" s="251">
        <f>(ROUNDDOWN(AC26/40,1))</f>
        <v>0</v>
      </c>
      <c r="Z26" s="251"/>
      <c r="AA26" s="251"/>
      <c r="AB26" s="251"/>
      <c r="AC26" s="251">
        <f>((((ROUNDDOWN($BE$9/30,1))*40)))*-1</f>
        <v>0</v>
      </c>
      <c r="AD26" s="251"/>
      <c r="AE26" s="251"/>
      <c r="AF26" s="251"/>
      <c r="AG26" s="244"/>
      <c r="AH26" s="243"/>
      <c r="AI26" s="245"/>
      <c r="AJ26" s="240" t="s">
        <v>126</v>
      </c>
      <c r="AK26" s="240"/>
      <c r="AL26" s="240"/>
      <c r="AM26" s="240"/>
      <c r="AN26" s="240"/>
      <c r="AO26" s="251">
        <f>(ROUNDDOWN(AS26/40,1))</f>
        <v>0</v>
      </c>
      <c r="AP26" s="251"/>
      <c r="AQ26" s="251"/>
      <c r="AR26" s="251"/>
      <c r="AS26" s="251">
        <f>((((ROUNDDOWN($BE$9/7.5,1))*40)))*-1</f>
        <v>0</v>
      </c>
      <c r="AT26" s="251"/>
      <c r="AU26" s="251"/>
      <c r="AV26" s="251"/>
      <c r="AW26" s="252"/>
      <c r="AX26" s="247"/>
      <c r="AY26" s="248"/>
      <c r="AZ26" s="240" t="s">
        <v>126</v>
      </c>
      <c r="BA26" s="240"/>
      <c r="BB26" s="240"/>
      <c r="BC26" s="240"/>
      <c r="BD26" s="240"/>
      <c r="BE26" s="251">
        <f>(ROUNDDOWN(BI26/40,1))</f>
        <v>0</v>
      </c>
      <c r="BF26" s="251"/>
      <c r="BG26" s="251"/>
      <c r="BH26" s="251"/>
      <c r="BI26" s="253">
        <f>((((ROUNDDOWN($BE$9/20,1))*40)))*-1</f>
        <v>0</v>
      </c>
      <c r="BJ26" s="254"/>
      <c r="BK26" s="254"/>
      <c r="BL26" s="255"/>
      <c r="BM26" s="249"/>
      <c r="BN26" s="250"/>
      <c r="BO26" s="197"/>
      <c r="BQ26" s="127"/>
      <c r="BR26" s="222"/>
      <c r="BS26" s="222"/>
      <c r="BT26" s="223"/>
      <c r="BU26" s="110"/>
      <c r="BV26" s="110"/>
      <c r="BW26" s="110"/>
      <c r="BX26" s="110"/>
      <c r="BY26" s="110"/>
      <c r="BZ26" s="110"/>
      <c r="CA26" s="111"/>
      <c r="CB26" s="57" t="s">
        <v>127</v>
      </c>
      <c r="CC26" s="256"/>
      <c r="CD26" s="256"/>
      <c r="CE26" s="232"/>
      <c r="CF26" s="256"/>
      <c r="CG26" s="256"/>
      <c r="CH26" s="256"/>
      <c r="CI26" s="256"/>
      <c r="CJ26" s="232"/>
      <c r="CK26" s="256"/>
      <c r="CL26" s="256"/>
      <c r="CM26" s="256"/>
      <c r="CN26" s="256"/>
      <c r="CO26" s="232"/>
      <c r="CP26" s="232"/>
      <c r="CQ26" s="232"/>
      <c r="CR26" s="232"/>
    </row>
    <row r="27" spans="2:96" ht="21" customHeight="1">
      <c r="B27" s="210"/>
      <c r="C27" s="239"/>
      <c r="D27" s="257" t="s">
        <v>128</v>
      </c>
      <c r="E27" s="258"/>
      <c r="F27" s="258"/>
      <c r="G27" s="258"/>
      <c r="H27" s="259"/>
      <c r="I27" s="251">
        <f>(ROUNDDOWN(M27/40,1))</f>
        <v>0</v>
      </c>
      <c r="J27" s="251"/>
      <c r="K27" s="251"/>
      <c r="L27" s="251"/>
      <c r="M27" s="253">
        <f>($AL$17-$AI$17)*-1</f>
        <v>0</v>
      </c>
      <c r="N27" s="254"/>
      <c r="O27" s="254"/>
      <c r="P27" s="255"/>
      <c r="Q27" s="242"/>
      <c r="R27" s="243"/>
      <c r="S27" s="243"/>
      <c r="T27" s="257" t="s">
        <v>128</v>
      </c>
      <c r="U27" s="258"/>
      <c r="V27" s="258"/>
      <c r="W27" s="258"/>
      <c r="X27" s="259"/>
      <c r="Y27" s="251">
        <f>(ROUNDDOWN(AC27/40,1))</f>
        <v>0</v>
      </c>
      <c r="Z27" s="251"/>
      <c r="AA27" s="251"/>
      <c r="AB27" s="251"/>
      <c r="AC27" s="253">
        <f>($AL$17-$AI$17)*-1</f>
        <v>0</v>
      </c>
      <c r="AD27" s="254"/>
      <c r="AE27" s="254"/>
      <c r="AF27" s="255"/>
      <c r="AG27" s="244"/>
      <c r="AH27" s="243"/>
      <c r="AI27" s="245"/>
      <c r="AJ27" s="257" t="s">
        <v>128</v>
      </c>
      <c r="AK27" s="258"/>
      <c r="AL27" s="258"/>
      <c r="AM27" s="258"/>
      <c r="AN27" s="259"/>
      <c r="AO27" s="251">
        <f>(ROUNDDOWN(AS27/40,1))</f>
        <v>0</v>
      </c>
      <c r="AP27" s="251"/>
      <c r="AQ27" s="251"/>
      <c r="AR27" s="251"/>
      <c r="AS27" s="253">
        <f>($AL$17-$AI$17)*-1</f>
        <v>0</v>
      </c>
      <c r="AT27" s="254"/>
      <c r="AU27" s="254"/>
      <c r="AV27" s="255"/>
      <c r="AW27" s="252"/>
      <c r="AX27" s="247"/>
      <c r="AY27" s="248"/>
      <c r="AZ27" s="257" t="s">
        <v>128</v>
      </c>
      <c r="BA27" s="258"/>
      <c r="BB27" s="258"/>
      <c r="BC27" s="258"/>
      <c r="BD27" s="259"/>
      <c r="BE27" s="251">
        <f>(ROUNDDOWN(BI27/40,1))</f>
        <v>0</v>
      </c>
      <c r="BF27" s="251"/>
      <c r="BG27" s="251"/>
      <c r="BH27" s="251"/>
      <c r="BI27" s="253">
        <f>($AL$17-$AI$17)*-1</f>
        <v>0</v>
      </c>
      <c r="BJ27" s="254"/>
      <c r="BK27" s="254"/>
      <c r="BL27" s="255"/>
      <c r="BM27" s="249"/>
      <c r="BN27" s="250"/>
      <c r="BO27" s="197"/>
      <c r="BQ27" s="127"/>
      <c r="BR27" s="222"/>
      <c r="BS27" s="222"/>
      <c r="BT27" s="223"/>
      <c r="BU27" s="110"/>
      <c r="BV27" s="110"/>
      <c r="BW27" s="110"/>
      <c r="BX27" s="110"/>
      <c r="BY27" s="110"/>
      <c r="BZ27" s="110"/>
      <c r="CA27" s="111"/>
      <c r="CB27" s="57" t="s">
        <v>129</v>
      </c>
      <c r="CC27" s="256"/>
      <c r="CD27" s="256"/>
      <c r="CE27" s="232"/>
      <c r="CF27" s="256"/>
      <c r="CG27" s="256"/>
      <c r="CH27" s="256"/>
      <c r="CI27" s="256"/>
      <c r="CJ27" s="232"/>
      <c r="CK27" s="256"/>
      <c r="CL27" s="256"/>
      <c r="CM27" s="256"/>
      <c r="CN27" s="256"/>
      <c r="CO27" s="232"/>
      <c r="CP27" s="232"/>
      <c r="CQ27" s="232"/>
      <c r="CR27" s="232"/>
    </row>
    <row r="28" spans="2:96" ht="21" customHeight="1">
      <c r="B28" s="210"/>
      <c r="C28" s="239"/>
      <c r="D28" s="257" t="s">
        <v>130</v>
      </c>
      <c r="E28" s="258"/>
      <c r="F28" s="258"/>
      <c r="G28" s="258"/>
      <c r="H28" s="259"/>
      <c r="I28" s="251" t="e">
        <f>+$AV$17-$AE$17</f>
        <v>#DIV/0!</v>
      </c>
      <c r="J28" s="251"/>
      <c r="K28" s="251"/>
      <c r="L28" s="251"/>
      <c r="M28" s="253">
        <f>+$AZ$17-$AI$17</f>
        <v>0</v>
      </c>
      <c r="N28" s="254"/>
      <c r="O28" s="254"/>
      <c r="P28" s="255"/>
      <c r="Q28" s="242"/>
      <c r="R28" s="243"/>
      <c r="S28" s="243"/>
      <c r="T28" s="257" t="s">
        <v>130</v>
      </c>
      <c r="U28" s="258"/>
      <c r="V28" s="258"/>
      <c r="W28" s="258"/>
      <c r="X28" s="259"/>
      <c r="Y28" s="251" t="e">
        <f>+$AV$17-$AE$17</f>
        <v>#DIV/0!</v>
      </c>
      <c r="Z28" s="251"/>
      <c r="AA28" s="251"/>
      <c r="AB28" s="251"/>
      <c r="AC28" s="253">
        <f>+$AZ$17-$AI$17</f>
        <v>0</v>
      </c>
      <c r="AD28" s="254"/>
      <c r="AE28" s="254"/>
      <c r="AF28" s="255"/>
      <c r="AG28" s="244"/>
      <c r="AH28" s="243"/>
      <c r="AI28" s="245"/>
      <c r="AJ28" s="257" t="s">
        <v>130</v>
      </c>
      <c r="AK28" s="258"/>
      <c r="AL28" s="258"/>
      <c r="AM28" s="258"/>
      <c r="AN28" s="259"/>
      <c r="AO28" s="253" t="e">
        <f>+$AV$17-$AE$17</f>
        <v>#DIV/0!</v>
      </c>
      <c r="AP28" s="254"/>
      <c r="AQ28" s="254"/>
      <c r="AR28" s="255"/>
      <c r="AS28" s="253">
        <f>+$AZ$17-$AI$17</f>
        <v>0</v>
      </c>
      <c r="AT28" s="254"/>
      <c r="AU28" s="254"/>
      <c r="AV28" s="255"/>
      <c r="AW28" s="252"/>
      <c r="AX28" s="247"/>
      <c r="AY28" s="248"/>
      <c r="AZ28" s="257" t="s">
        <v>130</v>
      </c>
      <c r="BA28" s="258"/>
      <c r="BB28" s="258"/>
      <c r="BC28" s="258"/>
      <c r="BD28" s="259"/>
      <c r="BE28" s="253" t="e">
        <f>+$AV$17-$AE$17</f>
        <v>#DIV/0!</v>
      </c>
      <c r="BF28" s="254"/>
      <c r="BG28" s="254"/>
      <c r="BH28" s="255"/>
      <c r="BI28" s="253">
        <f>+$AZ$17-$AI$17</f>
        <v>0</v>
      </c>
      <c r="BJ28" s="254"/>
      <c r="BK28" s="254"/>
      <c r="BL28" s="255"/>
      <c r="BM28" s="249"/>
      <c r="BN28" s="250"/>
      <c r="BO28" s="197"/>
      <c r="BQ28" s="127"/>
      <c r="BR28" s="222"/>
      <c r="BS28" s="222"/>
      <c r="BT28" s="223"/>
      <c r="BU28" s="110"/>
      <c r="BV28" s="110"/>
      <c r="BW28" s="110"/>
      <c r="BX28" s="110"/>
      <c r="BY28" s="110"/>
      <c r="BZ28" s="110"/>
      <c r="CA28" s="111"/>
      <c r="CC28" s="256"/>
      <c r="CD28" s="256"/>
      <c r="CE28" s="232"/>
      <c r="CF28" s="256"/>
      <c r="CG28" s="256"/>
      <c r="CH28" s="256"/>
      <c r="CI28" s="256"/>
      <c r="CJ28" s="232"/>
      <c r="CK28" s="256"/>
      <c r="CL28" s="256"/>
      <c r="CM28" s="256"/>
      <c r="CN28" s="256"/>
      <c r="CO28" s="232"/>
      <c r="CP28" s="232"/>
      <c r="CQ28" s="232"/>
      <c r="CR28" s="232"/>
    </row>
    <row r="29" spans="2:96" ht="21" customHeight="1" thickBot="1">
      <c r="B29" s="210"/>
      <c r="C29" s="239"/>
      <c r="D29" s="260" t="s">
        <v>131</v>
      </c>
      <c r="E29" s="260"/>
      <c r="F29" s="260"/>
      <c r="G29" s="260"/>
      <c r="H29" s="260"/>
      <c r="I29" s="261">
        <f>(ROUNDDOWN(M29/40,1))</f>
        <v>0</v>
      </c>
      <c r="J29" s="261"/>
      <c r="K29" s="261"/>
      <c r="L29" s="261"/>
      <c r="M29" s="262">
        <f>$BB$91</f>
        <v>0</v>
      </c>
      <c r="N29" s="263"/>
      <c r="O29" s="263"/>
      <c r="P29" s="264"/>
      <c r="Q29" s="242"/>
      <c r="R29" s="243"/>
      <c r="S29" s="243"/>
      <c r="T29" s="260" t="s">
        <v>131</v>
      </c>
      <c r="U29" s="260"/>
      <c r="V29" s="260"/>
      <c r="W29" s="260"/>
      <c r="X29" s="260"/>
      <c r="Y29" s="265">
        <f>(ROUNDDOWN(AC29/40,1))</f>
        <v>0</v>
      </c>
      <c r="Z29" s="265"/>
      <c r="AA29" s="265"/>
      <c r="AB29" s="265"/>
      <c r="AC29" s="266">
        <f>$BB$91</f>
        <v>0</v>
      </c>
      <c r="AD29" s="267"/>
      <c r="AE29" s="267"/>
      <c r="AF29" s="268"/>
      <c r="AG29" s="244"/>
      <c r="AH29" s="243"/>
      <c r="AI29" s="245"/>
      <c r="AJ29" s="260" t="s">
        <v>131</v>
      </c>
      <c r="AK29" s="260"/>
      <c r="AL29" s="260"/>
      <c r="AM29" s="260"/>
      <c r="AN29" s="260"/>
      <c r="AO29" s="265">
        <f>(ROUNDDOWN(AS29/40,1))</f>
        <v>0</v>
      </c>
      <c r="AP29" s="265"/>
      <c r="AQ29" s="265"/>
      <c r="AR29" s="265"/>
      <c r="AS29" s="266">
        <f>$BB$91</f>
        <v>0</v>
      </c>
      <c r="AT29" s="267"/>
      <c r="AU29" s="267"/>
      <c r="AV29" s="268"/>
      <c r="AW29" s="252"/>
      <c r="AX29" s="247"/>
      <c r="AY29" s="248"/>
      <c r="AZ29" s="260" t="s">
        <v>131</v>
      </c>
      <c r="BA29" s="260"/>
      <c r="BB29" s="260"/>
      <c r="BC29" s="260"/>
      <c r="BD29" s="260"/>
      <c r="BE29" s="261">
        <f>(ROUNDDOWN(BI29/40,1))</f>
        <v>0</v>
      </c>
      <c r="BF29" s="261"/>
      <c r="BG29" s="261"/>
      <c r="BH29" s="261"/>
      <c r="BI29" s="266">
        <f>$BB$91</f>
        <v>0</v>
      </c>
      <c r="BJ29" s="267"/>
      <c r="BK29" s="267"/>
      <c r="BL29" s="268"/>
      <c r="BM29" s="249"/>
      <c r="BN29" s="250"/>
      <c r="BO29" s="197"/>
      <c r="BU29" s="110"/>
      <c r="BV29" s="110"/>
      <c r="BW29" s="110"/>
      <c r="BX29" s="110"/>
      <c r="BY29" s="110"/>
      <c r="BZ29" s="110"/>
      <c r="CA29" s="111"/>
      <c r="CB29" s="57" t="s">
        <v>132</v>
      </c>
      <c r="CC29" s="269"/>
      <c r="CD29" s="269"/>
      <c r="CE29" s="232"/>
      <c r="CF29" s="269"/>
      <c r="CG29" s="269"/>
      <c r="CH29" s="269"/>
      <c r="CI29" s="269"/>
      <c r="CJ29" s="232"/>
      <c r="CK29" s="269"/>
      <c r="CL29" s="269"/>
      <c r="CM29" s="269"/>
      <c r="CN29" s="269"/>
      <c r="CO29" s="232"/>
      <c r="CP29" s="232"/>
      <c r="CQ29" s="232"/>
      <c r="CR29" s="232"/>
    </row>
    <row r="30" spans="2:96" ht="30.75" customHeight="1" thickTop="1">
      <c r="B30" s="210"/>
      <c r="C30" s="239"/>
      <c r="D30" s="270" t="s">
        <v>133</v>
      </c>
      <c r="E30" s="271"/>
      <c r="F30" s="271"/>
      <c r="G30" s="271"/>
      <c r="H30" s="271"/>
      <c r="I30" s="272" t="e">
        <f>SUM(I26:L29)</f>
        <v>#DIV/0!</v>
      </c>
      <c r="J30" s="272"/>
      <c r="K30" s="272"/>
      <c r="L30" s="272"/>
      <c r="M30" s="272">
        <f>SUM(M26:P29)</f>
        <v>0</v>
      </c>
      <c r="N30" s="272"/>
      <c r="O30" s="272"/>
      <c r="P30" s="272"/>
      <c r="Q30" s="243"/>
      <c r="R30" s="243"/>
      <c r="S30" s="243"/>
      <c r="T30" s="270" t="s">
        <v>133</v>
      </c>
      <c r="U30" s="271"/>
      <c r="V30" s="271"/>
      <c r="W30" s="271"/>
      <c r="X30" s="271"/>
      <c r="Y30" s="273" t="e">
        <f>SUM(Y26:AB29)</f>
        <v>#DIV/0!</v>
      </c>
      <c r="Z30" s="273"/>
      <c r="AA30" s="273"/>
      <c r="AB30" s="273"/>
      <c r="AC30" s="273">
        <f>SUM(AC26:AF29)</f>
        <v>0</v>
      </c>
      <c r="AD30" s="273"/>
      <c r="AE30" s="273"/>
      <c r="AF30" s="273"/>
      <c r="AG30" s="244"/>
      <c r="AH30" s="243"/>
      <c r="AI30" s="245"/>
      <c r="AJ30" s="270" t="s">
        <v>134</v>
      </c>
      <c r="AK30" s="271"/>
      <c r="AL30" s="271"/>
      <c r="AM30" s="271"/>
      <c r="AN30" s="271"/>
      <c r="AO30" s="272" t="e">
        <f>SUM(AO26:AR29)</f>
        <v>#DIV/0!</v>
      </c>
      <c r="AP30" s="272"/>
      <c r="AQ30" s="272"/>
      <c r="AR30" s="272"/>
      <c r="AS30" s="273">
        <f>SUM(AS26:AV29)</f>
        <v>0</v>
      </c>
      <c r="AT30" s="273"/>
      <c r="AU30" s="273"/>
      <c r="AV30" s="273"/>
      <c r="AW30" s="252"/>
      <c r="AX30" s="247"/>
      <c r="AY30" s="248"/>
      <c r="AZ30" s="270" t="s">
        <v>134</v>
      </c>
      <c r="BA30" s="271"/>
      <c r="BB30" s="271"/>
      <c r="BC30" s="271"/>
      <c r="BD30" s="271"/>
      <c r="BE30" s="272" t="e">
        <f>SUM(BE26:BH29)</f>
        <v>#DIV/0!</v>
      </c>
      <c r="BF30" s="272"/>
      <c r="BG30" s="272"/>
      <c r="BH30" s="272"/>
      <c r="BI30" s="273">
        <f>SUM(BI26:BL29)</f>
        <v>0</v>
      </c>
      <c r="BJ30" s="273"/>
      <c r="BK30" s="273"/>
      <c r="BL30" s="273"/>
      <c r="BM30" s="249"/>
      <c r="BN30" s="250"/>
      <c r="BO30" s="197"/>
      <c r="BQ30" s="127"/>
      <c r="BR30" s="222"/>
      <c r="BS30" s="222"/>
      <c r="BT30" s="223"/>
      <c r="BU30" s="110"/>
      <c r="BV30" s="110"/>
      <c r="BW30" s="110"/>
      <c r="BX30" s="110"/>
      <c r="BY30" s="110"/>
      <c r="BZ30" s="110"/>
      <c r="CA30" s="111"/>
      <c r="CB30" s="57" t="s">
        <v>135</v>
      </c>
      <c r="CC30" s="274"/>
      <c r="CD30" s="274"/>
      <c r="CE30" s="232"/>
      <c r="CF30" s="274"/>
      <c r="CG30" s="274"/>
      <c r="CH30" s="274"/>
      <c r="CI30" s="274"/>
      <c r="CJ30" s="232"/>
      <c r="CK30" s="274"/>
      <c r="CL30" s="274"/>
      <c r="CM30" s="274"/>
      <c r="CN30" s="274"/>
      <c r="CO30" s="232"/>
      <c r="CP30" s="232"/>
      <c r="CQ30" s="232"/>
      <c r="CR30" s="232"/>
    </row>
    <row r="31" spans="2:96" ht="20.25" customHeight="1">
      <c r="B31" s="210"/>
      <c r="C31" s="239"/>
      <c r="D31" s="275"/>
      <c r="E31" s="275"/>
      <c r="F31" s="275"/>
      <c r="G31" s="275"/>
      <c r="H31" s="275"/>
      <c r="I31" s="276"/>
      <c r="J31" s="276"/>
      <c r="K31" s="276"/>
      <c r="L31" s="276"/>
      <c r="M31" s="276"/>
      <c r="N31" s="276"/>
      <c r="O31" s="276"/>
      <c r="P31" s="276"/>
      <c r="Q31" s="94"/>
      <c r="R31" s="94"/>
      <c r="S31" s="94"/>
      <c r="T31" s="275"/>
      <c r="U31" s="275"/>
      <c r="V31" s="275"/>
      <c r="W31" s="275"/>
      <c r="X31" s="275"/>
      <c r="Y31" s="276"/>
      <c r="Z31" s="276"/>
      <c r="AA31" s="276"/>
      <c r="AB31" s="276"/>
      <c r="AC31" s="276"/>
      <c r="AD31" s="276"/>
      <c r="AE31" s="276"/>
      <c r="AF31" s="276"/>
      <c r="AG31" s="277"/>
      <c r="AH31" s="94"/>
      <c r="AI31" s="278"/>
      <c r="AJ31" s="279"/>
      <c r="AK31" s="279"/>
      <c r="AL31" s="279"/>
      <c r="AM31" s="279"/>
      <c r="AN31" s="279"/>
      <c r="AO31" s="280"/>
      <c r="AP31" s="280"/>
      <c r="AQ31" s="280"/>
      <c r="AR31" s="280"/>
      <c r="AS31" s="280"/>
      <c r="AT31" s="280"/>
      <c r="AU31" s="280"/>
      <c r="AV31" s="280"/>
      <c r="AW31" s="281"/>
      <c r="AX31" s="282"/>
      <c r="AY31" s="283"/>
      <c r="AZ31" s="279"/>
      <c r="BA31" s="279"/>
      <c r="BB31" s="279"/>
      <c r="BC31" s="279"/>
      <c r="BD31" s="279"/>
      <c r="BE31" s="280"/>
      <c r="BF31" s="280"/>
      <c r="BG31" s="280"/>
      <c r="BH31" s="280"/>
      <c r="BI31" s="280"/>
      <c r="BJ31" s="280"/>
      <c r="BK31" s="280"/>
      <c r="BL31" s="280"/>
      <c r="BM31" s="249"/>
      <c r="BN31" s="250"/>
      <c r="BO31" s="197"/>
      <c r="BQ31" s="127"/>
      <c r="BR31" s="222"/>
      <c r="BS31" s="222"/>
      <c r="BT31" s="223"/>
      <c r="BU31" s="110"/>
      <c r="BV31" s="110"/>
      <c r="BW31" s="110"/>
      <c r="BX31" s="110"/>
      <c r="BY31" s="110"/>
      <c r="BZ31" s="110"/>
      <c r="CA31" s="111"/>
      <c r="CB31" s="57" t="s">
        <v>136</v>
      </c>
      <c r="CC31" s="232"/>
      <c r="CD31" s="232"/>
      <c r="CE31" s="232"/>
      <c r="CF31" s="232"/>
      <c r="CG31" s="232"/>
      <c r="CH31" s="232"/>
      <c r="CI31" s="232"/>
      <c r="CJ31" s="232"/>
      <c r="CK31" s="232"/>
      <c r="CL31" s="232"/>
      <c r="CM31" s="232"/>
      <c r="CN31" s="232"/>
      <c r="CO31" s="232"/>
      <c r="CP31" s="232"/>
      <c r="CQ31" s="232"/>
      <c r="CR31" s="232"/>
    </row>
    <row r="32" spans="2:96" ht="20.25" customHeight="1">
      <c r="B32" s="210"/>
      <c r="C32" s="239"/>
      <c r="D32" s="275"/>
      <c r="E32" s="275"/>
      <c r="F32" s="275"/>
      <c r="G32" s="275"/>
      <c r="H32" s="275"/>
      <c r="I32" s="276"/>
      <c r="J32" s="276"/>
      <c r="K32" s="284" t="s">
        <v>137</v>
      </c>
      <c r="L32" s="285"/>
      <c r="M32" s="285"/>
      <c r="N32" s="286" t="str">
        <f>IF(OR($BE$9&gt;0,),IF(AND(OR($D$5="○",$D$6="○"),$I$30&gt;=0),"可",IF(AND(OR($D$5="○",$D$6="○"),$I$30&lt;0),"不可","")),"")</f>
        <v/>
      </c>
      <c r="O32" s="287"/>
      <c r="P32" s="288"/>
      <c r="Q32" s="94"/>
      <c r="R32" s="94"/>
      <c r="S32" s="94"/>
      <c r="T32" s="275"/>
      <c r="U32" s="275"/>
      <c r="V32" s="275"/>
      <c r="W32" s="275"/>
      <c r="X32" s="275"/>
      <c r="Y32" s="276"/>
      <c r="Z32" s="276"/>
      <c r="AA32" s="284" t="s">
        <v>138</v>
      </c>
      <c r="AB32" s="285"/>
      <c r="AC32" s="289"/>
      <c r="AD32" s="286" t="str">
        <f>IF(OR($BE$9&gt;0,),IF(AND(OR($D$5="○",$D$6="○"),$Y$30&gt;=0),"可",IF(AND(OR($D$5="○",$D$6="○"),$Y$30&lt;0),"不可","")),"")</f>
        <v/>
      </c>
      <c r="AE32" s="287"/>
      <c r="AF32" s="288"/>
      <c r="AG32" s="277"/>
      <c r="AH32" s="94"/>
      <c r="AI32" s="278"/>
      <c r="AJ32" s="279"/>
      <c r="AK32" s="279"/>
      <c r="AL32" s="279"/>
      <c r="AM32" s="279"/>
      <c r="AN32" s="279"/>
      <c r="AO32" s="280"/>
      <c r="AP32" s="280"/>
      <c r="AQ32" s="284" t="s">
        <v>139</v>
      </c>
      <c r="AR32" s="285"/>
      <c r="AS32" s="289"/>
      <c r="AT32" s="286" t="str">
        <f>IF(OR($BE$9&gt;0,),IF(AND(OR($D$7="○"),$AO$30&gt;=0),"可",IF(AND(OR($D$7="○"),$AO$30&lt;0),"不可","")),"")</f>
        <v/>
      </c>
      <c r="AU32" s="287"/>
      <c r="AV32" s="288"/>
      <c r="AW32" s="281"/>
      <c r="AX32" s="282"/>
      <c r="AY32" s="283"/>
      <c r="AZ32" s="279"/>
      <c r="BA32" s="279"/>
      <c r="BB32" s="279"/>
      <c r="BC32" s="279"/>
      <c r="BD32" s="279"/>
      <c r="BE32" s="280"/>
      <c r="BF32" s="280"/>
      <c r="BG32" s="284" t="s">
        <v>140</v>
      </c>
      <c r="BH32" s="285"/>
      <c r="BI32" s="289"/>
      <c r="BJ32" s="286" t="str">
        <f>IF(OR($BE$9&gt;0,),IF(AND(OR($D$7="○"),$BE$30&gt;=0),"可",IF(AND(OR($D$7="○"),$BE$30&lt;0),"不可","")),"")</f>
        <v/>
      </c>
      <c r="BK32" s="287"/>
      <c r="BL32" s="288"/>
      <c r="BM32" s="249"/>
      <c r="BN32" s="250"/>
      <c r="BO32" s="197"/>
      <c r="BQ32" s="127"/>
      <c r="BR32" s="222"/>
      <c r="BS32" s="222"/>
      <c r="BT32" s="223"/>
      <c r="BU32" s="110"/>
      <c r="BV32" s="110"/>
      <c r="BW32" s="110"/>
      <c r="BX32" s="110"/>
      <c r="BY32" s="110"/>
      <c r="BZ32" s="110"/>
      <c r="CA32" s="111"/>
      <c r="CB32" s="57" t="s">
        <v>141</v>
      </c>
      <c r="CC32" s="232"/>
      <c r="CD32" s="232"/>
      <c r="CE32" s="232"/>
      <c r="CF32" s="232"/>
      <c r="CG32" s="232"/>
      <c r="CH32" s="232"/>
      <c r="CI32" s="232"/>
      <c r="CJ32" s="232"/>
      <c r="CK32" s="232"/>
      <c r="CL32" s="232"/>
      <c r="CM32" s="232"/>
      <c r="CN32" s="232"/>
      <c r="CO32" s="232"/>
      <c r="CP32" s="232"/>
      <c r="CQ32" s="232"/>
      <c r="CR32" s="232"/>
    </row>
    <row r="33" spans="2:96" ht="20.25" customHeight="1">
      <c r="B33" s="210"/>
      <c r="C33" s="290"/>
      <c r="D33" s="291"/>
      <c r="E33" s="291"/>
      <c r="F33" s="291"/>
      <c r="G33" s="291"/>
      <c r="H33" s="291"/>
      <c r="I33" s="292"/>
      <c r="J33" s="292"/>
      <c r="K33" s="292"/>
      <c r="L33" s="292"/>
      <c r="M33" s="292"/>
      <c r="N33" s="292"/>
      <c r="O33" s="292"/>
      <c r="P33" s="292"/>
      <c r="Q33" s="293"/>
      <c r="R33" s="293"/>
      <c r="S33" s="293"/>
      <c r="T33" s="291"/>
      <c r="U33" s="291"/>
      <c r="V33" s="291"/>
      <c r="W33" s="291"/>
      <c r="X33" s="291"/>
      <c r="Y33" s="292"/>
      <c r="Z33" s="292"/>
      <c r="AA33" s="292"/>
      <c r="AB33" s="292"/>
      <c r="AC33" s="292"/>
      <c r="AD33" s="292"/>
      <c r="AE33" s="292"/>
      <c r="AF33" s="292"/>
      <c r="AG33" s="294"/>
      <c r="AH33" s="94"/>
      <c r="AI33" s="295"/>
      <c r="AJ33" s="291"/>
      <c r="AK33" s="291"/>
      <c r="AL33" s="291"/>
      <c r="AM33" s="291"/>
      <c r="AN33" s="291"/>
      <c r="AO33" s="292"/>
      <c r="AP33" s="292"/>
      <c r="AQ33" s="292"/>
      <c r="AR33" s="292"/>
      <c r="AS33" s="292"/>
      <c r="AT33" s="292"/>
      <c r="AU33" s="292"/>
      <c r="AV33" s="292"/>
      <c r="AW33" s="296"/>
      <c r="AX33" s="293"/>
      <c r="AY33" s="297"/>
      <c r="AZ33" s="291"/>
      <c r="BA33" s="291"/>
      <c r="BB33" s="291"/>
      <c r="BC33" s="291"/>
      <c r="BD33" s="291"/>
      <c r="BE33" s="292"/>
      <c r="BF33" s="292"/>
      <c r="BG33" s="292"/>
      <c r="BH33" s="292"/>
      <c r="BI33" s="292"/>
      <c r="BJ33" s="292"/>
      <c r="BK33" s="292"/>
      <c r="BL33" s="292"/>
      <c r="BM33" s="298"/>
      <c r="BN33" s="250"/>
      <c r="BO33" s="197"/>
      <c r="BQ33" s="127"/>
      <c r="BR33" s="222"/>
      <c r="BS33" s="222"/>
      <c r="BT33" s="223"/>
      <c r="BU33" s="110"/>
      <c r="BV33" s="110"/>
      <c r="BW33" s="110"/>
      <c r="BX33" s="110"/>
      <c r="BY33" s="110"/>
      <c r="BZ33" s="110"/>
      <c r="CA33" s="111"/>
      <c r="CB33" s="57" t="s">
        <v>142</v>
      </c>
      <c r="CC33" s="232"/>
      <c r="CD33" s="232"/>
      <c r="CE33" s="232"/>
      <c r="CF33" s="232"/>
      <c r="CG33" s="232"/>
      <c r="CH33" s="232"/>
      <c r="CI33" s="232"/>
      <c r="CJ33" s="232"/>
      <c r="CK33" s="232"/>
      <c r="CL33" s="232"/>
      <c r="CM33" s="232"/>
      <c r="CN33" s="232"/>
      <c r="CO33" s="232"/>
      <c r="CP33" s="232"/>
      <c r="CQ33" s="232"/>
      <c r="CR33" s="232"/>
    </row>
    <row r="34" spans="2:96" ht="20.25" customHeight="1" thickBot="1">
      <c r="B34" s="299"/>
      <c r="C34" s="300"/>
      <c r="D34" s="301"/>
      <c r="E34" s="301"/>
      <c r="F34" s="301"/>
      <c r="G34" s="301"/>
      <c r="H34" s="301"/>
      <c r="I34" s="302"/>
      <c r="J34" s="302"/>
      <c r="K34" s="302"/>
      <c r="L34" s="302"/>
      <c r="M34" s="302"/>
      <c r="N34" s="302"/>
      <c r="O34" s="302"/>
      <c r="P34" s="302"/>
      <c r="Q34" s="303"/>
      <c r="R34" s="303"/>
      <c r="S34" s="303"/>
      <c r="T34" s="301"/>
      <c r="U34" s="301"/>
      <c r="V34" s="301"/>
      <c r="W34" s="301"/>
      <c r="X34" s="301"/>
      <c r="Y34" s="302"/>
      <c r="Z34" s="302"/>
      <c r="AA34" s="302"/>
      <c r="AB34" s="302"/>
      <c r="AC34" s="302"/>
      <c r="AD34" s="302"/>
      <c r="AE34" s="302"/>
      <c r="AF34" s="302"/>
      <c r="AG34" s="303"/>
      <c r="AH34" s="303"/>
      <c r="AI34" s="303"/>
      <c r="AJ34" s="301"/>
      <c r="AK34" s="301"/>
      <c r="AL34" s="301"/>
      <c r="AM34" s="301"/>
      <c r="AN34" s="301"/>
      <c r="AO34" s="302"/>
      <c r="AP34" s="302"/>
      <c r="AQ34" s="302"/>
      <c r="AR34" s="302"/>
      <c r="AS34" s="302"/>
      <c r="AT34" s="302"/>
      <c r="AU34" s="302"/>
      <c r="AV34" s="302"/>
      <c r="AW34" s="304"/>
      <c r="AX34" s="303"/>
      <c r="AY34" s="305"/>
      <c r="AZ34" s="301"/>
      <c r="BA34" s="301"/>
      <c r="BB34" s="301"/>
      <c r="BC34" s="301"/>
      <c r="BD34" s="301"/>
      <c r="BE34" s="302"/>
      <c r="BF34" s="302"/>
      <c r="BG34" s="302"/>
      <c r="BH34" s="302"/>
      <c r="BI34" s="302"/>
      <c r="BJ34" s="302"/>
      <c r="BK34" s="302"/>
      <c r="BL34" s="302"/>
      <c r="BM34" s="306"/>
      <c r="BN34" s="307"/>
      <c r="BO34" s="198"/>
      <c r="BQ34" s="127"/>
      <c r="BR34" s="222"/>
      <c r="BS34" s="222"/>
      <c r="BT34" s="223"/>
      <c r="BU34" s="110"/>
      <c r="BV34" s="110"/>
      <c r="BW34" s="110"/>
      <c r="BX34" s="110"/>
      <c r="BY34" s="110"/>
      <c r="BZ34" s="110"/>
      <c r="CA34" s="111"/>
      <c r="CB34" s="232"/>
      <c r="CC34" s="232"/>
      <c r="CD34" s="232"/>
      <c r="CE34" s="232"/>
      <c r="CF34" s="232"/>
      <c r="CG34" s="232"/>
      <c r="CH34" s="232"/>
      <c r="CI34" s="232"/>
      <c r="CJ34" s="232"/>
      <c r="CK34" s="232"/>
      <c r="CL34" s="232"/>
      <c r="CM34" s="232"/>
      <c r="CN34" s="232"/>
      <c r="CO34" s="232"/>
      <c r="CP34" s="232"/>
      <c r="CQ34" s="232"/>
      <c r="CR34" s="232"/>
    </row>
    <row r="35" spans="2:96" ht="21" customHeight="1" thickBot="1">
      <c r="B35" s="135" t="s">
        <v>143</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11"/>
      <c r="BB35" s="228"/>
      <c r="BC35" s="211"/>
      <c r="BD35" s="211"/>
      <c r="BE35" s="228"/>
      <c r="BF35" s="211"/>
      <c r="BG35" s="228"/>
      <c r="BH35" s="228"/>
      <c r="BI35" s="228"/>
      <c r="BJ35" s="228"/>
      <c r="BK35" s="228"/>
      <c r="BL35" s="228"/>
      <c r="BM35" s="228"/>
      <c r="BN35" s="228"/>
      <c r="BO35" s="198"/>
      <c r="BQ35" s="127"/>
      <c r="BR35" s="222"/>
      <c r="BS35" s="222"/>
      <c r="BT35" s="223"/>
      <c r="BU35" s="110"/>
      <c r="BV35" s="110"/>
      <c r="BW35" s="110"/>
      <c r="BX35" s="110"/>
      <c r="BY35" s="110"/>
      <c r="BZ35" s="110"/>
      <c r="CA35" s="111"/>
      <c r="CB35" s="232"/>
      <c r="CC35" s="232"/>
      <c r="CD35" s="232"/>
      <c r="CE35" s="232"/>
      <c r="CF35" s="232"/>
      <c r="CG35" s="232"/>
      <c r="CH35" s="232"/>
      <c r="CI35" s="232"/>
      <c r="CJ35" s="232"/>
      <c r="CK35" s="232"/>
      <c r="CL35" s="232"/>
      <c r="CM35" s="232"/>
      <c r="CN35" s="232"/>
      <c r="CO35" s="232"/>
      <c r="CP35" s="232"/>
      <c r="CQ35" s="232"/>
      <c r="CR35" s="232"/>
    </row>
    <row r="36" spans="2:96" ht="32.25" customHeight="1">
      <c r="B36" s="308"/>
      <c r="C36" s="309"/>
      <c r="D36" s="310" t="s">
        <v>144</v>
      </c>
      <c r="E36" s="311"/>
      <c r="F36" s="311"/>
      <c r="G36" s="311"/>
      <c r="H36" s="311"/>
      <c r="I36" s="311"/>
      <c r="J36" s="312" t="s">
        <v>145</v>
      </c>
      <c r="K36" s="312"/>
      <c r="L36" s="312"/>
      <c r="M36" s="312" t="s">
        <v>146</v>
      </c>
      <c r="N36" s="312"/>
      <c r="O36" s="312"/>
      <c r="P36" s="312" t="s">
        <v>147</v>
      </c>
      <c r="Q36" s="312"/>
      <c r="R36" s="311" t="s">
        <v>148</v>
      </c>
      <c r="S36" s="311"/>
      <c r="T36" s="311"/>
      <c r="U36" s="311"/>
      <c r="V36" s="313"/>
      <c r="W36" s="314" t="s">
        <v>149</v>
      </c>
      <c r="X36" s="315"/>
      <c r="Y36" s="315"/>
      <c r="Z36" s="315"/>
      <c r="AA36" s="315"/>
      <c r="AB36" s="315"/>
      <c r="AC36" s="316"/>
      <c r="AD36" s="314" t="s">
        <v>150</v>
      </c>
      <c r="AE36" s="315"/>
      <c r="AF36" s="315"/>
      <c r="AG36" s="315"/>
      <c r="AH36" s="315"/>
      <c r="AI36" s="315"/>
      <c r="AJ36" s="316"/>
      <c r="AK36" s="314" t="s">
        <v>151</v>
      </c>
      <c r="AL36" s="315"/>
      <c r="AM36" s="315"/>
      <c r="AN36" s="315"/>
      <c r="AO36" s="315"/>
      <c r="AP36" s="315"/>
      <c r="AQ36" s="316"/>
      <c r="AR36" s="317" t="s">
        <v>152</v>
      </c>
      <c r="AS36" s="318"/>
      <c r="AT36" s="318"/>
      <c r="AU36" s="318"/>
      <c r="AV36" s="318"/>
      <c r="AW36" s="318"/>
      <c r="AX36" s="318"/>
      <c r="AY36" s="319" t="s">
        <v>153</v>
      </c>
      <c r="AZ36" s="320"/>
      <c r="BA36" s="321"/>
      <c r="BB36" s="322" t="s">
        <v>154</v>
      </c>
      <c r="BC36" s="320"/>
      <c r="BD36" s="321"/>
      <c r="BE36" s="322" t="s">
        <v>155</v>
      </c>
      <c r="BF36" s="320"/>
      <c r="BG36" s="320"/>
      <c r="BH36" s="322" t="s">
        <v>156</v>
      </c>
      <c r="BI36" s="320"/>
      <c r="BJ36" s="320"/>
      <c r="BK36" s="323" t="s">
        <v>157</v>
      </c>
      <c r="BL36" s="324"/>
      <c r="BM36" s="324"/>
      <c r="BN36" s="325"/>
      <c r="BQ36" s="127"/>
      <c r="BR36" s="222"/>
      <c r="BS36" s="222"/>
      <c r="BT36" s="223"/>
      <c r="BU36" s="110"/>
      <c r="BV36" s="110"/>
      <c r="BW36" s="110"/>
      <c r="BX36" s="110"/>
      <c r="BY36" s="110"/>
      <c r="BZ36" s="110"/>
      <c r="CA36" s="111"/>
    </row>
    <row r="37" spans="2:96" ht="27.75" customHeight="1">
      <c r="B37" s="326"/>
      <c r="C37" s="327"/>
      <c r="D37" s="328"/>
      <c r="E37" s="329"/>
      <c r="F37" s="329"/>
      <c r="G37" s="329"/>
      <c r="H37" s="329"/>
      <c r="I37" s="329"/>
      <c r="J37" s="330"/>
      <c r="K37" s="330"/>
      <c r="L37" s="330"/>
      <c r="M37" s="330"/>
      <c r="N37" s="330"/>
      <c r="O37" s="330"/>
      <c r="P37" s="330"/>
      <c r="Q37" s="330"/>
      <c r="R37" s="329"/>
      <c r="S37" s="329"/>
      <c r="T37" s="329"/>
      <c r="U37" s="329"/>
      <c r="V37" s="331"/>
      <c r="W37" s="332">
        <v>1</v>
      </c>
      <c r="X37" s="333">
        <v>2</v>
      </c>
      <c r="Y37" s="333">
        <v>3</v>
      </c>
      <c r="Z37" s="333">
        <v>4</v>
      </c>
      <c r="AA37" s="333">
        <v>5</v>
      </c>
      <c r="AB37" s="333">
        <v>6</v>
      </c>
      <c r="AC37" s="334">
        <v>7</v>
      </c>
      <c r="AD37" s="332">
        <v>8</v>
      </c>
      <c r="AE37" s="333">
        <v>9</v>
      </c>
      <c r="AF37" s="333">
        <v>10</v>
      </c>
      <c r="AG37" s="333">
        <v>11</v>
      </c>
      <c r="AH37" s="333">
        <v>12</v>
      </c>
      <c r="AI37" s="333">
        <v>13</v>
      </c>
      <c r="AJ37" s="334">
        <v>14</v>
      </c>
      <c r="AK37" s="332">
        <v>15</v>
      </c>
      <c r="AL37" s="333">
        <v>16</v>
      </c>
      <c r="AM37" s="333">
        <v>17</v>
      </c>
      <c r="AN37" s="333">
        <v>18</v>
      </c>
      <c r="AO37" s="333">
        <v>19</v>
      </c>
      <c r="AP37" s="333">
        <v>20</v>
      </c>
      <c r="AQ37" s="334">
        <v>21</v>
      </c>
      <c r="AR37" s="335">
        <v>22</v>
      </c>
      <c r="AS37" s="336">
        <v>23</v>
      </c>
      <c r="AT37" s="336">
        <v>24</v>
      </c>
      <c r="AU37" s="336">
        <v>25</v>
      </c>
      <c r="AV37" s="336">
        <v>26</v>
      </c>
      <c r="AW37" s="336">
        <v>27</v>
      </c>
      <c r="AX37" s="337">
        <v>28</v>
      </c>
      <c r="AY37" s="338"/>
      <c r="AZ37" s="339"/>
      <c r="BA37" s="340"/>
      <c r="BB37" s="341"/>
      <c r="BC37" s="339"/>
      <c r="BD37" s="340"/>
      <c r="BE37" s="341"/>
      <c r="BF37" s="339"/>
      <c r="BG37" s="339"/>
      <c r="BH37" s="341"/>
      <c r="BI37" s="339"/>
      <c r="BJ37" s="339"/>
      <c r="BK37" s="342"/>
      <c r="BL37" s="343"/>
      <c r="BM37" s="343"/>
      <c r="BN37" s="344"/>
      <c r="BQ37" s="127"/>
      <c r="BR37" s="222"/>
      <c r="BS37" s="222"/>
      <c r="BT37" s="223"/>
      <c r="BU37" s="110"/>
      <c r="BV37" s="110"/>
      <c r="BW37" s="110"/>
      <c r="BX37" s="110"/>
      <c r="BY37" s="110"/>
      <c r="BZ37" s="110"/>
      <c r="CA37" s="111"/>
    </row>
    <row r="38" spans="2:96" ht="32.25" customHeight="1" thickBot="1">
      <c r="B38" s="345"/>
      <c r="C38" s="327"/>
      <c r="D38" s="346"/>
      <c r="E38" s="347"/>
      <c r="F38" s="347"/>
      <c r="G38" s="347"/>
      <c r="H38" s="347"/>
      <c r="I38" s="347"/>
      <c r="J38" s="348"/>
      <c r="K38" s="348"/>
      <c r="L38" s="348"/>
      <c r="M38" s="348"/>
      <c r="N38" s="348"/>
      <c r="O38" s="348"/>
      <c r="P38" s="348"/>
      <c r="Q38" s="348"/>
      <c r="R38" s="347"/>
      <c r="S38" s="347"/>
      <c r="T38" s="347"/>
      <c r="U38" s="347"/>
      <c r="V38" s="349"/>
      <c r="W38" s="350" t="str">
        <f>IF($AQ$3="","",+CA6)</f>
        <v/>
      </c>
      <c r="X38" s="351" t="str">
        <f>IF($AQ$2="","",W38+1)</f>
        <v/>
      </c>
      <c r="Y38" s="351" t="str">
        <f t="shared" ref="Y38:AX38" si="0">IF($AQ$2="","",X38+1)</f>
        <v/>
      </c>
      <c r="Z38" s="351" t="str">
        <f t="shared" si="0"/>
        <v/>
      </c>
      <c r="AA38" s="351" t="str">
        <f t="shared" si="0"/>
        <v/>
      </c>
      <c r="AB38" s="351" t="str">
        <f t="shared" si="0"/>
        <v/>
      </c>
      <c r="AC38" s="352" t="str">
        <f t="shared" si="0"/>
        <v/>
      </c>
      <c r="AD38" s="350" t="str">
        <f t="shared" si="0"/>
        <v/>
      </c>
      <c r="AE38" s="351" t="str">
        <f t="shared" si="0"/>
        <v/>
      </c>
      <c r="AF38" s="351" t="str">
        <f t="shared" si="0"/>
        <v/>
      </c>
      <c r="AG38" s="351" t="str">
        <f t="shared" si="0"/>
        <v/>
      </c>
      <c r="AH38" s="351" t="str">
        <f t="shared" si="0"/>
        <v/>
      </c>
      <c r="AI38" s="351" t="str">
        <f t="shared" si="0"/>
        <v/>
      </c>
      <c r="AJ38" s="352" t="str">
        <f t="shared" si="0"/>
        <v/>
      </c>
      <c r="AK38" s="350" t="str">
        <f t="shared" si="0"/>
        <v/>
      </c>
      <c r="AL38" s="351" t="str">
        <f t="shared" si="0"/>
        <v/>
      </c>
      <c r="AM38" s="351" t="str">
        <f t="shared" si="0"/>
        <v/>
      </c>
      <c r="AN38" s="351" t="str">
        <f t="shared" si="0"/>
        <v/>
      </c>
      <c r="AO38" s="351" t="str">
        <f t="shared" si="0"/>
        <v/>
      </c>
      <c r="AP38" s="351" t="str">
        <f t="shared" si="0"/>
        <v/>
      </c>
      <c r="AQ38" s="352" t="str">
        <f t="shared" si="0"/>
        <v/>
      </c>
      <c r="AR38" s="350" t="str">
        <f t="shared" si="0"/>
        <v/>
      </c>
      <c r="AS38" s="351" t="str">
        <f t="shared" si="0"/>
        <v/>
      </c>
      <c r="AT38" s="351" t="str">
        <f t="shared" si="0"/>
        <v/>
      </c>
      <c r="AU38" s="351" t="str">
        <f t="shared" si="0"/>
        <v/>
      </c>
      <c r="AV38" s="351" t="str">
        <f t="shared" si="0"/>
        <v/>
      </c>
      <c r="AW38" s="351" t="str">
        <f t="shared" si="0"/>
        <v/>
      </c>
      <c r="AX38" s="353" t="str">
        <f t="shared" si="0"/>
        <v/>
      </c>
      <c r="AY38" s="354"/>
      <c r="AZ38" s="355"/>
      <c r="BA38" s="356"/>
      <c r="BB38" s="357"/>
      <c r="BC38" s="355"/>
      <c r="BD38" s="356"/>
      <c r="BE38" s="357"/>
      <c r="BF38" s="355"/>
      <c r="BG38" s="355"/>
      <c r="BH38" s="357"/>
      <c r="BI38" s="355"/>
      <c r="BJ38" s="355"/>
      <c r="BK38" s="358"/>
      <c r="BL38" s="359"/>
      <c r="BM38" s="359"/>
      <c r="BN38" s="360"/>
      <c r="BQ38" s="127"/>
      <c r="BR38" s="222"/>
      <c r="BS38" s="222"/>
      <c r="BT38" s="223"/>
      <c r="BU38" s="223"/>
    </row>
    <row r="39" spans="2:96" ht="21" customHeight="1" thickBot="1">
      <c r="B39" s="361" t="s">
        <v>158</v>
      </c>
      <c r="C39" s="362"/>
      <c r="D39" s="363"/>
      <c r="E39" s="363"/>
      <c r="F39" s="363"/>
      <c r="G39" s="363"/>
      <c r="H39" s="363"/>
      <c r="I39" s="364"/>
      <c r="J39" s="365"/>
      <c r="K39" s="363"/>
      <c r="L39" s="364"/>
      <c r="M39" s="365"/>
      <c r="N39" s="363"/>
      <c r="O39" s="364"/>
      <c r="P39" s="366"/>
      <c r="Q39" s="367"/>
      <c r="R39" s="366"/>
      <c r="S39" s="367"/>
      <c r="T39" s="367"/>
      <c r="U39" s="367"/>
      <c r="V39" s="368"/>
      <c r="W39" s="369"/>
      <c r="X39" s="370"/>
      <c r="Y39" s="370"/>
      <c r="Z39" s="370"/>
      <c r="AA39" s="370"/>
      <c r="AB39" s="370"/>
      <c r="AC39" s="371"/>
      <c r="AD39" s="369"/>
      <c r="AE39" s="370"/>
      <c r="AF39" s="370"/>
      <c r="AG39" s="370"/>
      <c r="AH39" s="370"/>
      <c r="AI39" s="370"/>
      <c r="AJ39" s="371"/>
      <c r="AK39" s="369"/>
      <c r="AL39" s="370"/>
      <c r="AM39" s="370"/>
      <c r="AN39" s="370"/>
      <c r="AO39" s="370"/>
      <c r="AP39" s="370"/>
      <c r="AQ39" s="371"/>
      <c r="AR39" s="369"/>
      <c r="AS39" s="370"/>
      <c r="AT39" s="370"/>
      <c r="AU39" s="370"/>
      <c r="AV39" s="370"/>
      <c r="AW39" s="370"/>
      <c r="AX39" s="371"/>
      <c r="AY39" s="372">
        <f>SUM(W39:AX39)</f>
        <v>0</v>
      </c>
      <c r="AZ39" s="372"/>
      <c r="BA39" s="373"/>
      <c r="BB39" s="374">
        <f t="shared" ref="BB39:BB59" si="1">AY39/4</f>
        <v>0</v>
      </c>
      <c r="BC39" s="375"/>
      <c r="BD39" s="376"/>
      <c r="BE39" s="377"/>
      <c r="BF39" s="378"/>
      <c r="BG39" s="378"/>
      <c r="BH39" s="377"/>
      <c r="BI39" s="378"/>
      <c r="BJ39" s="378"/>
      <c r="BK39" s="379"/>
      <c r="BL39" s="380"/>
      <c r="BM39" s="380"/>
      <c r="BN39" s="381"/>
      <c r="BQ39" s="127"/>
      <c r="BR39" s="222"/>
      <c r="BS39" s="222"/>
      <c r="BT39" s="223"/>
      <c r="BU39" s="223"/>
    </row>
    <row r="40" spans="2:96" ht="21" customHeight="1">
      <c r="B40" s="382"/>
      <c r="C40" s="383" t="s">
        <v>159</v>
      </c>
      <c r="D40" s="384"/>
      <c r="E40" s="384"/>
      <c r="F40" s="384"/>
      <c r="G40" s="384"/>
      <c r="H40" s="384"/>
      <c r="I40" s="385"/>
      <c r="J40" s="386"/>
      <c r="K40" s="384"/>
      <c r="L40" s="385"/>
      <c r="M40" s="386"/>
      <c r="N40" s="384"/>
      <c r="O40" s="385"/>
      <c r="P40" s="387"/>
      <c r="Q40" s="388"/>
      <c r="R40" s="387"/>
      <c r="S40" s="388"/>
      <c r="T40" s="388"/>
      <c r="U40" s="388"/>
      <c r="V40" s="389"/>
      <c r="W40" s="390"/>
      <c r="X40" s="391"/>
      <c r="Y40" s="391"/>
      <c r="Z40" s="391"/>
      <c r="AA40" s="391"/>
      <c r="AB40" s="391"/>
      <c r="AC40" s="392"/>
      <c r="AD40" s="390"/>
      <c r="AE40" s="391"/>
      <c r="AF40" s="391"/>
      <c r="AG40" s="391"/>
      <c r="AH40" s="391"/>
      <c r="AI40" s="391"/>
      <c r="AJ40" s="392"/>
      <c r="AK40" s="390"/>
      <c r="AL40" s="391"/>
      <c r="AM40" s="391"/>
      <c r="AN40" s="391"/>
      <c r="AO40" s="391"/>
      <c r="AP40" s="391"/>
      <c r="AQ40" s="392"/>
      <c r="AR40" s="390"/>
      <c r="AS40" s="391"/>
      <c r="AT40" s="391"/>
      <c r="AU40" s="391"/>
      <c r="AV40" s="391"/>
      <c r="AW40" s="391"/>
      <c r="AX40" s="392"/>
      <c r="AY40" s="393">
        <f t="shared" ref="AY40:AY58" si="2">SUM(W40:AX40)</f>
        <v>0</v>
      </c>
      <c r="AZ40" s="393"/>
      <c r="BA40" s="394"/>
      <c r="BB40" s="395">
        <f t="shared" si="1"/>
        <v>0</v>
      </c>
      <c r="BC40" s="396"/>
      <c r="BD40" s="397"/>
      <c r="BE40" s="398"/>
      <c r="BF40" s="399"/>
      <c r="BG40" s="400"/>
      <c r="BH40" s="398"/>
      <c r="BI40" s="399"/>
      <c r="BJ40" s="400"/>
      <c r="BK40" s="401"/>
      <c r="BL40" s="402"/>
      <c r="BM40" s="402"/>
      <c r="BN40" s="403"/>
      <c r="BO40" s="404"/>
    </row>
    <row r="41" spans="2:96" ht="21" customHeight="1">
      <c r="B41" s="382"/>
      <c r="C41" s="405"/>
      <c r="D41" s="406"/>
      <c r="E41" s="406"/>
      <c r="F41" s="406"/>
      <c r="G41" s="406"/>
      <c r="H41" s="406"/>
      <c r="I41" s="407"/>
      <c r="J41" s="408"/>
      <c r="K41" s="406"/>
      <c r="L41" s="407"/>
      <c r="M41" s="408"/>
      <c r="N41" s="406"/>
      <c r="O41" s="407"/>
      <c r="P41" s="409"/>
      <c r="Q41" s="410"/>
      <c r="R41" s="409"/>
      <c r="S41" s="410"/>
      <c r="T41" s="410"/>
      <c r="U41" s="410"/>
      <c r="V41" s="411"/>
      <c r="W41" s="412"/>
      <c r="X41" s="413"/>
      <c r="Y41" s="413"/>
      <c r="Z41" s="413"/>
      <c r="AA41" s="413"/>
      <c r="AB41" s="413"/>
      <c r="AC41" s="414"/>
      <c r="AD41" s="412"/>
      <c r="AE41" s="413"/>
      <c r="AF41" s="413"/>
      <c r="AG41" s="413"/>
      <c r="AH41" s="413"/>
      <c r="AI41" s="413"/>
      <c r="AJ41" s="414"/>
      <c r="AK41" s="412"/>
      <c r="AL41" s="413"/>
      <c r="AM41" s="413"/>
      <c r="AN41" s="413"/>
      <c r="AO41" s="413"/>
      <c r="AP41" s="413"/>
      <c r="AQ41" s="414"/>
      <c r="AR41" s="412"/>
      <c r="AS41" s="413"/>
      <c r="AT41" s="413"/>
      <c r="AU41" s="413"/>
      <c r="AV41" s="413"/>
      <c r="AW41" s="413"/>
      <c r="AX41" s="414"/>
      <c r="AY41" s="415">
        <f t="shared" si="2"/>
        <v>0</v>
      </c>
      <c r="AZ41" s="415"/>
      <c r="BA41" s="416"/>
      <c r="BB41" s="417">
        <f t="shared" si="1"/>
        <v>0</v>
      </c>
      <c r="BC41" s="418"/>
      <c r="BD41" s="419"/>
      <c r="BE41" s="420"/>
      <c r="BF41" s="421"/>
      <c r="BG41" s="422"/>
      <c r="BH41" s="420"/>
      <c r="BI41" s="421"/>
      <c r="BJ41" s="422"/>
      <c r="BK41" s="91"/>
      <c r="BL41" s="92"/>
      <c r="BM41" s="92"/>
      <c r="BN41" s="423"/>
      <c r="BO41" s="404"/>
    </row>
    <row r="42" spans="2:96" ht="21" customHeight="1">
      <c r="B42" s="382"/>
      <c r="C42" s="405"/>
      <c r="D42" s="406"/>
      <c r="E42" s="406"/>
      <c r="F42" s="406"/>
      <c r="G42" s="406"/>
      <c r="H42" s="406"/>
      <c r="I42" s="407"/>
      <c r="J42" s="408"/>
      <c r="K42" s="406"/>
      <c r="L42" s="407"/>
      <c r="M42" s="408"/>
      <c r="N42" s="406"/>
      <c r="O42" s="407"/>
      <c r="P42" s="409"/>
      <c r="Q42" s="410"/>
      <c r="R42" s="409"/>
      <c r="S42" s="410"/>
      <c r="T42" s="410"/>
      <c r="U42" s="410"/>
      <c r="V42" s="411"/>
      <c r="W42" s="412"/>
      <c r="X42" s="413"/>
      <c r="Y42" s="413"/>
      <c r="Z42" s="413"/>
      <c r="AA42" s="413"/>
      <c r="AB42" s="413"/>
      <c r="AC42" s="414"/>
      <c r="AD42" s="412"/>
      <c r="AE42" s="413"/>
      <c r="AF42" s="413"/>
      <c r="AG42" s="413"/>
      <c r="AH42" s="413"/>
      <c r="AI42" s="413"/>
      <c r="AJ42" s="414"/>
      <c r="AK42" s="412"/>
      <c r="AL42" s="413"/>
      <c r="AM42" s="413"/>
      <c r="AN42" s="413"/>
      <c r="AO42" s="413"/>
      <c r="AP42" s="413"/>
      <c r="AQ42" s="414"/>
      <c r="AR42" s="412"/>
      <c r="AS42" s="413"/>
      <c r="AT42" s="413"/>
      <c r="AU42" s="413"/>
      <c r="AV42" s="413"/>
      <c r="AW42" s="413"/>
      <c r="AX42" s="414"/>
      <c r="AY42" s="415">
        <f t="shared" si="2"/>
        <v>0</v>
      </c>
      <c r="AZ42" s="415"/>
      <c r="BA42" s="416"/>
      <c r="BB42" s="417">
        <f t="shared" si="1"/>
        <v>0</v>
      </c>
      <c r="BC42" s="418"/>
      <c r="BD42" s="419"/>
      <c r="BE42" s="420"/>
      <c r="BF42" s="421"/>
      <c r="BG42" s="422"/>
      <c r="BH42" s="420"/>
      <c r="BI42" s="421"/>
      <c r="BJ42" s="422"/>
      <c r="BK42" s="91"/>
      <c r="BL42" s="92"/>
      <c r="BM42" s="92"/>
      <c r="BN42" s="423"/>
      <c r="BO42" s="404"/>
    </row>
    <row r="43" spans="2:96" ht="21" customHeight="1">
      <c r="B43" s="382"/>
      <c r="C43" s="405"/>
      <c r="D43" s="406"/>
      <c r="E43" s="406"/>
      <c r="F43" s="406"/>
      <c r="G43" s="406"/>
      <c r="H43" s="406"/>
      <c r="I43" s="407"/>
      <c r="J43" s="408"/>
      <c r="K43" s="406"/>
      <c r="L43" s="407"/>
      <c r="M43" s="408"/>
      <c r="N43" s="406"/>
      <c r="O43" s="407"/>
      <c r="P43" s="409"/>
      <c r="Q43" s="410"/>
      <c r="R43" s="409"/>
      <c r="S43" s="410"/>
      <c r="T43" s="410"/>
      <c r="U43" s="410"/>
      <c r="V43" s="411"/>
      <c r="W43" s="412"/>
      <c r="X43" s="413"/>
      <c r="Y43" s="413"/>
      <c r="Z43" s="413"/>
      <c r="AA43" s="413"/>
      <c r="AB43" s="413"/>
      <c r="AC43" s="414"/>
      <c r="AD43" s="412"/>
      <c r="AE43" s="413"/>
      <c r="AF43" s="413"/>
      <c r="AG43" s="413"/>
      <c r="AH43" s="413"/>
      <c r="AI43" s="413"/>
      <c r="AJ43" s="414"/>
      <c r="AK43" s="412"/>
      <c r="AL43" s="413"/>
      <c r="AM43" s="413"/>
      <c r="AN43" s="413"/>
      <c r="AO43" s="413"/>
      <c r="AP43" s="413"/>
      <c r="AQ43" s="414"/>
      <c r="AR43" s="412"/>
      <c r="AS43" s="413"/>
      <c r="AT43" s="413"/>
      <c r="AU43" s="413"/>
      <c r="AV43" s="413"/>
      <c r="AW43" s="413"/>
      <c r="AX43" s="414"/>
      <c r="AY43" s="415">
        <f t="shared" si="2"/>
        <v>0</v>
      </c>
      <c r="AZ43" s="415"/>
      <c r="BA43" s="416"/>
      <c r="BB43" s="417">
        <f t="shared" si="1"/>
        <v>0</v>
      </c>
      <c r="BC43" s="418"/>
      <c r="BD43" s="419"/>
      <c r="BE43" s="420"/>
      <c r="BF43" s="421"/>
      <c r="BG43" s="422"/>
      <c r="BH43" s="420"/>
      <c r="BI43" s="421"/>
      <c r="BJ43" s="422"/>
      <c r="BK43" s="91"/>
      <c r="BL43" s="92"/>
      <c r="BM43" s="92"/>
      <c r="BN43" s="423"/>
      <c r="BO43" s="404"/>
      <c r="CC43" s="424"/>
      <c r="CD43" s="58"/>
      <c r="CE43" s="58"/>
      <c r="CF43" s="58"/>
      <c r="CG43" s="58"/>
      <c r="CH43" s="58"/>
      <c r="CI43" s="58"/>
      <c r="CJ43" s="58"/>
      <c r="CK43" s="58"/>
      <c r="CL43" s="58"/>
      <c r="CM43" s="58"/>
      <c r="CN43" s="58"/>
      <c r="CO43" s="58"/>
      <c r="CP43" s="58"/>
      <c r="CQ43" s="58"/>
      <c r="CR43" s="58"/>
    </row>
    <row r="44" spans="2:96" ht="21" customHeight="1" thickBot="1">
      <c r="B44" s="382"/>
      <c r="C44" s="405"/>
      <c r="D44" s="425"/>
      <c r="E44" s="425"/>
      <c r="F44" s="425"/>
      <c r="G44" s="425"/>
      <c r="H44" s="425"/>
      <c r="I44" s="426"/>
      <c r="J44" s="427"/>
      <c r="K44" s="425"/>
      <c r="L44" s="426"/>
      <c r="M44" s="428"/>
      <c r="N44" s="429"/>
      <c r="O44" s="430"/>
      <c r="P44" s="431"/>
      <c r="Q44" s="432"/>
      <c r="R44" s="431"/>
      <c r="S44" s="432"/>
      <c r="T44" s="432"/>
      <c r="U44" s="432"/>
      <c r="V44" s="433"/>
      <c r="W44" s="434"/>
      <c r="X44" s="435"/>
      <c r="Y44" s="435"/>
      <c r="Z44" s="435"/>
      <c r="AA44" s="435"/>
      <c r="AB44" s="435"/>
      <c r="AC44" s="436"/>
      <c r="AD44" s="434"/>
      <c r="AE44" s="435"/>
      <c r="AF44" s="435"/>
      <c r="AG44" s="435"/>
      <c r="AH44" s="435"/>
      <c r="AI44" s="435"/>
      <c r="AJ44" s="436"/>
      <c r="AK44" s="434"/>
      <c r="AL44" s="435"/>
      <c r="AM44" s="435"/>
      <c r="AN44" s="435"/>
      <c r="AO44" s="435"/>
      <c r="AP44" s="435"/>
      <c r="AQ44" s="436"/>
      <c r="AR44" s="434"/>
      <c r="AS44" s="435"/>
      <c r="AT44" s="435"/>
      <c r="AU44" s="435"/>
      <c r="AV44" s="435"/>
      <c r="AW44" s="435"/>
      <c r="AX44" s="436"/>
      <c r="AY44" s="437">
        <f t="shared" si="2"/>
        <v>0</v>
      </c>
      <c r="AZ44" s="437"/>
      <c r="BA44" s="438"/>
      <c r="BB44" s="439">
        <f t="shared" si="1"/>
        <v>0</v>
      </c>
      <c r="BC44" s="440"/>
      <c r="BD44" s="441"/>
      <c r="BE44" s="442"/>
      <c r="BF44" s="443"/>
      <c r="BG44" s="444"/>
      <c r="BH44" s="442"/>
      <c r="BI44" s="443"/>
      <c r="BJ44" s="444"/>
      <c r="BK44" s="100"/>
      <c r="BL44" s="101"/>
      <c r="BM44" s="101"/>
      <c r="BN44" s="445"/>
      <c r="BO44" s="404"/>
      <c r="CC44" s="58"/>
      <c r="CD44" s="58"/>
      <c r="CE44" s="446"/>
      <c r="CF44" s="446"/>
      <c r="CG44" s="446"/>
      <c r="CH44" s="446"/>
      <c r="CI44" s="446"/>
      <c r="CJ44" s="446"/>
      <c r="CK44" s="447"/>
      <c r="CL44" s="447"/>
      <c r="CM44" s="447"/>
      <c r="CN44" s="447"/>
      <c r="CO44" s="447"/>
      <c r="CP44" s="223"/>
      <c r="CQ44" s="223"/>
      <c r="CR44" s="223"/>
    </row>
    <row r="45" spans="2:96" ht="21" customHeight="1">
      <c r="B45" s="382"/>
      <c r="C45" s="448" t="s">
        <v>160</v>
      </c>
      <c r="D45" s="449"/>
      <c r="E45" s="450"/>
      <c r="F45" s="450"/>
      <c r="G45" s="450"/>
      <c r="H45" s="450"/>
      <c r="I45" s="450"/>
      <c r="J45" s="450"/>
      <c r="K45" s="450"/>
      <c r="L45" s="450"/>
      <c r="M45" s="386"/>
      <c r="N45" s="384"/>
      <c r="O45" s="385"/>
      <c r="P45" s="387"/>
      <c r="Q45" s="388"/>
      <c r="R45" s="387"/>
      <c r="S45" s="388"/>
      <c r="T45" s="388"/>
      <c r="U45" s="388"/>
      <c r="V45" s="389"/>
      <c r="W45" s="390"/>
      <c r="X45" s="391"/>
      <c r="Y45" s="391"/>
      <c r="Z45" s="391"/>
      <c r="AA45" s="391"/>
      <c r="AB45" s="391"/>
      <c r="AC45" s="392"/>
      <c r="AD45" s="390"/>
      <c r="AE45" s="391"/>
      <c r="AF45" s="391"/>
      <c r="AG45" s="391"/>
      <c r="AH45" s="391"/>
      <c r="AI45" s="391"/>
      <c r="AJ45" s="392"/>
      <c r="AK45" s="390"/>
      <c r="AL45" s="391"/>
      <c r="AM45" s="391"/>
      <c r="AN45" s="391"/>
      <c r="AO45" s="391"/>
      <c r="AP45" s="391"/>
      <c r="AQ45" s="392"/>
      <c r="AR45" s="390"/>
      <c r="AS45" s="391"/>
      <c r="AT45" s="391"/>
      <c r="AU45" s="391"/>
      <c r="AV45" s="391"/>
      <c r="AW45" s="391"/>
      <c r="AX45" s="392"/>
      <c r="AY45" s="394">
        <f t="shared" si="2"/>
        <v>0</v>
      </c>
      <c r="AZ45" s="451"/>
      <c r="BA45" s="451"/>
      <c r="BB45" s="452">
        <f>AY45/4</f>
        <v>0</v>
      </c>
      <c r="BC45" s="452"/>
      <c r="BD45" s="452"/>
      <c r="BE45" s="453" t="e">
        <f>ROUNDDOWN(SUM(BB45:BD52)/AY66,1)</f>
        <v>#DIV/0!</v>
      </c>
      <c r="BF45" s="454"/>
      <c r="BG45" s="455"/>
      <c r="BH45" s="456">
        <f>ROUNDDOWN(SUM(BB45:BD52)/40,1)</f>
        <v>0</v>
      </c>
      <c r="BI45" s="457"/>
      <c r="BJ45" s="458"/>
      <c r="BK45" s="401"/>
      <c r="BL45" s="402"/>
      <c r="BM45" s="402"/>
      <c r="BN45" s="403"/>
      <c r="BO45" s="404"/>
      <c r="BP45" s="459"/>
      <c r="CB45" s="57" t="s">
        <v>118</v>
      </c>
      <c r="CC45" s="58">
        <f>COUNTIF($J$45:$L$52,CB45)</f>
        <v>0</v>
      </c>
      <c r="CD45" s="58"/>
      <c r="CE45" s="446"/>
      <c r="CF45" s="446"/>
      <c r="CG45" s="446"/>
      <c r="CH45" s="446"/>
      <c r="CI45" s="446"/>
      <c r="CJ45" s="446"/>
      <c r="CK45" s="447"/>
      <c r="CL45" s="447"/>
      <c r="CM45" s="447"/>
      <c r="CN45" s="447"/>
      <c r="CO45" s="447"/>
      <c r="CP45" s="223"/>
      <c r="CQ45" s="223"/>
      <c r="CR45" s="223"/>
    </row>
    <row r="46" spans="2:96" ht="21" customHeight="1">
      <c r="B46" s="382"/>
      <c r="C46" s="382"/>
      <c r="D46" s="460"/>
      <c r="E46" s="461"/>
      <c r="F46" s="461"/>
      <c r="G46" s="461"/>
      <c r="H46" s="461"/>
      <c r="I46" s="461"/>
      <c r="J46" s="461"/>
      <c r="K46" s="461"/>
      <c r="L46" s="461"/>
      <c r="M46" s="408"/>
      <c r="N46" s="406"/>
      <c r="O46" s="407"/>
      <c r="P46" s="409"/>
      <c r="Q46" s="410"/>
      <c r="R46" s="409"/>
      <c r="S46" s="410"/>
      <c r="T46" s="410"/>
      <c r="U46" s="410"/>
      <c r="V46" s="411"/>
      <c r="W46" s="412"/>
      <c r="X46" s="413"/>
      <c r="Y46" s="413"/>
      <c r="Z46" s="413"/>
      <c r="AA46" s="413"/>
      <c r="AB46" s="413"/>
      <c r="AC46" s="414"/>
      <c r="AD46" s="412"/>
      <c r="AE46" s="413"/>
      <c r="AF46" s="413"/>
      <c r="AG46" s="413"/>
      <c r="AH46" s="413"/>
      <c r="AI46" s="413"/>
      <c r="AJ46" s="414"/>
      <c r="AK46" s="412"/>
      <c r="AL46" s="413"/>
      <c r="AM46" s="413"/>
      <c r="AN46" s="413"/>
      <c r="AO46" s="413"/>
      <c r="AP46" s="413"/>
      <c r="AQ46" s="414"/>
      <c r="AR46" s="412"/>
      <c r="AS46" s="413"/>
      <c r="AT46" s="413"/>
      <c r="AU46" s="413"/>
      <c r="AV46" s="413"/>
      <c r="AW46" s="413"/>
      <c r="AX46" s="414"/>
      <c r="AY46" s="416">
        <f t="shared" si="2"/>
        <v>0</v>
      </c>
      <c r="AZ46" s="462"/>
      <c r="BA46" s="462"/>
      <c r="BB46" s="463">
        <f>AY46/4</f>
        <v>0</v>
      </c>
      <c r="BC46" s="463"/>
      <c r="BD46" s="463"/>
      <c r="BE46" s="464"/>
      <c r="BF46" s="465"/>
      <c r="BG46" s="466"/>
      <c r="BH46" s="467"/>
      <c r="BI46" s="468"/>
      <c r="BJ46" s="469"/>
      <c r="BK46" s="91"/>
      <c r="BL46" s="92"/>
      <c r="BM46" s="92"/>
      <c r="BN46" s="423"/>
      <c r="BO46" s="404"/>
      <c r="CB46" s="57" t="s">
        <v>125</v>
      </c>
      <c r="CC46" s="58">
        <f t="shared" ref="CC46:CC47" si="3">COUNTIF($J$45:$L$52,CB46)</f>
        <v>0</v>
      </c>
      <c r="CD46" s="58"/>
      <c r="CE46" s="446"/>
      <c r="CF46" s="446"/>
      <c r="CG46" s="446"/>
      <c r="CH46" s="446"/>
      <c r="CI46" s="446"/>
      <c r="CJ46" s="446"/>
      <c r="CK46" s="447"/>
      <c r="CL46" s="447"/>
      <c r="CM46" s="447"/>
      <c r="CN46" s="447"/>
      <c r="CO46" s="447"/>
      <c r="CP46" s="223"/>
      <c r="CQ46" s="223"/>
      <c r="CR46" s="223"/>
    </row>
    <row r="47" spans="2:96" ht="21" customHeight="1">
      <c r="B47" s="382"/>
      <c r="C47" s="382"/>
      <c r="D47" s="460"/>
      <c r="E47" s="461"/>
      <c r="F47" s="461"/>
      <c r="G47" s="461"/>
      <c r="H47" s="461"/>
      <c r="I47" s="461"/>
      <c r="J47" s="461"/>
      <c r="K47" s="461"/>
      <c r="L47" s="461"/>
      <c r="M47" s="408"/>
      <c r="N47" s="406"/>
      <c r="O47" s="407"/>
      <c r="P47" s="409"/>
      <c r="Q47" s="410"/>
      <c r="R47" s="409"/>
      <c r="S47" s="410"/>
      <c r="T47" s="410"/>
      <c r="U47" s="410"/>
      <c r="V47" s="411"/>
      <c r="W47" s="412"/>
      <c r="X47" s="413"/>
      <c r="Y47" s="413"/>
      <c r="Z47" s="413"/>
      <c r="AA47" s="413"/>
      <c r="AB47" s="413"/>
      <c r="AC47" s="414"/>
      <c r="AD47" s="412"/>
      <c r="AE47" s="413"/>
      <c r="AF47" s="413"/>
      <c r="AG47" s="413"/>
      <c r="AH47" s="413"/>
      <c r="AI47" s="413"/>
      <c r="AJ47" s="414"/>
      <c r="AK47" s="412"/>
      <c r="AL47" s="413"/>
      <c r="AM47" s="413"/>
      <c r="AN47" s="413"/>
      <c r="AO47" s="413"/>
      <c r="AP47" s="413"/>
      <c r="AQ47" s="414"/>
      <c r="AR47" s="412"/>
      <c r="AS47" s="413"/>
      <c r="AT47" s="413"/>
      <c r="AU47" s="413"/>
      <c r="AV47" s="413"/>
      <c r="AW47" s="413"/>
      <c r="AX47" s="414"/>
      <c r="AY47" s="416">
        <f t="shared" si="2"/>
        <v>0</v>
      </c>
      <c r="AZ47" s="462"/>
      <c r="BA47" s="462"/>
      <c r="BB47" s="463">
        <f t="shared" si="1"/>
        <v>0</v>
      </c>
      <c r="BC47" s="463"/>
      <c r="BD47" s="463"/>
      <c r="BE47" s="464"/>
      <c r="BF47" s="465"/>
      <c r="BG47" s="466"/>
      <c r="BH47" s="467"/>
      <c r="BI47" s="468"/>
      <c r="BJ47" s="469"/>
      <c r="BK47" s="91"/>
      <c r="BL47" s="92"/>
      <c r="BM47" s="92"/>
      <c r="BN47" s="423"/>
      <c r="BO47" s="404"/>
      <c r="CB47" s="57" t="s">
        <v>127</v>
      </c>
      <c r="CC47" s="58">
        <f t="shared" si="3"/>
        <v>0</v>
      </c>
      <c r="CD47" s="58"/>
      <c r="CE47" s="446"/>
      <c r="CF47" s="446"/>
      <c r="CG47" s="446"/>
      <c r="CH47" s="446"/>
      <c r="CI47" s="446"/>
      <c r="CJ47" s="446"/>
      <c r="CK47" s="447"/>
      <c r="CL47" s="447"/>
      <c r="CM47" s="447"/>
      <c r="CN47" s="447"/>
      <c r="CO47" s="447"/>
      <c r="CP47" s="223"/>
      <c r="CQ47" s="223"/>
      <c r="CR47" s="223"/>
    </row>
    <row r="48" spans="2:96" ht="21" customHeight="1">
      <c r="B48" s="382"/>
      <c r="C48" s="382"/>
      <c r="D48" s="460"/>
      <c r="E48" s="461"/>
      <c r="F48" s="461"/>
      <c r="G48" s="461"/>
      <c r="H48" s="461"/>
      <c r="I48" s="461"/>
      <c r="J48" s="461"/>
      <c r="K48" s="461"/>
      <c r="L48" s="461"/>
      <c r="M48" s="408"/>
      <c r="N48" s="406"/>
      <c r="O48" s="407"/>
      <c r="P48" s="409"/>
      <c r="Q48" s="410"/>
      <c r="R48" s="409"/>
      <c r="S48" s="410"/>
      <c r="T48" s="410"/>
      <c r="U48" s="410"/>
      <c r="V48" s="411"/>
      <c r="W48" s="412"/>
      <c r="X48" s="413"/>
      <c r="Y48" s="413"/>
      <c r="Z48" s="413"/>
      <c r="AA48" s="413"/>
      <c r="AB48" s="413"/>
      <c r="AC48" s="414"/>
      <c r="AD48" s="412"/>
      <c r="AE48" s="413"/>
      <c r="AF48" s="413"/>
      <c r="AG48" s="413"/>
      <c r="AH48" s="413"/>
      <c r="AI48" s="413"/>
      <c r="AJ48" s="414"/>
      <c r="AK48" s="412"/>
      <c r="AL48" s="413"/>
      <c r="AM48" s="413"/>
      <c r="AN48" s="413"/>
      <c r="AO48" s="413"/>
      <c r="AP48" s="413"/>
      <c r="AQ48" s="414"/>
      <c r="AR48" s="470"/>
      <c r="AS48" s="413"/>
      <c r="AT48" s="413"/>
      <c r="AU48" s="413"/>
      <c r="AV48" s="413"/>
      <c r="AW48" s="413"/>
      <c r="AX48" s="414"/>
      <c r="AY48" s="416">
        <f t="shared" si="2"/>
        <v>0</v>
      </c>
      <c r="AZ48" s="462"/>
      <c r="BA48" s="462"/>
      <c r="BB48" s="463">
        <f t="shared" si="1"/>
        <v>0</v>
      </c>
      <c r="BC48" s="463"/>
      <c r="BD48" s="463"/>
      <c r="BE48" s="464"/>
      <c r="BF48" s="465"/>
      <c r="BG48" s="466"/>
      <c r="BH48" s="467"/>
      <c r="BI48" s="468"/>
      <c r="BJ48" s="469"/>
      <c r="BK48" s="100"/>
      <c r="BL48" s="101"/>
      <c r="BM48" s="101"/>
      <c r="BN48" s="445"/>
      <c r="BO48" s="404"/>
      <c r="CB48" s="57" t="s">
        <v>129</v>
      </c>
      <c r="CC48" s="58">
        <f>COUNTIF($J$45:$L$52,CB48)</f>
        <v>0</v>
      </c>
    </row>
    <row r="49" spans="2:85" ht="21" customHeight="1">
      <c r="B49" s="382"/>
      <c r="C49" s="382"/>
      <c r="D49" s="460"/>
      <c r="E49" s="461"/>
      <c r="F49" s="461"/>
      <c r="G49" s="461"/>
      <c r="H49" s="461"/>
      <c r="I49" s="461"/>
      <c r="J49" s="461"/>
      <c r="K49" s="461"/>
      <c r="L49" s="461"/>
      <c r="M49" s="408"/>
      <c r="N49" s="406"/>
      <c r="O49" s="407"/>
      <c r="P49" s="409"/>
      <c r="Q49" s="410"/>
      <c r="R49" s="409"/>
      <c r="S49" s="410"/>
      <c r="T49" s="410"/>
      <c r="U49" s="410"/>
      <c r="V49" s="411"/>
      <c r="W49" s="412"/>
      <c r="X49" s="413"/>
      <c r="Y49" s="413"/>
      <c r="Z49" s="413"/>
      <c r="AA49" s="413"/>
      <c r="AB49" s="413"/>
      <c r="AC49" s="414"/>
      <c r="AD49" s="412"/>
      <c r="AE49" s="413"/>
      <c r="AF49" s="413"/>
      <c r="AG49" s="413"/>
      <c r="AH49" s="413"/>
      <c r="AI49" s="413"/>
      <c r="AJ49" s="414"/>
      <c r="AK49" s="412"/>
      <c r="AL49" s="413"/>
      <c r="AM49" s="413"/>
      <c r="AN49" s="413"/>
      <c r="AO49" s="413"/>
      <c r="AP49" s="413"/>
      <c r="AQ49" s="414"/>
      <c r="AR49" s="470"/>
      <c r="AS49" s="413"/>
      <c r="AT49" s="413"/>
      <c r="AU49" s="413"/>
      <c r="AV49" s="413"/>
      <c r="AW49" s="413"/>
      <c r="AX49" s="414"/>
      <c r="AY49" s="416">
        <f t="shared" si="2"/>
        <v>0</v>
      </c>
      <c r="AZ49" s="462"/>
      <c r="BA49" s="462"/>
      <c r="BB49" s="463">
        <f t="shared" si="1"/>
        <v>0</v>
      </c>
      <c r="BC49" s="463"/>
      <c r="BD49" s="463"/>
      <c r="BE49" s="464"/>
      <c r="BF49" s="465"/>
      <c r="BG49" s="466"/>
      <c r="BH49" s="467"/>
      <c r="BI49" s="468"/>
      <c r="BJ49" s="469"/>
      <c r="BK49" s="91"/>
      <c r="BL49" s="92"/>
      <c r="BM49" s="92"/>
      <c r="BN49" s="423"/>
      <c r="BO49" s="404"/>
    </row>
    <row r="50" spans="2:85" ht="21" customHeight="1">
      <c r="B50" s="382"/>
      <c r="C50" s="382"/>
      <c r="D50" s="460"/>
      <c r="E50" s="461"/>
      <c r="F50" s="461"/>
      <c r="G50" s="461"/>
      <c r="H50" s="461"/>
      <c r="I50" s="461"/>
      <c r="J50" s="461"/>
      <c r="K50" s="461"/>
      <c r="L50" s="461"/>
      <c r="M50" s="408"/>
      <c r="N50" s="406"/>
      <c r="O50" s="407"/>
      <c r="P50" s="409"/>
      <c r="Q50" s="410"/>
      <c r="R50" s="409"/>
      <c r="S50" s="410"/>
      <c r="T50" s="410"/>
      <c r="U50" s="410"/>
      <c r="V50" s="411"/>
      <c r="W50" s="412"/>
      <c r="X50" s="413"/>
      <c r="Y50" s="413"/>
      <c r="Z50" s="413"/>
      <c r="AA50" s="413"/>
      <c r="AB50" s="413"/>
      <c r="AC50" s="414"/>
      <c r="AD50" s="412"/>
      <c r="AE50" s="413"/>
      <c r="AF50" s="413"/>
      <c r="AG50" s="413"/>
      <c r="AH50" s="413"/>
      <c r="AI50" s="413"/>
      <c r="AJ50" s="414"/>
      <c r="AK50" s="412"/>
      <c r="AL50" s="413"/>
      <c r="AM50" s="413"/>
      <c r="AN50" s="413"/>
      <c r="AO50" s="413"/>
      <c r="AP50" s="413"/>
      <c r="AQ50" s="414"/>
      <c r="AR50" s="470"/>
      <c r="AS50" s="413"/>
      <c r="AT50" s="413"/>
      <c r="AU50" s="413"/>
      <c r="AV50" s="413"/>
      <c r="AW50" s="413"/>
      <c r="AX50" s="414"/>
      <c r="AY50" s="416">
        <f t="shared" si="2"/>
        <v>0</v>
      </c>
      <c r="AZ50" s="462"/>
      <c r="BA50" s="462"/>
      <c r="BB50" s="463">
        <f t="shared" si="1"/>
        <v>0</v>
      </c>
      <c r="BC50" s="463"/>
      <c r="BD50" s="463"/>
      <c r="BE50" s="464"/>
      <c r="BF50" s="465"/>
      <c r="BG50" s="466"/>
      <c r="BH50" s="467"/>
      <c r="BI50" s="468"/>
      <c r="BJ50" s="469"/>
      <c r="BK50" s="91"/>
      <c r="BL50" s="92"/>
      <c r="BM50" s="92"/>
      <c r="BN50" s="423"/>
      <c r="BO50" s="404"/>
    </row>
    <row r="51" spans="2:85" ht="21" customHeight="1">
      <c r="B51" s="382"/>
      <c r="C51" s="382"/>
      <c r="D51" s="460"/>
      <c r="E51" s="461"/>
      <c r="F51" s="461"/>
      <c r="G51" s="461"/>
      <c r="H51" s="461"/>
      <c r="I51" s="461"/>
      <c r="J51" s="461"/>
      <c r="K51" s="461"/>
      <c r="L51" s="461"/>
      <c r="M51" s="408"/>
      <c r="N51" s="406"/>
      <c r="O51" s="407"/>
      <c r="P51" s="409"/>
      <c r="Q51" s="410"/>
      <c r="R51" s="409"/>
      <c r="S51" s="410"/>
      <c r="T51" s="410"/>
      <c r="U51" s="410"/>
      <c r="V51" s="411"/>
      <c r="W51" s="412"/>
      <c r="X51" s="413"/>
      <c r="Y51" s="413"/>
      <c r="Z51" s="413"/>
      <c r="AA51" s="413"/>
      <c r="AB51" s="413"/>
      <c r="AC51" s="414"/>
      <c r="AD51" s="412"/>
      <c r="AE51" s="413"/>
      <c r="AF51" s="413"/>
      <c r="AG51" s="413"/>
      <c r="AH51" s="413"/>
      <c r="AI51" s="413"/>
      <c r="AJ51" s="414"/>
      <c r="AK51" s="412"/>
      <c r="AL51" s="413"/>
      <c r="AM51" s="413"/>
      <c r="AN51" s="413"/>
      <c r="AO51" s="413"/>
      <c r="AP51" s="413"/>
      <c r="AQ51" s="414"/>
      <c r="AR51" s="470"/>
      <c r="AS51" s="413"/>
      <c r="AT51" s="413"/>
      <c r="AU51" s="413"/>
      <c r="AV51" s="413"/>
      <c r="AW51" s="413"/>
      <c r="AX51" s="414"/>
      <c r="AY51" s="416">
        <f t="shared" si="2"/>
        <v>0</v>
      </c>
      <c r="AZ51" s="462"/>
      <c r="BA51" s="462"/>
      <c r="BB51" s="463">
        <f t="shared" si="1"/>
        <v>0</v>
      </c>
      <c r="BC51" s="463"/>
      <c r="BD51" s="463"/>
      <c r="BE51" s="464"/>
      <c r="BF51" s="465"/>
      <c r="BG51" s="466"/>
      <c r="BH51" s="467"/>
      <c r="BI51" s="468"/>
      <c r="BJ51" s="469"/>
      <c r="BK51" s="91"/>
      <c r="BL51" s="92"/>
      <c r="BM51" s="92"/>
      <c r="BN51" s="423"/>
      <c r="BO51" s="404"/>
    </row>
    <row r="52" spans="2:85" ht="21" customHeight="1" thickBot="1">
      <c r="B52" s="382"/>
      <c r="C52" s="382"/>
      <c r="D52" s="471"/>
      <c r="E52" s="472"/>
      <c r="F52" s="472"/>
      <c r="G52" s="472"/>
      <c r="H52" s="472"/>
      <c r="I52" s="472"/>
      <c r="J52" s="472"/>
      <c r="K52" s="472"/>
      <c r="L52" s="472"/>
      <c r="M52" s="428"/>
      <c r="N52" s="429"/>
      <c r="O52" s="430"/>
      <c r="P52" s="431"/>
      <c r="Q52" s="432"/>
      <c r="R52" s="431"/>
      <c r="S52" s="432"/>
      <c r="T52" s="432"/>
      <c r="U52" s="432"/>
      <c r="V52" s="433"/>
      <c r="W52" s="473"/>
      <c r="X52" s="474"/>
      <c r="Y52" s="474"/>
      <c r="Z52" s="474"/>
      <c r="AA52" s="474"/>
      <c r="AB52" s="474"/>
      <c r="AC52" s="475"/>
      <c r="AD52" s="473"/>
      <c r="AE52" s="474"/>
      <c r="AF52" s="474"/>
      <c r="AG52" s="474"/>
      <c r="AH52" s="474"/>
      <c r="AI52" s="474"/>
      <c r="AJ52" s="475"/>
      <c r="AK52" s="473"/>
      <c r="AL52" s="474"/>
      <c r="AM52" s="474"/>
      <c r="AN52" s="474"/>
      <c r="AO52" s="474"/>
      <c r="AP52" s="474"/>
      <c r="AQ52" s="475"/>
      <c r="AR52" s="476"/>
      <c r="AS52" s="474"/>
      <c r="AT52" s="474"/>
      <c r="AU52" s="474"/>
      <c r="AV52" s="474"/>
      <c r="AW52" s="474"/>
      <c r="AX52" s="475"/>
      <c r="AY52" s="477">
        <f t="shared" si="2"/>
        <v>0</v>
      </c>
      <c r="AZ52" s="478"/>
      <c r="BA52" s="478"/>
      <c r="BB52" s="479">
        <f t="shared" si="1"/>
        <v>0</v>
      </c>
      <c r="BC52" s="479"/>
      <c r="BD52" s="479"/>
      <c r="BE52" s="480"/>
      <c r="BF52" s="481"/>
      <c r="BG52" s="482"/>
      <c r="BH52" s="483"/>
      <c r="BI52" s="484"/>
      <c r="BJ52" s="485"/>
      <c r="BK52" s="486"/>
      <c r="BL52" s="487"/>
      <c r="BM52" s="487"/>
      <c r="BN52" s="488"/>
      <c r="BO52" s="404"/>
    </row>
    <row r="53" spans="2:85" ht="21" customHeight="1">
      <c r="B53" s="382"/>
      <c r="C53" s="489" t="s">
        <v>161</v>
      </c>
      <c r="D53" s="385"/>
      <c r="E53" s="450"/>
      <c r="F53" s="450"/>
      <c r="G53" s="450"/>
      <c r="H53" s="450"/>
      <c r="I53" s="450"/>
      <c r="J53" s="450"/>
      <c r="K53" s="450"/>
      <c r="L53" s="450"/>
      <c r="M53" s="386"/>
      <c r="N53" s="384"/>
      <c r="O53" s="385"/>
      <c r="P53" s="387"/>
      <c r="Q53" s="388"/>
      <c r="R53" s="387"/>
      <c r="S53" s="388"/>
      <c r="T53" s="388"/>
      <c r="U53" s="388"/>
      <c r="V53" s="389"/>
      <c r="W53" s="490"/>
      <c r="X53" s="491"/>
      <c r="Y53" s="491"/>
      <c r="Z53" s="491"/>
      <c r="AA53" s="491"/>
      <c r="AB53" s="491"/>
      <c r="AC53" s="492"/>
      <c r="AD53" s="490"/>
      <c r="AE53" s="491"/>
      <c r="AF53" s="491"/>
      <c r="AG53" s="491"/>
      <c r="AH53" s="491"/>
      <c r="AI53" s="491"/>
      <c r="AJ53" s="492"/>
      <c r="AK53" s="490"/>
      <c r="AL53" s="491"/>
      <c r="AM53" s="491"/>
      <c r="AN53" s="491"/>
      <c r="AO53" s="491"/>
      <c r="AP53" s="491"/>
      <c r="AQ53" s="492"/>
      <c r="AR53" s="490"/>
      <c r="AS53" s="491"/>
      <c r="AT53" s="491"/>
      <c r="AU53" s="491"/>
      <c r="AV53" s="491"/>
      <c r="AW53" s="491"/>
      <c r="AX53" s="492"/>
      <c r="AY53" s="493">
        <f t="shared" si="2"/>
        <v>0</v>
      </c>
      <c r="AZ53" s="451"/>
      <c r="BA53" s="451"/>
      <c r="BB53" s="452">
        <f t="shared" si="1"/>
        <v>0</v>
      </c>
      <c r="BC53" s="452"/>
      <c r="BD53" s="452"/>
      <c r="BE53" s="453" t="e">
        <f>ROUNDDOWN(SUM(BB53:BD59)/AY66,1)</f>
        <v>#DIV/0!</v>
      </c>
      <c r="BF53" s="454"/>
      <c r="BG53" s="455"/>
      <c r="BH53" s="494">
        <f>ROUNDDOWN(SUM(BB53:BD59)/40,1)</f>
        <v>0</v>
      </c>
      <c r="BI53" s="495"/>
      <c r="BJ53" s="496"/>
      <c r="BK53" s="497"/>
      <c r="BL53" s="498"/>
      <c r="BM53" s="498"/>
      <c r="BN53" s="499"/>
      <c r="BO53" s="404"/>
      <c r="CB53" s="57" t="s">
        <v>118</v>
      </c>
      <c r="CC53" s="57">
        <f>COUNTIF($J$53:$L$59,CB53)</f>
        <v>0</v>
      </c>
    </row>
    <row r="54" spans="2:85" ht="21" customHeight="1">
      <c r="B54" s="382"/>
      <c r="C54" s="500"/>
      <c r="D54" s="407"/>
      <c r="E54" s="461"/>
      <c r="F54" s="461"/>
      <c r="G54" s="461"/>
      <c r="H54" s="461"/>
      <c r="I54" s="461"/>
      <c r="J54" s="461"/>
      <c r="K54" s="461"/>
      <c r="L54" s="461"/>
      <c r="M54" s="408"/>
      <c r="N54" s="406"/>
      <c r="O54" s="407"/>
      <c r="P54" s="409"/>
      <c r="Q54" s="410"/>
      <c r="R54" s="409"/>
      <c r="S54" s="410"/>
      <c r="T54" s="410"/>
      <c r="U54" s="410"/>
      <c r="V54" s="411"/>
      <c r="W54" s="412"/>
      <c r="X54" s="413"/>
      <c r="Y54" s="413"/>
      <c r="Z54" s="413"/>
      <c r="AA54" s="413"/>
      <c r="AB54" s="413"/>
      <c r="AC54" s="414"/>
      <c r="AD54" s="412"/>
      <c r="AE54" s="413"/>
      <c r="AF54" s="413"/>
      <c r="AG54" s="413"/>
      <c r="AH54" s="413"/>
      <c r="AI54" s="413"/>
      <c r="AJ54" s="414"/>
      <c r="AK54" s="412"/>
      <c r="AL54" s="413"/>
      <c r="AM54" s="413"/>
      <c r="AN54" s="413"/>
      <c r="AO54" s="413"/>
      <c r="AP54" s="413"/>
      <c r="AQ54" s="414"/>
      <c r="AR54" s="412"/>
      <c r="AS54" s="413"/>
      <c r="AT54" s="413"/>
      <c r="AU54" s="413"/>
      <c r="AV54" s="413"/>
      <c r="AW54" s="413"/>
      <c r="AX54" s="414"/>
      <c r="AY54" s="501">
        <f t="shared" si="2"/>
        <v>0</v>
      </c>
      <c r="AZ54" s="462"/>
      <c r="BA54" s="462"/>
      <c r="BB54" s="463">
        <f t="shared" si="1"/>
        <v>0</v>
      </c>
      <c r="BC54" s="463"/>
      <c r="BD54" s="463"/>
      <c r="BE54" s="464"/>
      <c r="BF54" s="502"/>
      <c r="BG54" s="466"/>
      <c r="BH54" s="503"/>
      <c r="BI54" s="504"/>
      <c r="BJ54" s="505"/>
      <c r="BK54" s="506"/>
      <c r="BL54" s="506"/>
      <c r="BM54" s="506"/>
      <c r="BN54" s="507"/>
      <c r="BO54" s="404"/>
      <c r="CB54" s="57" t="s">
        <v>125</v>
      </c>
      <c r="CC54" s="57">
        <f t="shared" ref="CC54:CC56" si="4">COUNTIF($J$53:$L$59,CB54)</f>
        <v>0</v>
      </c>
    </row>
    <row r="55" spans="2:85" ht="21" customHeight="1">
      <c r="B55" s="382"/>
      <c r="C55" s="500"/>
      <c r="D55" s="407"/>
      <c r="E55" s="461"/>
      <c r="F55" s="461"/>
      <c r="G55" s="461"/>
      <c r="H55" s="461"/>
      <c r="I55" s="461"/>
      <c r="J55" s="461"/>
      <c r="K55" s="461"/>
      <c r="L55" s="461"/>
      <c r="M55" s="408"/>
      <c r="N55" s="406"/>
      <c r="O55" s="407"/>
      <c r="P55" s="409"/>
      <c r="Q55" s="410"/>
      <c r="R55" s="409"/>
      <c r="S55" s="410"/>
      <c r="T55" s="410"/>
      <c r="U55" s="410"/>
      <c r="V55" s="411"/>
      <c r="W55" s="412"/>
      <c r="X55" s="413"/>
      <c r="Y55" s="413"/>
      <c r="Z55" s="413"/>
      <c r="AA55" s="413"/>
      <c r="AB55" s="413"/>
      <c r="AC55" s="414"/>
      <c r="AD55" s="412"/>
      <c r="AE55" s="413"/>
      <c r="AF55" s="413"/>
      <c r="AG55" s="413"/>
      <c r="AH55" s="413"/>
      <c r="AI55" s="413"/>
      <c r="AJ55" s="414"/>
      <c r="AK55" s="412"/>
      <c r="AL55" s="413"/>
      <c r="AM55" s="413"/>
      <c r="AN55" s="413"/>
      <c r="AO55" s="413"/>
      <c r="AP55" s="413"/>
      <c r="AQ55" s="414"/>
      <c r="AR55" s="412"/>
      <c r="AS55" s="413"/>
      <c r="AT55" s="413"/>
      <c r="AU55" s="413"/>
      <c r="AV55" s="413"/>
      <c r="AW55" s="413"/>
      <c r="AX55" s="414"/>
      <c r="AY55" s="501">
        <f t="shared" si="2"/>
        <v>0</v>
      </c>
      <c r="AZ55" s="462"/>
      <c r="BA55" s="462"/>
      <c r="BB55" s="463">
        <f t="shared" si="1"/>
        <v>0</v>
      </c>
      <c r="BC55" s="463"/>
      <c r="BD55" s="463"/>
      <c r="BE55" s="464"/>
      <c r="BF55" s="502"/>
      <c r="BG55" s="466"/>
      <c r="BH55" s="503"/>
      <c r="BI55" s="504"/>
      <c r="BJ55" s="505"/>
      <c r="BK55" s="506"/>
      <c r="BL55" s="506"/>
      <c r="BM55" s="506"/>
      <c r="BN55" s="507"/>
      <c r="BO55" s="404"/>
      <c r="CB55" s="57" t="s">
        <v>127</v>
      </c>
      <c r="CC55" s="57">
        <f t="shared" si="4"/>
        <v>0</v>
      </c>
    </row>
    <row r="56" spans="2:85" ht="21" customHeight="1">
      <c r="B56" s="382"/>
      <c r="C56" s="500"/>
      <c r="D56" s="407"/>
      <c r="E56" s="461"/>
      <c r="F56" s="461"/>
      <c r="G56" s="461"/>
      <c r="H56" s="461"/>
      <c r="I56" s="461"/>
      <c r="J56" s="461"/>
      <c r="K56" s="461"/>
      <c r="L56" s="461"/>
      <c r="M56" s="408"/>
      <c r="N56" s="406"/>
      <c r="O56" s="407"/>
      <c r="P56" s="409"/>
      <c r="Q56" s="410"/>
      <c r="R56" s="409"/>
      <c r="S56" s="410"/>
      <c r="T56" s="410"/>
      <c r="U56" s="410"/>
      <c r="V56" s="411"/>
      <c r="W56" s="412"/>
      <c r="X56" s="413"/>
      <c r="Y56" s="413"/>
      <c r="Z56" s="413"/>
      <c r="AA56" s="413"/>
      <c r="AB56" s="413"/>
      <c r="AC56" s="414"/>
      <c r="AD56" s="412"/>
      <c r="AE56" s="413"/>
      <c r="AF56" s="413"/>
      <c r="AG56" s="413"/>
      <c r="AH56" s="413"/>
      <c r="AI56" s="413"/>
      <c r="AJ56" s="414"/>
      <c r="AK56" s="412"/>
      <c r="AL56" s="413"/>
      <c r="AM56" s="413"/>
      <c r="AN56" s="413"/>
      <c r="AO56" s="413"/>
      <c r="AP56" s="413"/>
      <c r="AQ56" s="414"/>
      <c r="AR56" s="412"/>
      <c r="AS56" s="413"/>
      <c r="AT56" s="413"/>
      <c r="AU56" s="413"/>
      <c r="AV56" s="413"/>
      <c r="AW56" s="413"/>
      <c r="AX56" s="414"/>
      <c r="AY56" s="501">
        <f>SUM(W56:AX56)</f>
        <v>0</v>
      </c>
      <c r="AZ56" s="462"/>
      <c r="BA56" s="462"/>
      <c r="BB56" s="463">
        <f t="shared" si="1"/>
        <v>0</v>
      </c>
      <c r="BC56" s="463"/>
      <c r="BD56" s="463"/>
      <c r="BE56" s="464"/>
      <c r="BF56" s="502"/>
      <c r="BG56" s="466"/>
      <c r="BH56" s="503"/>
      <c r="BI56" s="504"/>
      <c r="BJ56" s="505"/>
      <c r="BK56" s="506"/>
      <c r="BL56" s="506"/>
      <c r="BM56" s="506"/>
      <c r="BN56" s="507"/>
      <c r="CB56" s="57" t="s">
        <v>129</v>
      </c>
      <c r="CC56" s="57">
        <f t="shared" si="4"/>
        <v>0</v>
      </c>
    </row>
    <row r="57" spans="2:85" ht="21" customHeight="1">
      <c r="B57" s="382"/>
      <c r="C57" s="500"/>
      <c r="D57" s="407"/>
      <c r="E57" s="461"/>
      <c r="F57" s="461"/>
      <c r="G57" s="461"/>
      <c r="H57" s="461"/>
      <c r="I57" s="461"/>
      <c r="J57" s="461"/>
      <c r="K57" s="461"/>
      <c r="L57" s="461"/>
      <c r="M57" s="408"/>
      <c r="N57" s="406"/>
      <c r="O57" s="407"/>
      <c r="P57" s="409"/>
      <c r="Q57" s="410"/>
      <c r="R57" s="409"/>
      <c r="S57" s="410"/>
      <c r="T57" s="410"/>
      <c r="U57" s="410"/>
      <c r="V57" s="411"/>
      <c r="W57" s="412"/>
      <c r="X57" s="413"/>
      <c r="Y57" s="413"/>
      <c r="Z57" s="413"/>
      <c r="AA57" s="413"/>
      <c r="AB57" s="413"/>
      <c r="AC57" s="414"/>
      <c r="AD57" s="412"/>
      <c r="AE57" s="413"/>
      <c r="AF57" s="413"/>
      <c r="AG57" s="413"/>
      <c r="AH57" s="413"/>
      <c r="AI57" s="413"/>
      <c r="AJ57" s="414"/>
      <c r="AK57" s="412"/>
      <c r="AL57" s="413"/>
      <c r="AM57" s="413"/>
      <c r="AN57" s="413"/>
      <c r="AO57" s="413"/>
      <c r="AP57" s="413"/>
      <c r="AQ57" s="414"/>
      <c r="AR57" s="412"/>
      <c r="AS57" s="413"/>
      <c r="AT57" s="413"/>
      <c r="AU57" s="413"/>
      <c r="AV57" s="413"/>
      <c r="AW57" s="413"/>
      <c r="AX57" s="414"/>
      <c r="AY57" s="501">
        <f t="shared" si="2"/>
        <v>0</v>
      </c>
      <c r="AZ57" s="462"/>
      <c r="BA57" s="462"/>
      <c r="BB57" s="463">
        <f t="shared" si="1"/>
        <v>0</v>
      </c>
      <c r="BC57" s="463"/>
      <c r="BD57" s="463"/>
      <c r="BE57" s="464"/>
      <c r="BF57" s="502"/>
      <c r="BG57" s="466"/>
      <c r="BH57" s="503"/>
      <c r="BI57" s="504"/>
      <c r="BJ57" s="505"/>
      <c r="BK57" s="506"/>
      <c r="BL57" s="506"/>
      <c r="BM57" s="506"/>
      <c r="BN57" s="507"/>
      <c r="CE57" s="56"/>
      <c r="CF57" s="56"/>
      <c r="CG57" s="56"/>
    </row>
    <row r="58" spans="2:85" ht="21" customHeight="1">
      <c r="B58" s="382"/>
      <c r="C58" s="500"/>
      <c r="D58" s="407"/>
      <c r="E58" s="461"/>
      <c r="F58" s="461"/>
      <c r="G58" s="461"/>
      <c r="H58" s="461"/>
      <c r="I58" s="461"/>
      <c r="J58" s="461"/>
      <c r="K58" s="461"/>
      <c r="L58" s="461"/>
      <c r="M58" s="408"/>
      <c r="N58" s="406"/>
      <c r="O58" s="407"/>
      <c r="P58" s="409"/>
      <c r="Q58" s="410"/>
      <c r="R58" s="409"/>
      <c r="S58" s="410"/>
      <c r="T58" s="410"/>
      <c r="U58" s="410"/>
      <c r="V58" s="411"/>
      <c r="W58" s="412"/>
      <c r="X58" s="413"/>
      <c r="Y58" s="413"/>
      <c r="Z58" s="413"/>
      <c r="AA58" s="413"/>
      <c r="AB58" s="413"/>
      <c r="AC58" s="414"/>
      <c r="AD58" s="412"/>
      <c r="AE58" s="413"/>
      <c r="AF58" s="413"/>
      <c r="AG58" s="413"/>
      <c r="AH58" s="413"/>
      <c r="AI58" s="413"/>
      <c r="AJ58" s="414"/>
      <c r="AK58" s="412"/>
      <c r="AL58" s="413"/>
      <c r="AM58" s="413"/>
      <c r="AN58" s="413"/>
      <c r="AO58" s="413"/>
      <c r="AP58" s="413"/>
      <c r="AQ58" s="414"/>
      <c r="AR58" s="412"/>
      <c r="AS58" s="413"/>
      <c r="AT58" s="413"/>
      <c r="AU58" s="413"/>
      <c r="AV58" s="413"/>
      <c r="AW58" s="413"/>
      <c r="AX58" s="414"/>
      <c r="AY58" s="501">
        <f t="shared" si="2"/>
        <v>0</v>
      </c>
      <c r="AZ58" s="462"/>
      <c r="BA58" s="462"/>
      <c r="BB58" s="463">
        <f t="shared" si="1"/>
        <v>0</v>
      </c>
      <c r="BC58" s="463"/>
      <c r="BD58" s="463"/>
      <c r="BE58" s="464"/>
      <c r="BF58" s="502"/>
      <c r="BG58" s="466"/>
      <c r="BH58" s="503"/>
      <c r="BI58" s="504"/>
      <c r="BJ58" s="505"/>
      <c r="BK58" s="506"/>
      <c r="BL58" s="506"/>
      <c r="BM58" s="506"/>
      <c r="BN58" s="507"/>
      <c r="CE58" s="56"/>
      <c r="CF58" s="56"/>
      <c r="CG58" s="56"/>
    </row>
    <row r="59" spans="2:85" ht="21" customHeight="1" thickBot="1">
      <c r="B59" s="382"/>
      <c r="C59" s="508"/>
      <c r="D59" s="509"/>
      <c r="E59" s="510"/>
      <c r="F59" s="510"/>
      <c r="G59" s="510"/>
      <c r="H59" s="510"/>
      <c r="I59" s="510"/>
      <c r="J59" s="511"/>
      <c r="K59" s="511"/>
      <c r="L59" s="511"/>
      <c r="M59" s="428"/>
      <c r="N59" s="429"/>
      <c r="O59" s="430"/>
      <c r="P59" s="431"/>
      <c r="Q59" s="432"/>
      <c r="R59" s="431"/>
      <c r="S59" s="432"/>
      <c r="T59" s="432"/>
      <c r="U59" s="432"/>
      <c r="V59" s="433"/>
      <c r="W59" s="473"/>
      <c r="X59" s="474"/>
      <c r="Y59" s="474"/>
      <c r="Z59" s="474"/>
      <c r="AA59" s="474"/>
      <c r="AB59" s="474"/>
      <c r="AC59" s="475"/>
      <c r="AD59" s="473"/>
      <c r="AE59" s="474"/>
      <c r="AF59" s="474"/>
      <c r="AG59" s="474"/>
      <c r="AH59" s="474"/>
      <c r="AI59" s="474"/>
      <c r="AJ59" s="475"/>
      <c r="AK59" s="473"/>
      <c r="AL59" s="474"/>
      <c r="AM59" s="474"/>
      <c r="AN59" s="474"/>
      <c r="AO59" s="474"/>
      <c r="AP59" s="474"/>
      <c r="AQ59" s="475"/>
      <c r="AR59" s="473"/>
      <c r="AS59" s="474"/>
      <c r="AT59" s="474"/>
      <c r="AU59" s="474"/>
      <c r="AV59" s="474"/>
      <c r="AW59" s="474"/>
      <c r="AX59" s="475"/>
      <c r="AY59" s="512">
        <f>SUM(W59:AX59)</f>
        <v>0</v>
      </c>
      <c r="AZ59" s="478"/>
      <c r="BA59" s="478"/>
      <c r="BB59" s="479">
        <f t="shared" si="1"/>
        <v>0</v>
      </c>
      <c r="BC59" s="479"/>
      <c r="BD59" s="479"/>
      <c r="BE59" s="480"/>
      <c r="BF59" s="481"/>
      <c r="BG59" s="482"/>
      <c r="BH59" s="513"/>
      <c r="BI59" s="514"/>
      <c r="BJ59" s="515"/>
      <c r="BK59" s="516"/>
      <c r="BL59" s="516"/>
      <c r="BM59" s="516"/>
      <c r="BN59" s="517"/>
    </row>
    <row r="60" spans="2:85" ht="21" customHeight="1">
      <c r="B60" s="382"/>
      <c r="C60" s="489" t="s">
        <v>162</v>
      </c>
      <c r="D60" s="385"/>
      <c r="E60" s="450"/>
      <c r="F60" s="450"/>
      <c r="G60" s="450"/>
      <c r="H60" s="450"/>
      <c r="I60" s="450"/>
      <c r="J60" s="450"/>
      <c r="K60" s="450"/>
      <c r="L60" s="450"/>
      <c r="M60" s="386"/>
      <c r="N60" s="384"/>
      <c r="O60" s="385"/>
      <c r="P60" s="387"/>
      <c r="Q60" s="388"/>
      <c r="R60" s="387"/>
      <c r="S60" s="388"/>
      <c r="T60" s="388"/>
      <c r="U60" s="388"/>
      <c r="V60" s="389"/>
      <c r="W60" s="490"/>
      <c r="X60" s="491"/>
      <c r="Y60" s="491"/>
      <c r="Z60" s="491"/>
      <c r="AA60" s="491"/>
      <c r="AB60" s="491"/>
      <c r="AC60" s="492"/>
      <c r="AD60" s="490"/>
      <c r="AE60" s="491"/>
      <c r="AF60" s="491"/>
      <c r="AG60" s="491"/>
      <c r="AH60" s="491"/>
      <c r="AI60" s="491"/>
      <c r="AJ60" s="492"/>
      <c r="AK60" s="490"/>
      <c r="AL60" s="491"/>
      <c r="AM60" s="491"/>
      <c r="AN60" s="491"/>
      <c r="AO60" s="491"/>
      <c r="AP60" s="491"/>
      <c r="AQ60" s="492"/>
      <c r="AR60" s="490"/>
      <c r="AS60" s="491"/>
      <c r="AT60" s="491"/>
      <c r="AU60" s="491"/>
      <c r="AV60" s="491"/>
      <c r="AW60" s="491"/>
      <c r="AX60" s="492"/>
      <c r="AY60" s="518"/>
      <c r="AZ60" s="519"/>
      <c r="BA60" s="519"/>
      <c r="BB60" s="520"/>
      <c r="BC60" s="520"/>
      <c r="BD60" s="520"/>
      <c r="BE60" s="464"/>
      <c r="BF60" s="465"/>
      <c r="BG60" s="466"/>
      <c r="BH60" s="503"/>
      <c r="BI60" s="521"/>
      <c r="BJ60" s="505"/>
      <c r="BK60" s="497"/>
      <c r="BL60" s="498"/>
      <c r="BM60" s="498"/>
      <c r="BN60" s="499"/>
      <c r="BO60" s="404"/>
      <c r="CB60" s="57" t="s">
        <v>118</v>
      </c>
      <c r="CC60" s="57">
        <f>COUNTIF($J$53:$L$59,CB60)</f>
        <v>0</v>
      </c>
    </row>
    <row r="61" spans="2:85" ht="21" customHeight="1">
      <c r="B61" s="382"/>
      <c r="C61" s="500"/>
      <c r="D61" s="407"/>
      <c r="E61" s="461"/>
      <c r="F61" s="461"/>
      <c r="G61" s="461"/>
      <c r="H61" s="461"/>
      <c r="I61" s="461"/>
      <c r="J61" s="461"/>
      <c r="K61" s="461"/>
      <c r="L61" s="461"/>
      <c r="M61" s="408"/>
      <c r="N61" s="406"/>
      <c r="O61" s="407"/>
      <c r="P61" s="409"/>
      <c r="Q61" s="410"/>
      <c r="R61" s="409"/>
      <c r="S61" s="410"/>
      <c r="T61" s="410"/>
      <c r="U61" s="410"/>
      <c r="V61" s="411"/>
      <c r="W61" s="412"/>
      <c r="X61" s="413"/>
      <c r="Y61" s="413"/>
      <c r="Z61" s="413"/>
      <c r="AA61" s="413"/>
      <c r="AB61" s="413"/>
      <c r="AC61" s="414"/>
      <c r="AD61" s="412"/>
      <c r="AE61" s="413"/>
      <c r="AF61" s="413"/>
      <c r="AG61" s="413"/>
      <c r="AH61" s="413"/>
      <c r="AI61" s="413"/>
      <c r="AJ61" s="414"/>
      <c r="AK61" s="412"/>
      <c r="AL61" s="413"/>
      <c r="AM61" s="413"/>
      <c r="AN61" s="413"/>
      <c r="AO61" s="413"/>
      <c r="AP61" s="413"/>
      <c r="AQ61" s="414"/>
      <c r="AR61" s="412"/>
      <c r="AS61" s="413"/>
      <c r="AT61" s="413"/>
      <c r="AU61" s="413"/>
      <c r="AV61" s="413"/>
      <c r="AW61" s="413"/>
      <c r="AX61" s="414"/>
      <c r="AY61" s="416"/>
      <c r="AZ61" s="462"/>
      <c r="BA61" s="462"/>
      <c r="BB61" s="463"/>
      <c r="BC61" s="463"/>
      <c r="BD61" s="463"/>
      <c r="BE61" s="464"/>
      <c r="BF61" s="465"/>
      <c r="BG61" s="466"/>
      <c r="BH61" s="503"/>
      <c r="BI61" s="521"/>
      <c r="BJ61" s="505"/>
      <c r="BK61" s="506"/>
      <c r="BL61" s="506"/>
      <c r="BM61" s="506"/>
      <c r="BN61" s="507"/>
      <c r="BO61" s="404"/>
      <c r="CB61" s="57" t="s">
        <v>125</v>
      </c>
      <c r="CC61" s="57">
        <f t="shared" ref="CC61:CC63" si="5">COUNTIF($J$53:$L$59,CB61)</f>
        <v>0</v>
      </c>
    </row>
    <row r="62" spans="2:85" ht="21" customHeight="1">
      <c r="B62" s="382"/>
      <c r="C62" s="500"/>
      <c r="D62" s="407"/>
      <c r="E62" s="461"/>
      <c r="F62" s="461"/>
      <c r="G62" s="461"/>
      <c r="H62" s="461"/>
      <c r="I62" s="461"/>
      <c r="J62" s="461"/>
      <c r="K62" s="461"/>
      <c r="L62" s="461"/>
      <c r="M62" s="408"/>
      <c r="N62" s="406"/>
      <c r="O62" s="407"/>
      <c r="P62" s="409"/>
      <c r="Q62" s="410"/>
      <c r="R62" s="409"/>
      <c r="S62" s="410"/>
      <c r="T62" s="410"/>
      <c r="U62" s="410"/>
      <c r="V62" s="411"/>
      <c r="W62" s="412"/>
      <c r="X62" s="413"/>
      <c r="Y62" s="413"/>
      <c r="Z62" s="413"/>
      <c r="AA62" s="413"/>
      <c r="AB62" s="413"/>
      <c r="AC62" s="414"/>
      <c r="AD62" s="412"/>
      <c r="AE62" s="413"/>
      <c r="AF62" s="413"/>
      <c r="AG62" s="413"/>
      <c r="AH62" s="413"/>
      <c r="AI62" s="413"/>
      <c r="AJ62" s="414"/>
      <c r="AK62" s="412"/>
      <c r="AL62" s="413"/>
      <c r="AM62" s="413"/>
      <c r="AN62" s="413"/>
      <c r="AO62" s="413"/>
      <c r="AP62" s="413"/>
      <c r="AQ62" s="414"/>
      <c r="AR62" s="412"/>
      <c r="AS62" s="413"/>
      <c r="AT62" s="413"/>
      <c r="AU62" s="413"/>
      <c r="AV62" s="413"/>
      <c r="AW62" s="413"/>
      <c r="AX62" s="414"/>
      <c r="AY62" s="416"/>
      <c r="AZ62" s="462"/>
      <c r="BA62" s="462"/>
      <c r="BB62" s="463"/>
      <c r="BC62" s="463"/>
      <c r="BD62" s="463"/>
      <c r="BE62" s="464"/>
      <c r="BF62" s="465"/>
      <c r="BG62" s="466"/>
      <c r="BH62" s="503"/>
      <c r="BI62" s="521"/>
      <c r="BJ62" s="505"/>
      <c r="BK62" s="506"/>
      <c r="BL62" s="506"/>
      <c r="BM62" s="506"/>
      <c r="BN62" s="507"/>
      <c r="BO62" s="404"/>
      <c r="CB62" s="57" t="s">
        <v>127</v>
      </c>
      <c r="CC62" s="57">
        <f t="shared" si="5"/>
        <v>0</v>
      </c>
    </row>
    <row r="63" spans="2:85" ht="21" customHeight="1" thickBot="1">
      <c r="B63" s="382"/>
      <c r="C63" s="500"/>
      <c r="D63" s="407"/>
      <c r="E63" s="461"/>
      <c r="F63" s="461"/>
      <c r="G63" s="461"/>
      <c r="H63" s="461"/>
      <c r="I63" s="461"/>
      <c r="J63" s="461"/>
      <c r="K63" s="461"/>
      <c r="L63" s="461"/>
      <c r="M63" s="408"/>
      <c r="N63" s="406"/>
      <c r="O63" s="407"/>
      <c r="P63" s="409"/>
      <c r="Q63" s="410"/>
      <c r="R63" s="409"/>
      <c r="S63" s="410"/>
      <c r="T63" s="410"/>
      <c r="U63" s="410"/>
      <c r="V63" s="411"/>
      <c r="W63" s="412"/>
      <c r="X63" s="413"/>
      <c r="Y63" s="413"/>
      <c r="Z63" s="413"/>
      <c r="AA63" s="413"/>
      <c r="AB63" s="413"/>
      <c r="AC63" s="414"/>
      <c r="AD63" s="412"/>
      <c r="AE63" s="413"/>
      <c r="AF63" s="413"/>
      <c r="AG63" s="413"/>
      <c r="AH63" s="413"/>
      <c r="AI63" s="413"/>
      <c r="AJ63" s="414"/>
      <c r="AK63" s="412"/>
      <c r="AL63" s="413"/>
      <c r="AM63" s="413"/>
      <c r="AN63" s="413"/>
      <c r="AO63" s="413"/>
      <c r="AP63" s="413"/>
      <c r="AQ63" s="414"/>
      <c r="AR63" s="412"/>
      <c r="AS63" s="413"/>
      <c r="AT63" s="413"/>
      <c r="AU63" s="413"/>
      <c r="AV63" s="413"/>
      <c r="AW63" s="413"/>
      <c r="AX63" s="414"/>
      <c r="AY63" s="416"/>
      <c r="AZ63" s="462"/>
      <c r="BA63" s="462"/>
      <c r="BB63" s="463"/>
      <c r="BC63" s="463"/>
      <c r="BD63" s="463"/>
      <c r="BE63" s="464"/>
      <c r="BF63" s="465"/>
      <c r="BG63" s="466"/>
      <c r="BH63" s="503"/>
      <c r="BI63" s="521"/>
      <c r="BJ63" s="505"/>
      <c r="BK63" s="506"/>
      <c r="BL63" s="506"/>
      <c r="BM63" s="506"/>
      <c r="BN63" s="507"/>
      <c r="CB63" s="57" t="s">
        <v>129</v>
      </c>
      <c r="CC63" s="57">
        <f t="shared" si="5"/>
        <v>0</v>
      </c>
    </row>
    <row r="64" spans="2:85" ht="21" customHeight="1" thickBot="1">
      <c r="B64" s="382"/>
      <c r="C64" s="522" t="s">
        <v>163</v>
      </c>
      <c r="D64" s="523"/>
      <c r="E64" s="523"/>
      <c r="F64" s="523"/>
      <c r="G64" s="523"/>
      <c r="H64" s="523"/>
      <c r="I64" s="523"/>
      <c r="J64" s="523"/>
      <c r="K64" s="523"/>
      <c r="L64" s="523"/>
      <c r="M64" s="523"/>
      <c r="N64" s="523"/>
      <c r="O64" s="523"/>
      <c r="P64" s="523"/>
      <c r="Q64" s="523"/>
      <c r="R64" s="523"/>
      <c r="S64" s="523"/>
      <c r="T64" s="523"/>
      <c r="U64" s="523"/>
      <c r="V64" s="524"/>
      <c r="W64" s="525">
        <f t="shared" ref="W64:AX64" si="6">SUM(W45:W59)</f>
        <v>0</v>
      </c>
      <c r="X64" s="526">
        <f t="shared" si="6"/>
        <v>0</v>
      </c>
      <c r="Y64" s="526">
        <f t="shared" si="6"/>
        <v>0</v>
      </c>
      <c r="Z64" s="526">
        <f t="shared" si="6"/>
        <v>0</v>
      </c>
      <c r="AA64" s="526">
        <f t="shared" si="6"/>
        <v>0</v>
      </c>
      <c r="AB64" s="526">
        <f t="shared" si="6"/>
        <v>0</v>
      </c>
      <c r="AC64" s="527">
        <f t="shared" si="6"/>
        <v>0</v>
      </c>
      <c r="AD64" s="525">
        <f t="shared" si="6"/>
        <v>0</v>
      </c>
      <c r="AE64" s="526">
        <f t="shared" si="6"/>
        <v>0</v>
      </c>
      <c r="AF64" s="526">
        <f t="shared" si="6"/>
        <v>0</v>
      </c>
      <c r="AG64" s="526">
        <f t="shared" si="6"/>
        <v>0</v>
      </c>
      <c r="AH64" s="526">
        <f t="shared" si="6"/>
        <v>0</v>
      </c>
      <c r="AI64" s="526">
        <f t="shared" si="6"/>
        <v>0</v>
      </c>
      <c r="AJ64" s="527">
        <f t="shared" si="6"/>
        <v>0</v>
      </c>
      <c r="AK64" s="525">
        <f t="shared" si="6"/>
        <v>0</v>
      </c>
      <c r="AL64" s="526">
        <f t="shared" si="6"/>
        <v>0</v>
      </c>
      <c r="AM64" s="526">
        <f t="shared" si="6"/>
        <v>0</v>
      </c>
      <c r="AN64" s="526">
        <f t="shared" si="6"/>
        <v>0</v>
      </c>
      <c r="AO64" s="526">
        <f t="shared" si="6"/>
        <v>0</v>
      </c>
      <c r="AP64" s="526">
        <f t="shared" si="6"/>
        <v>0</v>
      </c>
      <c r="AQ64" s="527">
        <f t="shared" si="6"/>
        <v>0</v>
      </c>
      <c r="AR64" s="525">
        <f t="shared" si="6"/>
        <v>0</v>
      </c>
      <c r="AS64" s="526">
        <f t="shared" si="6"/>
        <v>0</v>
      </c>
      <c r="AT64" s="526">
        <f t="shared" si="6"/>
        <v>0</v>
      </c>
      <c r="AU64" s="526">
        <f t="shared" si="6"/>
        <v>0</v>
      </c>
      <c r="AV64" s="526">
        <f t="shared" si="6"/>
        <v>0</v>
      </c>
      <c r="AW64" s="526">
        <f t="shared" si="6"/>
        <v>0</v>
      </c>
      <c r="AX64" s="527">
        <f t="shared" si="6"/>
        <v>0</v>
      </c>
      <c r="AY64" s="373">
        <f>SUM(AY39:BA55)</f>
        <v>0</v>
      </c>
      <c r="AZ64" s="528"/>
      <c r="BA64" s="528"/>
      <c r="BB64" s="529">
        <f>SUM($BB$45:$BD$59)</f>
        <v>0</v>
      </c>
      <c r="BC64" s="529"/>
      <c r="BD64" s="529"/>
      <c r="BE64" s="530" t="e">
        <f>SUM(BE45:BG59)</f>
        <v>#DIV/0!</v>
      </c>
      <c r="BF64" s="530"/>
      <c r="BG64" s="530"/>
      <c r="BH64" s="531">
        <f>SUM(BH45:BJ59)</f>
        <v>0</v>
      </c>
      <c r="BI64" s="532"/>
      <c r="BJ64" s="532"/>
      <c r="BK64" s="533"/>
      <c r="BL64" s="533"/>
      <c r="BM64" s="533"/>
      <c r="BN64" s="534"/>
    </row>
    <row r="65" spans="2:85" ht="21" customHeight="1" thickBot="1">
      <c r="B65" s="535"/>
      <c r="C65" s="522" t="s">
        <v>164</v>
      </c>
      <c r="D65" s="523"/>
      <c r="E65" s="523"/>
      <c r="F65" s="523"/>
      <c r="G65" s="523"/>
      <c r="H65" s="523"/>
      <c r="I65" s="523"/>
      <c r="J65" s="523"/>
      <c r="K65" s="523"/>
      <c r="L65" s="523"/>
      <c r="M65" s="523"/>
      <c r="N65" s="523"/>
      <c r="O65" s="523"/>
      <c r="P65" s="523"/>
      <c r="Q65" s="523"/>
      <c r="R65" s="523"/>
      <c r="S65" s="523"/>
      <c r="T65" s="523"/>
      <c r="U65" s="523"/>
      <c r="V65" s="524"/>
      <c r="W65" s="536">
        <f>SUM(W39:W63)</f>
        <v>0</v>
      </c>
      <c r="X65" s="537">
        <f t="shared" ref="X65:AX65" si="7">SUM(X39:X63)</f>
        <v>0</v>
      </c>
      <c r="Y65" s="537">
        <f t="shared" si="7"/>
        <v>0</v>
      </c>
      <c r="Z65" s="537">
        <f t="shared" si="7"/>
        <v>0</v>
      </c>
      <c r="AA65" s="537">
        <f t="shared" si="7"/>
        <v>0</v>
      </c>
      <c r="AB65" s="537">
        <f t="shared" si="7"/>
        <v>0</v>
      </c>
      <c r="AC65" s="538">
        <f t="shared" si="7"/>
        <v>0</v>
      </c>
      <c r="AD65" s="536">
        <f>SUM(AD39:AD63)</f>
        <v>0</v>
      </c>
      <c r="AE65" s="537">
        <f t="shared" si="7"/>
        <v>0</v>
      </c>
      <c r="AF65" s="537">
        <f t="shared" si="7"/>
        <v>0</v>
      </c>
      <c r="AG65" s="537">
        <f t="shared" si="7"/>
        <v>0</v>
      </c>
      <c r="AH65" s="537">
        <f t="shared" si="7"/>
        <v>0</v>
      </c>
      <c r="AI65" s="537">
        <f t="shared" si="7"/>
        <v>0</v>
      </c>
      <c r="AJ65" s="538">
        <f t="shared" si="7"/>
        <v>0</v>
      </c>
      <c r="AK65" s="536">
        <f>SUM(AK39:AK63)</f>
        <v>0</v>
      </c>
      <c r="AL65" s="537">
        <f t="shared" si="7"/>
        <v>0</v>
      </c>
      <c r="AM65" s="537">
        <f t="shared" si="7"/>
        <v>0</v>
      </c>
      <c r="AN65" s="537">
        <f t="shared" si="7"/>
        <v>0</v>
      </c>
      <c r="AO65" s="537">
        <f t="shared" si="7"/>
        <v>0</v>
      </c>
      <c r="AP65" s="537">
        <f t="shared" si="7"/>
        <v>0</v>
      </c>
      <c r="AQ65" s="538">
        <f t="shared" si="7"/>
        <v>0</v>
      </c>
      <c r="AR65" s="536">
        <f>SUM(AR39:AR63)</f>
        <v>0</v>
      </c>
      <c r="AS65" s="537">
        <f t="shared" si="7"/>
        <v>0</v>
      </c>
      <c r="AT65" s="537">
        <f t="shared" si="7"/>
        <v>0</v>
      </c>
      <c r="AU65" s="537">
        <f t="shared" si="7"/>
        <v>0</v>
      </c>
      <c r="AV65" s="537">
        <f t="shared" si="7"/>
        <v>0</v>
      </c>
      <c r="AW65" s="537">
        <f t="shared" si="7"/>
        <v>0</v>
      </c>
      <c r="AX65" s="538">
        <f t="shared" si="7"/>
        <v>0</v>
      </c>
      <c r="AY65" s="373">
        <f>SUM(AY40:BA56)</f>
        <v>0</v>
      </c>
      <c r="AZ65" s="528"/>
      <c r="BA65" s="528"/>
      <c r="BB65" s="529">
        <f>SUM($BB$39:$BD$59)</f>
        <v>0</v>
      </c>
      <c r="BC65" s="529"/>
      <c r="BD65" s="529"/>
      <c r="BE65" s="539"/>
      <c r="BF65" s="540"/>
      <c r="BG65" s="541"/>
      <c r="BH65" s="542"/>
      <c r="BI65" s="543"/>
      <c r="BJ65" s="543"/>
      <c r="BK65" s="533"/>
      <c r="BL65" s="533"/>
      <c r="BM65" s="533"/>
      <c r="BN65" s="534"/>
    </row>
    <row r="66" spans="2:85" ht="21" customHeight="1" thickBot="1">
      <c r="B66" s="544" t="s">
        <v>165</v>
      </c>
      <c r="C66" s="545"/>
      <c r="D66" s="546"/>
      <c r="E66" s="547"/>
      <c r="F66" s="547"/>
      <c r="G66" s="547"/>
      <c r="H66" s="547"/>
      <c r="I66" s="547"/>
      <c r="J66" s="547"/>
      <c r="K66" s="547"/>
      <c r="L66" s="547"/>
      <c r="M66" s="547"/>
      <c r="N66" s="547"/>
      <c r="O66" s="547"/>
      <c r="P66" s="547"/>
      <c r="Q66" s="547"/>
      <c r="R66" s="547"/>
      <c r="S66" s="547"/>
      <c r="T66" s="547"/>
      <c r="U66" s="547"/>
      <c r="V66" s="547"/>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303"/>
      <c r="AW66" s="303"/>
      <c r="AX66" s="548"/>
      <c r="AY66" s="549"/>
      <c r="AZ66" s="367"/>
      <c r="BA66" s="367"/>
      <c r="BB66" s="367"/>
      <c r="BC66" s="367"/>
      <c r="BD66" s="367"/>
      <c r="BE66" s="367"/>
      <c r="BF66" s="367"/>
      <c r="BG66" s="367"/>
      <c r="BH66" s="367"/>
      <c r="BI66" s="367"/>
      <c r="BJ66" s="367"/>
      <c r="BK66" s="367"/>
      <c r="BL66" s="367"/>
      <c r="BM66" s="367"/>
      <c r="BN66" s="368"/>
    </row>
    <row r="67" spans="2:85" ht="21" customHeight="1">
      <c r="B67" s="550" t="s">
        <v>166</v>
      </c>
      <c r="C67" s="489" t="s">
        <v>167</v>
      </c>
      <c r="D67" s="385"/>
      <c r="E67" s="450"/>
      <c r="F67" s="450"/>
      <c r="G67" s="450"/>
      <c r="H67" s="450"/>
      <c r="I67" s="450"/>
      <c r="J67" s="461"/>
      <c r="K67" s="461"/>
      <c r="L67" s="461"/>
      <c r="M67" s="408"/>
      <c r="N67" s="406"/>
      <c r="O67" s="407"/>
      <c r="P67" s="409"/>
      <c r="Q67" s="410"/>
      <c r="R67" s="409"/>
      <c r="S67" s="410"/>
      <c r="T67" s="410"/>
      <c r="U67" s="410"/>
      <c r="V67" s="411"/>
      <c r="W67" s="490"/>
      <c r="X67" s="551"/>
      <c r="Y67" s="551"/>
      <c r="Z67" s="551"/>
      <c r="AA67" s="551"/>
      <c r="AB67" s="551"/>
      <c r="AC67" s="552"/>
      <c r="AD67" s="490"/>
      <c r="AE67" s="551"/>
      <c r="AF67" s="551"/>
      <c r="AG67" s="551"/>
      <c r="AH67" s="551"/>
      <c r="AI67" s="551"/>
      <c r="AJ67" s="552"/>
      <c r="AK67" s="490"/>
      <c r="AL67" s="551"/>
      <c r="AM67" s="551"/>
      <c r="AN67" s="551"/>
      <c r="AO67" s="551"/>
      <c r="AP67" s="551"/>
      <c r="AQ67" s="552"/>
      <c r="AR67" s="490"/>
      <c r="AS67" s="551"/>
      <c r="AT67" s="551"/>
      <c r="AU67" s="551"/>
      <c r="AV67" s="551"/>
      <c r="AW67" s="551"/>
      <c r="AX67" s="552"/>
      <c r="AY67" s="518"/>
      <c r="AZ67" s="519"/>
      <c r="BA67" s="519"/>
      <c r="BB67" s="520"/>
      <c r="BC67" s="520"/>
      <c r="BD67" s="520"/>
      <c r="BE67" s="464"/>
      <c r="BF67" s="465"/>
      <c r="BG67" s="466"/>
      <c r="BH67" s="503"/>
      <c r="BI67" s="521"/>
      <c r="BJ67" s="505"/>
      <c r="BK67" s="497"/>
      <c r="BL67" s="498"/>
      <c r="BM67" s="498"/>
      <c r="BN67" s="499"/>
      <c r="BO67" s="404"/>
    </row>
    <row r="68" spans="2:85" ht="21" customHeight="1">
      <c r="B68" s="553"/>
      <c r="C68" s="500"/>
      <c r="D68" s="407"/>
      <c r="E68" s="461"/>
      <c r="F68" s="461"/>
      <c r="G68" s="461"/>
      <c r="H68" s="461"/>
      <c r="I68" s="461"/>
      <c r="J68" s="461"/>
      <c r="K68" s="461"/>
      <c r="L68" s="461"/>
      <c r="M68" s="408"/>
      <c r="N68" s="406"/>
      <c r="O68" s="407"/>
      <c r="P68" s="409"/>
      <c r="Q68" s="410"/>
      <c r="R68" s="409"/>
      <c r="S68" s="410"/>
      <c r="T68" s="410"/>
      <c r="U68" s="410"/>
      <c r="V68" s="411"/>
      <c r="W68" s="554"/>
      <c r="X68" s="555"/>
      <c r="Y68" s="555"/>
      <c r="Z68" s="555"/>
      <c r="AA68" s="555"/>
      <c r="AB68" s="555"/>
      <c r="AC68" s="556"/>
      <c r="AD68" s="554"/>
      <c r="AE68" s="555"/>
      <c r="AF68" s="555"/>
      <c r="AG68" s="555"/>
      <c r="AH68" s="555"/>
      <c r="AI68" s="555"/>
      <c r="AJ68" s="556"/>
      <c r="AK68" s="554"/>
      <c r="AL68" s="555"/>
      <c r="AM68" s="555"/>
      <c r="AN68" s="555"/>
      <c r="AO68" s="555"/>
      <c r="AP68" s="555"/>
      <c r="AQ68" s="556"/>
      <c r="AR68" s="554"/>
      <c r="AS68" s="555"/>
      <c r="AT68" s="555"/>
      <c r="AU68" s="555"/>
      <c r="AV68" s="555"/>
      <c r="AW68" s="555"/>
      <c r="AX68" s="556"/>
      <c r="AY68" s="416"/>
      <c r="AZ68" s="462"/>
      <c r="BA68" s="462"/>
      <c r="BB68" s="463"/>
      <c r="BC68" s="463"/>
      <c r="BD68" s="463"/>
      <c r="BE68" s="464"/>
      <c r="BF68" s="465"/>
      <c r="BG68" s="466"/>
      <c r="BH68" s="503"/>
      <c r="BI68" s="521"/>
      <c r="BJ68" s="505"/>
      <c r="BK68" s="506"/>
      <c r="BL68" s="506"/>
      <c r="BM68" s="506"/>
      <c r="BN68" s="507"/>
      <c r="BO68" s="404"/>
    </row>
    <row r="69" spans="2:85" ht="21" customHeight="1">
      <c r="B69" s="553"/>
      <c r="C69" s="500"/>
      <c r="D69" s="407"/>
      <c r="E69" s="461"/>
      <c r="F69" s="461"/>
      <c r="G69" s="461"/>
      <c r="H69" s="461"/>
      <c r="I69" s="461"/>
      <c r="J69" s="461"/>
      <c r="K69" s="461"/>
      <c r="L69" s="461"/>
      <c r="M69" s="408"/>
      <c r="N69" s="406"/>
      <c r="O69" s="407"/>
      <c r="P69" s="409"/>
      <c r="Q69" s="410"/>
      <c r="R69" s="409"/>
      <c r="S69" s="410"/>
      <c r="T69" s="410"/>
      <c r="U69" s="410"/>
      <c r="V69" s="411"/>
      <c r="W69" s="554"/>
      <c r="X69" s="555"/>
      <c r="Y69" s="555"/>
      <c r="Z69" s="555"/>
      <c r="AA69" s="555"/>
      <c r="AB69" s="555"/>
      <c r="AC69" s="556"/>
      <c r="AD69" s="554"/>
      <c r="AE69" s="555"/>
      <c r="AF69" s="555"/>
      <c r="AG69" s="555"/>
      <c r="AH69" s="555"/>
      <c r="AI69" s="555"/>
      <c r="AJ69" s="556"/>
      <c r="AK69" s="554"/>
      <c r="AL69" s="555"/>
      <c r="AM69" s="555"/>
      <c r="AN69" s="555"/>
      <c r="AO69" s="555"/>
      <c r="AP69" s="555"/>
      <c r="AQ69" s="556"/>
      <c r="AR69" s="554"/>
      <c r="AS69" s="555"/>
      <c r="AT69" s="555"/>
      <c r="AU69" s="555"/>
      <c r="AV69" s="555"/>
      <c r="AW69" s="555"/>
      <c r="AX69" s="556"/>
      <c r="AY69" s="416"/>
      <c r="AZ69" s="462"/>
      <c r="BA69" s="462"/>
      <c r="BB69" s="463"/>
      <c r="BC69" s="463"/>
      <c r="BD69" s="463"/>
      <c r="BE69" s="464"/>
      <c r="BF69" s="465"/>
      <c r="BG69" s="466"/>
      <c r="BH69" s="503"/>
      <c r="BI69" s="521"/>
      <c r="BJ69" s="505"/>
      <c r="BK69" s="506"/>
      <c r="BL69" s="506"/>
      <c r="BM69" s="506"/>
      <c r="BN69" s="507"/>
      <c r="BO69" s="404"/>
    </row>
    <row r="70" spans="2:85" ht="21" customHeight="1">
      <c r="B70" s="553"/>
      <c r="C70" s="500"/>
      <c r="D70" s="407"/>
      <c r="E70" s="461"/>
      <c r="F70" s="461"/>
      <c r="G70" s="461"/>
      <c r="H70" s="461"/>
      <c r="I70" s="461"/>
      <c r="J70" s="461"/>
      <c r="K70" s="461"/>
      <c r="L70" s="461"/>
      <c r="M70" s="408"/>
      <c r="N70" s="406"/>
      <c r="O70" s="407"/>
      <c r="P70" s="409"/>
      <c r="Q70" s="410"/>
      <c r="R70" s="409"/>
      <c r="S70" s="410"/>
      <c r="T70" s="410"/>
      <c r="U70" s="410"/>
      <c r="V70" s="411"/>
      <c r="W70" s="554"/>
      <c r="X70" s="555"/>
      <c r="Y70" s="555"/>
      <c r="Z70" s="555"/>
      <c r="AA70" s="555"/>
      <c r="AB70" s="555"/>
      <c r="AC70" s="556"/>
      <c r="AD70" s="554"/>
      <c r="AE70" s="555"/>
      <c r="AF70" s="555"/>
      <c r="AG70" s="555"/>
      <c r="AH70" s="555"/>
      <c r="AI70" s="555"/>
      <c r="AJ70" s="556"/>
      <c r="AK70" s="554"/>
      <c r="AL70" s="555"/>
      <c r="AM70" s="555"/>
      <c r="AN70" s="555"/>
      <c r="AO70" s="555"/>
      <c r="AP70" s="555"/>
      <c r="AQ70" s="556"/>
      <c r="AR70" s="554"/>
      <c r="AS70" s="555"/>
      <c r="AT70" s="555"/>
      <c r="AU70" s="555"/>
      <c r="AV70" s="555"/>
      <c r="AW70" s="555"/>
      <c r="AX70" s="556"/>
      <c r="AY70" s="416"/>
      <c r="AZ70" s="462"/>
      <c r="BA70" s="462"/>
      <c r="BB70" s="463"/>
      <c r="BC70" s="463"/>
      <c r="BD70" s="463"/>
      <c r="BE70" s="464"/>
      <c r="BF70" s="465"/>
      <c r="BG70" s="466"/>
      <c r="BH70" s="503"/>
      <c r="BI70" s="521"/>
      <c r="BJ70" s="505"/>
      <c r="BK70" s="506"/>
      <c r="BL70" s="506"/>
      <c r="BM70" s="506"/>
      <c r="BN70" s="507"/>
    </row>
    <row r="71" spans="2:85" ht="21" customHeight="1">
      <c r="B71" s="553"/>
      <c r="C71" s="500"/>
      <c r="D71" s="407"/>
      <c r="E71" s="461"/>
      <c r="F71" s="461"/>
      <c r="G71" s="461"/>
      <c r="H71" s="461"/>
      <c r="I71" s="461"/>
      <c r="J71" s="461"/>
      <c r="K71" s="461"/>
      <c r="L71" s="461"/>
      <c r="M71" s="408"/>
      <c r="N71" s="406"/>
      <c r="O71" s="407"/>
      <c r="P71" s="409"/>
      <c r="Q71" s="410"/>
      <c r="R71" s="409"/>
      <c r="S71" s="410"/>
      <c r="T71" s="410"/>
      <c r="U71" s="410"/>
      <c r="V71" s="411"/>
      <c r="W71" s="554"/>
      <c r="X71" s="555"/>
      <c r="Y71" s="555"/>
      <c r="Z71" s="555"/>
      <c r="AA71" s="555"/>
      <c r="AB71" s="555"/>
      <c r="AC71" s="556"/>
      <c r="AD71" s="554"/>
      <c r="AE71" s="555"/>
      <c r="AF71" s="555"/>
      <c r="AG71" s="555"/>
      <c r="AH71" s="555"/>
      <c r="AI71" s="555"/>
      <c r="AJ71" s="556"/>
      <c r="AK71" s="554"/>
      <c r="AL71" s="555"/>
      <c r="AM71" s="555"/>
      <c r="AN71" s="555"/>
      <c r="AO71" s="555"/>
      <c r="AP71" s="555"/>
      <c r="AQ71" s="556"/>
      <c r="AR71" s="554"/>
      <c r="AS71" s="555"/>
      <c r="AT71" s="555"/>
      <c r="AU71" s="555"/>
      <c r="AV71" s="555"/>
      <c r="AW71" s="555"/>
      <c r="AX71" s="556"/>
      <c r="AY71" s="416"/>
      <c r="AZ71" s="462"/>
      <c r="BA71" s="462"/>
      <c r="BB71" s="463"/>
      <c r="BC71" s="463"/>
      <c r="BD71" s="463"/>
      <c r="BE71" s="464"/>
      <c r="BF71" s="465"/>
      <c r="BG71" s="466"/>
      <c r="BH71" s="503"/>
      <c r="BI71" s="521"/>
      <c r="BJ71" s="505"/>
      <c r="BK71" s="506"/>
      <c r="BL71" s="506"/>
      <c r="BM71" s="506"/>
      <c r="BN71" s="507"/>
      <c r="CE71" s="56"/>
      <c r="CF71" s="56"/>
      <c r="CG71" s="56"/>
    </row>
    <row r="72" spans="2:85" ht="21" customHeight="1">
      <c r="B72" s="553"/>
      <c r="C72" s="500"/>
      <c r="D72" s="407"/>
      <c r="E72" s="461"/>
      <c r="F72" s="461"/>
      <c r="G72" s="461"/>
      <c r="H72" s="461"/>
      <c r="I72" s="461"/>
      <c r="J72" s="461"/>
      <c r="K72" s="461"/>
      <c r="L72" s="461"/>
      <c r="M72" s="408"/>
      <c r="N72" s="406"/>
      <c r="O72" s="407"/>
      <c r="P72" s="409"/>
      <c r="Q72" s="410"/>
      <c r="R72" s="409"/>
      <c r="S72" s="410"/>
      <c r="T72" s="410"/>
      <c r="U72" s="410"/>
      <c r="V72" s="411"/>
      <c r="W72" s="554"/>
      <c r="X72" s="555"/>
      <c r="Y72" s="555"/>
      <c r="Z72" s="555"/>
      <c r="AA72" s="555"/>
      <c r="AB72" s="555"/>
      <c r="AC72" s="556"/>
      <c r="AD72" s="554"/>
      <c r="AE72" s="555"/>
      <c r="AF72" s="555"/>
      <c r="AG72" s="555"/>
      <c r="AH72" s="555"/>
      <c r="AI72" s="555"/>
      <c r="AJ72" s="556"/>
      <c r="AK72" s="554"/>
      <c r="AL72" s="555"/>
      <c r="AM72" s="555"/>
      <c r="AN72" s="555"/>
      <c r="AO72" s="555"/>
      <c r="AP72" s="555"/>
      <c r="AQ72" s="556"/>
      <c r="AR72" s="554"/>
      <c r="AS72" s="555"/>
      <c r="AT72" s="555"/>
      <c r="AU72" s="555"/>
      <c r="AV72" s="555"/>
      <c r="AW72" s="555"/>
      <c r="AX72" s="556"/>
      <c r="AY72" s="416"/>
      <c r="AZ72" s="462"/>
      <c r="BA72" s="462"/>
      <c r="BB72" s="463"/>
      <c r="BC72" s="463"/>
      <c r="BD72" s="463"/>
      <c r="BE72" s="464"/>
      <c r="BF72" s="465"/>
      <c r="BG72" s="466"/>
      <c r="BH72" s="503"/>
      <c r="BI72" s="521"/>
      <c r="BJ72" s="505"/>
      <c r="BK72" s="506"/>
      <c r="BL72" s="506"/>
      <c r="BM72" s="506"/>
      <c r="BN72" s="507"/>
      <c r="CE72" s="56"/>
      <c r="CF72" s="56"/>
      <c r="CG72" s="56"/>
    </row>
    <row r="73" spans="2:85" ht="21" customHeight="1">
      <c r="B73" s="553"/>
      <c r="C73" s="500"/>
      <c r="D73" s="407"/>
      <c r="E73" s="461"/>
      <c r="F73" s="461"/>
      <c r="G73" s="461"/>
      <c r="H73" s="461"/>
      <c r="I73" s="461"/>
      <c r="J73" s="461"/>
      <c r="K73" s="461"/>
      <c r="L73" s="461"/>
      <c r="M73" s="408"/>
      <c r="N73" s="406"/>
      <c r="O73" s="407"/>
      <c r="P73" s="409"/>
      <c r="Q73" s="410"/>
      <c r="R73" s="409"/>
      <c r="S73" s="410"/>
      <c r="T73" s="410"/>
      <c r="U73" s="410"/>
      <c r="V73" s="411"/>
      <c r="W73" s="554"/>
      <c r="X73" s="555"/>
      <c r="Y73" s="555"/>
      <c r="Z73" s="555"/>
      <c r="AA73" s="555"/>
      <c r="AB73" s="555"/>
      <c r="AC73" s="556"/>
      <c r="AD73" s="554"/>
      <c r="AE73" s="555"/>
      <c r="AF73" s="555"/>
      <c r="AG73" s="555"/>
      <c r="AH73" s="555"/>
      <c r="AI73" s="555"/>
      <c r="AJ73" s="556"/>
      <c r="AK73" s="554"/>
      <c r="AL73" s="555"/>
      <c r="AM73" s="555"/>
      <c r="AN73" s="555"/>
      <c r="AO73" s="555"/>
      <c r="AP73" s="555"/>
      <c r="AQ73" s="556"/>
      <c r="AR73" s="554"/>
      <c r="AS73" s="555"/>
      <c r="AT73" s="555"/>
      <c r="AU73" s="555"/>
      <c r="AV73" s="555"/>
      <c r="AW73" s="555"/>
      <c r="AX73" s="556"/>
      <c r="AY73" s="416"/>
      <c r="AZ73" s="462"/>
      <c r="BA73" s="462"/>
      <c r="BB73" s="463"/>
      <c r="BC73" s="463"/>
      <c r="BD73" s="463"/>
      <c r="BE73" s="464"/>
      <c r="BF73" s="465"/>
      <c r="BG73" s="466"/>
      <c r="BH73" s="503"/>
      <c r="BI73" s="521"/>
      <c r="BJ73" s="505"/>
      <c r="BK73" s="506"/>
      <c r="BL73" s="506"/>
      <c r="BM73" s="506"/>
      <c r="BN73" s="507"/>
      <c r="CE73" s="56"/>
      <c r="CF73" s="56"/>
      <c r="CG73" s="56"/>
    </row>
    <row r="74" spans="2:85" ht="21" customHeight="1">
      <c r="B74" s="553"/>
      <c r="C74" s="500"/>
      <c r="D74" s="407"/>
      <c r="E74" s="461"/>
      <c r="F74" s="461"/>
      <c r="G74" s="461"/>
      <c r="H74" s="461"/>
      <c r="I74" s="461"/>
      <c r="J74" s="461"/>
      <c r="K74" s="461"/>
      <c r="L74" s="461"/>
      <c r="M74" s="408"/>
      <c r="N74" s="406"/>
      <c r="O74" s="407"/>
      <c r="P74" s="409"/>
      <c r="Q74" s="410"/>
      <c r="R74" s="409"/>
      <c r="S74" s="410"/>
      <c r="T74" s="410"/>
      <c r="U74" s="410"/>
      <c r="V74" s="411"/>
      <c r="W74" s="554"/>
      <c r="X74" s="555"/>
      <c r="Y74" s="555"/>
      <c r="Z74" s="555"/>
      <c r="AA74" s="555"/>
      <c r="AB74" s="555"/>
      <c r="AC74" s="556"/>
      <c r="AD74" s="554"/>
      <c r="AE74" s="555"/>
      <c r="AF74" s="555"/>
      <c r="AG74" s="555"/>
      <c r="AH74" s="555"/>
      <c r="AI74" s="555"/>
      <c r="AJ74" s="556"/>
      <c r="AK74" s="554"/>
      <c r="AL74" s="555"/>
      <c r="AM74" s="555"/>
      <c r="AN74" s="555"/>
      <c r="AO74" s="555"/>
      <c r="AP74" s="555"/>
      <c r="AQ74" s="556"/>
      <c r="AR74" s="554"/>
      <c r="AS74" s="555"/>
      <c r="AT74" s="555"/>
      <c r="AU74" s="555"/>
      <c r="AV74" s="555"/>
      <c r="AW74" s="555"/>
      <c r="AX74" s="556"/>
      <c r="AY74" s="416"/>
      <c r="AZ74" s="462"/>
      <c r="BA74" s="462"/>
      <c r="BB74" s="463"/>
      <c r="BC74" s="463"/>
      <c r="BD74" s="463"/>
      <c r="BE74" s="464"/>
      <c r="BF74" s="465"/>
      <c r="BG74" s="466"/>
      <c r="BH74" s="503"/>
      <c r="BI74" s="521"/>
      <c r="BJ74" s="505"/>
      <c r="BK74" s="506"/>
      <c r="BL74" s="506"/>
      <c r="BM74" s="506"/>
      <c r="BN74" s="507"/>
      <c r="CE74" s="56"/>
      <c r="CF74" s="56"/>
      <c r="CG74" s="56"/>
    </row>
    <row r="75" spans="2:85" ht="21" customHeight="1">
      <c r="B75" s="553"/>
      <c r="C75" s="500"/>
      <c r="D75" s="407"/>
      <c r="E75" s="461"/>
      <c r="F75" s="461"/>
      <c r="G75" s="461"/>
      <c r="H75" s="461"/>
      <c r="I75" s="461"/>
      <c r="J75" s="461"/>
      <c r="K75" s="461"/>
      <c r="L75" s="461"/>
      <c r="M75" s="408"/>
      <c r="N75" s="406"/>
      <c r="O75" s="407"/>
      <c r="P75" s="409"/>
      <c r="Q75" s="410"/>
      <c r="R75" s="409"/>
      <c r="S75" s="410"/>
      <c r="T75" s="410"/>
      <c r="U75" s="410"/>
      <c r="V75" s="411"/>
      <c r="W75" s="554"/>
      <c r="X75" s="555"/>
      <c r="Y75" s="555"/>
      <c r="Z75" s="555"/>
      <c r="AA75" s="555"/>
      <c r="AB75" s="555"/>
      <c r="AC75" s="556"/>
      <c r="AD75" s="554"/>
      <c r="AE75" s="555"/>
      <c r="AF75" s="555"/>
      <c r="AG75" s="555"/>
      <c r="AH75" s="555"/>
      <c r="AI75" s="555"/>
      <c r="AJ75" s="556"/>
      <c r="AK75" s="554"/>
      <c r="AL75" s="555"/>
      <c r="AM75" s="555"/>
      <c r="AN75" s="555"/>
      <c r="AO75" s="555"/>
      <c r="AP75" s="555"/>
      <c r="AQ75" s="556"/>
      <c r="AR75" s="554"/>
      <c r="AS75" s="555"/>
      <c r="AT75" s="555"/>
      <c r="AU75" s="555"/>
      <c r="AV75" s="555"/>
      <c r="AW75" s="555"/>
      <c r="AX75" s="556"/>
      <c r="AY75" s="416"/>
      <c r="AZ75" s="462"/>
      <c r="BA75" s="462"/>
      <c r="BB75" s="463"/>
      <c r="BC75" s="463"/>
      <c r="BD75" s="463"/>
      <c r="BE75" s="464"/>
      <c r="BF75" s="465"/>
      <c r="BG75" s="466"/>
      <c r="BH75" s="503"/>
      <c r="BI75" s="521"/>
      <c r="BJ75" s="505"/>
      <c r="BK75" s="506"/>
      <c r="BL75" s="506"/>
      <c r="BM75" s="506"/>
      <c r="BN75" s="507"/>
      <c r="CE75" s="56"/>
      <c r="CF75" s="56"/>
      <c r="CG75" s="56"/>
    </row>
    <row r="76" spans="2:85" ht="21" customHeight="1" thickBot="1">
      <c r="B76" s="553"/>
      <c r="C76" s="508"/>
      <c r="D76" s="509"/>
      <c r="E76" s="510"/>
      <c r="F76" s="510"/>
      <c r="G76" s="510"/>
      <c r="H76" s="510"/>
      <c r="I76" s="510"/>
      <c r="J76" s="461"/>
      <c r="K76" s="461"/>
      <c r="L76" s="461"/>
      <c r="M76" s="408"/>
      <c r="N76" s="406"/>
      <c r="O76" s="407"/>
      <c r="P76" s="409"/>
      <c r="Q76" s="410"/>
      <c r="R76" s="409"/>
      <c r="S76" s="410"/>
      <c r="T76" s="410"/>
      <c r="U76" s="410"/>
      <c r="V76" s="411"/>
      <c r="W76" s="557"/>
      <c r="X76" s="558"/>
      <c r="Y76" s="558"/>
      <c r="Z76" s="558"/>
      <c r="AA76" s="558"/>
      <c r="AB76" s="558"/>
      <c r="AC76" s="559"/>
      <c r="AD76" s="557"/>
      <c r="AE76" s="558"/>
      <c r="AF76" s="558"/>
      <c r="AG76" s="558"/>
      <c r="AH76" s="558"/>
      <c r="AI76" s="558"/>
      <c r="AJ76" s="559"/>
      <c r="AK76" s="557"/>
      <c r="AL76" s="558"/>
      <c r="AM76" s="558"/>
      <c r="AN76" s="558"/>
      <c r="AO76" s="558"/>
      <c r="AP76" s="558"/>
      <c r="AQ76" s="559"/>
      <c r="AR76" s="557"/>
      <c r="AS76" s="558"/>
      <c r="AT76" s="558"/>
      <c r="AU76" s="558"/>
      <c r="AV76" s="558"/>
      <c r="AW76" s="558"/>
      <c r="AX76" s="559"/>
      <c r="AY76" s="438"/>
      <c r="AZ76" s="560"/>
      <c r="BA76" s="560"/>
      <c r="BB76" s="561"/>
      <c r="BC76" s="561"/>
      <c r="BD76" s="561"/>
      <c r="BE76" s="464"/>
      <c r="BF76" s="465"/>
      <c r="BG76" s="466"/>
      <c r="BH76" s="503"/>
      <c r="BI76" s="521"/>
      <c r="BJ76" s="505"/>
      <c r="BK76" s="516"/>
      <c r="BL76" s="516"/>
      <c r="BM76" s="516"/>
      <c r="BN76" s="517"/>
    </row>
    <row r="77" spans="2:85" ht="21" customHeight="1" thickBot="1">
      <c r="B77" s="562"/>
      <c r="C77" s="522" t="s">
        <v>168</v>
      </c>
      <c r="D77" s="523"/>
      <c r="E77" s="523"/>
      <c r="F77" s="523"/>
      <c r="G77" s="523"/>
      <c r="H77" s="523"/>
      <c r="I77" s="523"/>
      <c r="J77" s="523"/>
      <c r="K77" s="523"/>
      <c r="L77" s="523"/>
      <c r="M77" s="523"/>
      <c r="N77" s="523"/>
      <c r="O77" s="523"/>
      <c r="P77" s="523"/>
      <c r="Q77" s="523"/>
      <c r="R77" s="523"/>
      <c r="S77" s="523"/>
      <c r="T77" s="523"/>
      <c r="U77" s="523"/>
      <c r="V77" s="524"/>
      <c r="W77" s="525">
        <f>COUNTA(W67:W76)</f>
        <v>0</v>
      </c>
      <c r="X77" s="563">
        <f t="shared" ref="X77:AX77" si="8">COUNTA(X67:X76)</f>
        <v>0</v>
      </c>
      <c r="Y77" s="563">
        <f t="shared" si="8"/>
        <v>0</v>
      </c>
      <c r="Z77" s="563">
        <f t="shared" si="8"/>
        <v>0</v>
      </c>
      <c r="AA77" s="563">
        <f t="shared" si="8"/>
        <v>0</v>
      </c>
      <c r="AB77" s="563">
        <f t="shared" si="8"/>
        <v>0</v>
      </c>
      <c r="AC77" s="564">
        <f t="shared" si="8"/>
        <v>0</v>
      </c>
      <c r="AD77" s="525">
        <f t="shared" si="8"/>
        <v>0</v>
      </c>
      <c r="AE77" s="525">
        <f t="shared" si="8"/>
        <v>0</v>
      </c>
      <c r="AF77" s="525">
        <f t="shared" si="8"/>
        <v>0</v>
      </c>
      <c r="AG77" s="525">
        <f t="shared" si="8"/>
        <v>0</v>
      </c>
      <c r="AH77" s="525">
        <f t="shared" si="8"/>
        <v>0</v>
      </c>
      <c r="AI77" s="525">
        <f t="shared" si="8"/>
        <v>0</v>
      </c>
      <c r="AJ77" s="525">
        <f t="shared" si="8"/>
        <v>0</v>
      </c>
      <c r="AK77" s="525">
        <f t="shared" si="8"/>
        <v>0</v>
      </c>
      <c r="AL77" s="525">
        <f t="shared" si="8"/>
        <v>0</v>
      </c>
      <c r="AM77" s="525">
        <f t="shared" si="8"/>
        <v>0</v>
      </c>
      <c r="AN77" s="525">
        <f t="shared" si="8"/>
        <v>0</v>
      </c>
      <c r="AO77" s="525">
        <f t="shared" si="8"/>
        <v>0</v>
      </c>
      <c r="AP77" s="525">
        <f t="shared" si="8"/>
        <v>0</v>
      </c>
      <c r="AQ77" s="525">
        <f t="shared" si="8"/>
        <v>0</v>
      </c>
      <c r="AR77" s="525">
        <f t="shared" si="8"/>
        <v>0</v>
      </c>
      <c r="AS77" s="525">
        <f t="shared" si="8"/>
        <v>0</v>
      </c>
      <c r="AT77" s="525">
        <f t="shared" si="8"/>
        <v>0</v>
      </c>
      <c r="AU77" s="525">
        <f t="shared" si="8"/>
        <v>0</v>
      </c>
      <c r="AV77" s="525">
        <f t="shared" si="8"/>
        <v>0</v>
      </c>
      <c r="AW77" s="525">
        <f t="shared" si="8"/>
        <v>0</v>
      </c>
      <c r="AX77" s="525">
        <f t="shared" si="8"/>
        <v>0</v>
      </c>
      <c r="AY77" s="373"/>
      <c r="AZ77" s="528"/>
      <c r="BA77" s="528"/>
      <c r="BB77" s="529"/>
      <c r="BC77" s="529"/>
      <c r="BD77" s="529"/>
      <c r="BE77" s="530"/>
      <c r="BF77" s="530"/>
      <c r="BG77" s="530"/>
      <c r="BH77" s="531"/>
      <c r="BI77" s="532"/>
      <c r="BJ77" s="532"/>
      <c r="BK77" s="533"/>
      <c r="BL77" s="533"/>
      <c r="BM77" s="533"/>
      <c r="BN77" s="534"/>
    </row>
    <row r="78" spans="2:85" ht="21" customHeight="1">
      <c r="B78" s="57" t="s">
        <v>169</v>
      </c>
      <c r="G78" s="57"/>
    </row>
    <row r="79" spans="2:85" ht="21" customHeight="1">
      <c r="G79" s="57"/>
    </row>
    <row r="80" spans="2:85" ht="21" customHeight="1" thickBot="1">
      <c r="B80" s="135" t="s">
        <v>170</v>
      </c>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228"/>
      <c r="AP80" s="228"/>
      <c r="AQ80" s="228"/>
      <c r="AR80" s="228"/>
      <c r="AS80" s="228"/>
      <c r="AT80" s="228"/>
      <c r="AU80" s="228"/>
      <c r="AV80" s="228"/>
      <c r="AW80" s="228"/>
      <c r="AX80" s="228"/>
      <c r="AY80" s="228"/>
      <c r="AZ80" s="228"/>
      <c r="BA80" s="211"/>
      <c r="BB80" s="228"/>
      <c r="BC80" s="211"/>
      <c r="BD80" s="211"/>
      <c r="BE80" s="228"/>
      <c r="BF80" s="211"/>
      <c r="BG80" s="228"/>
      <c r="BH80" s="228"/>
      <c r="BI80" s="228"/>
      <c r="BJ80" s="228"/>
      <c r="BK80" s="228"/>
      <c r="BL80" s="228"/>
      <c r="BM80" s="228"/>
      <c r="BN80" s="228"/>
    </row>
    <row r="81" spans="2:71" ht="21" customHeight="1" thickBot="1">
      <c r="B81" s="308"/>
      <c r="C81" s="309"/>
      <c r="D81" s="324" t="s">
        <v>144</v>
      </c>
      <c r="E81" s="324"/>
      <c r="F81" s="324"/>
      <c r="G81" s="324"/>
      <c r="H81" s="324"/>
      <c r="I81" s="324"/>
      <c r="J81" s="322" t="s">
        <v>145</v>
      </c>
      <c r="K81" s="320"/>
      <c r="L81" s="321"/>
      <c r="M81" s="322" t="s">
        <v>171</v>
      </c>
      <c r="N81" s="320"/>
      <c r="O81" s="321"/>
      <c r="P81" s="322" t="s">
        <v>147</v>
      </c>
      <c r="Q81" s="324"/>
      <c r="R81" s="323" t="s">
        <v>148</v>
      </c>
      <c r="S81" s="324"/>
      <c r="T81" s="324"/>
      <c r="U81" s="324"/>
      <c r="V81" s="325"/>
      <c r="W81" s="314" t="s">
        <v>149</v>
      </c>
      <c r="X81" s="315"/>
      <c r="Y81" s="315"/>
      <c r="Z81" s="315"/>
      <c r="AA81" s="315"/>
      <c r="AB81" s="315"/>
      <c r="AC81" s="316"/>
      <c r="AD81" s="314" t="s">
        <v>150</v>
      </c>
      <c r="AE81" s="315"/>
      <c r="AF81" s="315"/>
      <c r="AG81" s="315"/>
      <c r="AH81" s="315"/>
      <c r="AI81" s="315"/>
      <c r="AJ81" s="316"/>
      <c r="AK81" s="314" t="s">
        <v>151</v>
      </c>
      <c r="AL81" s="315"/>
      <c r="AM81" s="315"/>
      <c r="AN81" s="315"/>
      <c r="AO81" s="315"/>
      <c r="AP81" s="315"/>
      <c r="AQ81" s="316"/>
      <c r="AR81" s="308" t="s">
        <v>152</v>
      </c>
      <c r="AS81" s="324"/>
      <c r="AT81" s="324"/>
      <c r="AU81" s="324"/>
      <c r="AV81" s="324"/>
      <c r="AW81" s="324"/>
      <c r="AX81" s="324"/>
      <c r="AY81" s="565" t="s">
        <v>153</v>
      </c>
      <c r="AZ81" s="566"/>
      <c r="BA81" s="566"/>
      <c r="BB81" s="566" t="s">
        <v>154</v>
      </c>
      <c r="BC81" s="566"/>
      <c r="BD81" s="566"/>
      <c r="BE81" s="566" t="s">
        <v>156</v>
      </c>
      <c r="BF81" s="566"/>
      <c r="BG81" s="566"/>
      <c r="BH81" s="566"/>
      <c r="BI81" s="566"/>
      <c r="BJ81" s="566"/>
      <c r="BK81" s="315" t="s">
        <v>157</v>
      </c>
      <c r="BL81" s="315"/>
      <c r="BM81" s="315"/>
      <c r="BN81" s="316"/>
    </row>
    <row r="82" spans="2:71" ht="21" customHeight="1" thickBot="1">
      <c r="B82" s="345"/>
      <c r="C82" s="327"/>
      <c r="D82" s="85"/>
      <c r="E82" s="85"/>
      <c r="F82" s="85"/>
      <c r="G82" s="85"/>
      <c r="H82" s="85"/>
      <c r="I82" s="343"/>
      <c r="J82" s="357"/>
      <c r="K82" s="355"/>
      <c r="L82" s="356"/>
      <c r="M82" s="357"/>
      <c r="N82" s="355"/>
      <c r="O82" s="356"/>
      <c r="P82" s="358"/>
      <c r="Q82" s="359"/>
      <c r="R82" s="358"/>
      <c r="S82" s="359"/>
      <c r="T82" s="359"/>
      <c r="U82" s="359"/>
      <c r="V82" s="360"/>
      <c r="W82" s="567" t="s">
        <v>172</v>
      </c>
      <c r="X82" s="568" t="s">
        <v>173</v>
      </c>
      <c r="Y82" s="568" t="s">
        <v>174</v>
      </c>
      <c r="Z82" s="568" t="s">
        <v>175</v>
      </c>
      <c r="AA82" s="568" t="s">
        <v>176</v>
      </c>
      <c r="AB82" s="568" t="s">
        <v>177</v>
      </c>
      <c r="AC82" s="569" t="s">
        <v>178</v>
      </c>
      <c r="AD82" s="567" t="s">
        <v>172</v>
      </c>
      <c r="AE82" s="568" t="s">
        <v>173</v>
      </c>
      <c r="AF82" s="568" t="s">
        <v>174</v>
      </c>
      <c r="AG82" s="568" t="s">
        <v>175</v>
      </c>
      <c r="AH82" s="568" t="s">
        <v>176</v>
      </c>
      <c r="AI82" s="568" t="s">
        <v>177</v>
      </c>
      <c r="AJ82" s="569" t="s">
        <v>178</v>
      </c>
      <c r="AK82" s="567" t="s">
        <v>172</v>
      </c>
      <c r="AL82" s="568" t="s">
        <v>173</v>
      </c>
      <c r="AM82" s="568" t="s">
        <v>174</v>
      </c>
      <c r="AN82" s="568" t="s">
        <v>175</v>
      </c>
      <c r="AO82" s="568" t="s">
        <v>176</v>
      </c>
      <c r="AP82" s="568" t="s">
        <v>177</v>
      </c>
      <c r="AQ82" s="569" t="s">
        <v>178</v>
      </c>
      <c r="AR82" s="570" t="s">
        <v>172</v>
      </c>
      <c r="AS82" s="571" t="s">
        <v>173</v>
      </c>
      <c r="AT82" s="571" t="s">
        <v>174</v>
      </c>
      <c r="AU82" s="571" t="s">
        <v>175</v>
      </c>
      <c r="AV82" s="571" t="s">
        <v>176</v>
      </c>
      <c r="AW82" s="571" t="s">
        <v>177</v>
      </c>
      <c r="AX82" s="572" t="s">
        <v>178</v>
      </c>
      <c r="AY82" s="573"/>
      <c r="AZ82" s="574"/>
      <c r="BA82" s="574"/>
      <c r="BB82" s="574"/>
      <c r="BC82" s="574"/>
      <c r="BD82" s="574"/>
      <c r="BE82" s="574"/>
      <c r="BF82" s="574"/>
      <c r="BG82" s="574"/>
      <c r="BH82" s="574"/>
      <c r="BI82" s="574"/>
      <c r="BJ82" s="574"/>
      <c r="BK82" s="575"/>
      <c r="BL82" s="575"/>
      <c r="BM82" s="575"/>
      <c r="BN82" s="576"/>
    </row>
    <row r="83" spans="2:71" ht="21" customHeight="1">
      <c r="B83" s="382"/>
      <c r="C83" s="448" t="s">
        <v>179</v>
      </c>
      <c r="D83" s="449"/>
      <c r="E83" s="450"/>
      <c r="F83" s="450"/>
      <c r="G83" s="450"/>
      <c r="H83" s="450"/>
      <c r="I83" s="450"/>
      <c r="J83" s="450"/>
      <c r="K83" s="450"/>
      <c r="L83" s="450"/>
      <c r="M83" s="386"/>
      <c r="N83" s="384"/>
      <c r="O83" s="385"/>
      <c r="P83" s="387"/>
      <c r="Q83" s="577"/>
      <c r="R83" s="387"/>
      <c r="S83" s="388"/>
      <c r="T83" s="388"/>
      <c r="U83" s="388"/>
      <c r="V83" s="389"/>
      <c r="W83" s="578"/>
      <c r="X83" s="391"/>
      <c r="Y83" s="391"/>
      <c r="Z83" s="391"/>
      <c r="AA83" s="391"/>
      <c r="AB83" s="391"/>
      <c r="AC83" s="392"/>
      <c r="AD83" s="578"/>
      <c r="AE83" s="391"/>
      <c r="AF83" s="391"/>
      <c r="AG83" s="391"/>
      <c r="AH83" s="391"/>
      <c r="AI83" s="391"/>
      <c r="AJ83" s="392"/>
      <c r="AK83" s="578"/>
      <c r="AL83" s="391"/>
      <c r="AM83" s="391"/>
      <c r="AN83" s="391"/>
      <c r="AO83" s="391"/>
      <c r="AP83" s="391"/>
      <c r="AQ83" s="392"/>
      <c r="AR83" s="578"/>
      <c r="AS83" s="391"/>
      <c r="AT83" s="391"/>
      <c r="AU83" s="391"/>
      <c r="AV83" s="391"/>
      <c r="AW83" s="391"/>
      <c r="AX83" s="392"/>
      <c r="AY83" s="579">
        <f t="shared" ref="AY83:AY90" si="9">SUM(W83:AX83)</f>
        <v>0</v>
      </c>
      <c r="AZ83" s="519"/>
      <c r="BA83" s="519"/>
      <c r="BB83" s="520">
        <f>AY83/4</f>
        <v>0</v>
      </c>
      <c r="BC83" s="520"/>
      <c r="BD83" s="580"/>
      <c r="BE83" s="581">
        <f>ROUNDDOWN(SUM($BB$83:$BD$90)/40,1)</f>
        <v>0</v>
      </c>
      <c r="BF83" s="581"/>
      <c r="BG83" s="581"/>
      <c r="BH83" s="581"/>
      <c r="BI83" s="581"/>
      <c r="BJ83" s="581"/>
      <c r="BK83" s="582"/>
      <c r="BL83" s="582"/>
      <c r="BM83" s="582"/>
      <c r="BN83" s="583"/>
    </row>
    <row r="84" spans="2:71" ht="21" customHeight="1">
      <c r="B84" s="382"/>
      <c r="C84" s="382"/>
      <c r="D84" s="460"/>
      <c r="E84" s="461"/>
      <c r="F84" s="461"/>
      <c r="G84" s="461"/>
      <c r="H84" s="461"/>
      <c r="I84" s="461"/>
      <c r="J84" s="461"/>
      <c r="K84" s="461"/>
      <c r="L84" s="461"/>
      <c r="M84" s="408"/>
      <c r="N84" s="406"/>
      <c r="O84" s="407"/>
      <c r="P84" s="409"/>
      <c r="Q84" s="410"/>
      <c r="R84" s="409"/>
      <c r="S84" s="410"/>
      <c r="T84" s="410"/>
      <c r="U84" s="410"/>
      <c r="V84" s="411"/>
      <c r="W84" s="470"/>
      <c r="X84" s="413"/>
      <c r="Y84" s="413"/>
      <c r="Z84" s="413"/>
      <c r="AA84" s="413"/>
      <c r="AB84" s="413"/>
      <c r="AC84" s="414"/>
      <c r="AD84" s="470"/>
      <c r="AE84" s="413"/>
      <c r="AF84" s="413"/>
      <c r="AG84" s="413"/>
      <c r="AH84" s="413"/>
      <c r="AI84" s="413"/>
      <c r="AJ84" s="414"/>
      <c r="AK84" s="470"/>
      <c r="AL84" s="413"/>
      <c r="AM84" s="413"/>
      <c r="AN84" s="413"/>
      <c r="AO84" s="413"/>
      <c r="AP84" s="413"/>
      <c r="AQ84" s="414"/>
      <c r="AR84" s="470"/>
      <c r="AS84" s="413"/>
      <c r="AT84" s="413"/>
      <c r="AU84" s="413"/>
      <c r="AV84" s="413"/>
      <c r="AW84" s="413"/>
      <c r="AX84" s="414"/>
      <c r="AY84" s="501">
        <f t="shared" si="9"/>
        <v>0</v>
      </c>
      <c r="AZ84" s="462"/>
      <c r="BA84" s="462"/>
      <c r="BB84" s="463">
        <f>AY84/4</f>
        <v>0</v>
      </c>
      <c r="BC84" s="463"/>
      <c r="BD84" s="417"/>
      <c r="BE84" s="584"/>
      <c r="BF84" s="584"/>
      <c r="BG84" s="584"/>
      <c r="BH84" s="584"/>
      <c r="BI84" s="584"/>
      <c r="BJ84" s="584"/>
      <c r="BK84" s="506"/>
      <c r="BL84" s="506"/>
      <c r="BM84" s="506"/>
      <c r="BN84" s="507"/>
    </row>
    <row r="85" spans="2:71" ht="21" customHeight="1">
      <c r="B85" s="382"/>
      <c r="C85" s="382"/>
      <c r="D85" s="460"/>
      <c r="E85" s="461"/>
      <c r="F85" s="461"/>
      <c r="G85" s="461"/>
      <c r="H85" s="461"/>
      <c r="I85" s="461"/>
      <c r="J85" s="461"/>
      <c r="K85" s="461"/>
      <c r="L85" s="461"/>
      <c r="M85" s="408"/>
      <c r="N85" s="406"/>
      <c r="O85" s="407"/>
      <c r="P85" s="409"/>
      <c r="Q85" s="410"/>
      <c r="R85" s="409"/>
      <c r="S85" s="410"/>
      <c r="T85" s="410"/>
      <c r="U85" s="410"/>
      <c r="V85" s="411"/>
      <c r="W85" s="585"/>
      <c r="X85" s="491"/>
      <c r="Y85" s="491"/>
      <c r="Z85" s="491"/>
      <c r="AA85" s="491"/>
      <c r="AB85" s="491"/>
      <c r="AC85" s="492"/>
      <c r="AD85" s="490"/>
      <c r="AE85" s="491"/>
      <c r="AF85" s="491"/>
      <c r="AG85" s="491"/>
      <c r="AH85" s="491"/>
      <c r="AI85" s="491"/>
      <c r="AJ85" s="492"/>
      <c r="AK85" s="490"/>
      <c r="AL85" s="491"/>
      <c r="AM85" s="491"/>
      <c r="AN85" s="491"/>
      <c r="AO85" s="491"/>
      <c r="AP85" s="491"/>
      <c r="AQ85" s="492"/>
      <c r="AR85" s="490"/>
      <c r="AS85" s="491"/>
      <c r="AT85" s="491"/>
      <c r="AU85" s="491"/>
      <c r="AV85" s="491"/>
      <c r="AW85" s="491"/>
      <c r="AX85" s="492"/>
      <c r="AY85" s="501">
        <f t="shared" si="9"/>
        <v>0</v>
      </c>
      <c r="AZ85" s="462"/>
      <c r="BA85" s="462"/>
      <c r="BB85" s="463">
        <f t="shared" ref="BB85:BB90" si="10">AY85/4</f>
        <v>0</v>
      </c>
      <c r="BC85" s="463"/>
      <c r="BD85" s="417"/>
      <c r="BE85" s="584"/>
      <c r="BF85" s="584"/>
      <c r="BG85" s="584"/>
      <c r="BH85" s="584"/>
      <c r="BI85" s="584"/>
      <c r="BJ85" s="584"/>
      <c r="BK85" s="506"/>
      <c r="BL85" s="506"/>
      <c r="BM85" s="506"/>
      <c r="BN85" s="507"/>
    </row>
    <row r="86" spans="2:71" ht="21" customHeight="1">
      <c r="B86" s="382"/>
      <c r="C86" s="382"/>
      <c r="D86" s="460"/>
      <c r="E86" s="461"/>
      <c r="F86" s="461"/>
      <c r="G86" s="461"/>
      <c r="H86" s="461"/>
      <c r="I86" s="461"/>
      <c r="J86" s="461"/>
      <c r="K86" s="461"/>
      <c r="L86" s="461"/>
      <c r="M86" s="408"/>
      <c r="N86" s="406"/>
      <c r="O86" s="407"/>
      <c r="P86" s="409"/>
      <c r="Q86" s="410"/>
      <c r="R86" s="409"/>
      <c r="S86" s="410"/>
      <c r="T86" s="410"/>
      <c r="U86" s="410"/>
      <c r="V86" s="411"/>
      <c r="W86" s="470"/>
      <c r="X86" s="413"/>
      <c r="Y86" s="413"/>
      <c r="Z86" s="491"/>
      <c r="AA86" s="491"/>
      <c r="AB86" s="413"/>
      <c r="AC86" s="414"/>
      <c r="AD86" s="412"/>
      <c r="AE86" s="413"/>
      <c r="AF86" s="413"/>
      <c r="AG86" s="491"/>
      <c r="AH86" s="491"/>
      <c r="AI86" s="413"/>
      <c r="AJ86" s="414"/>
      <c r="AK86" s="412"/>
      <c r="AL86" s="413"/>
      <c r="AM86" s="413"/>
      <c r="AN86" s="491"/>
      <c r="AO86" s="491"/>
      <c r="AP86" s="413"/>
      <c r="AQ86" s="414"/>
      <c r="AR86" s="470"/>
      <c r="AS86" s="413"/>
      <c r="AT86" s="413"/>
      <c r="AU86" s="491"/>
      <c r="AV86" s="413"/>
      <c r="AW86" s="413"/>
      <c r="AX86" s="414"/>
      <c r="AY86" s="501">
        <f t="shared" si="9"/>
        <v>0</v>
      </c>
      <c r="AZ86" s="462"/>
      <c r="BA86" s="462"/>
      <c r="BB86" s="463">
        <f t="shared" si="10"/>
        <v>0</v>
      </c>
      <c r="BC86" s="463"/>
      <c r="BD86" s="417"/>
      <c r="BE86" s="584"/>
      <c r="BF86" s="584"/>
      <c r="BG86" s="584"/>
      <c r="BH86" s="584"/>
      <c r="BI86" s="584"/>
      <c r="BJ86" s="584"/>
      <c r="BK86" s="506"/>
      <c r="BL86" s="506"/>
      <c r="BM86" s="506"/>
      <c r="BN86" s="507"/>
    </row>
    <row r="87" spans="2:71" ht="21" customHeight="1">
      <c r="B87" s="382"/>
      <c r="C87" s="382"/>
      <c r="D87" s="460"/>
      <c r="E87" s="461"/>
      <c r="F87" s="461"/>
      <c r="G87" s="461"/>
      <c r="H87" s="461"/>
      <c r="I87" s="461"/>
      <c r="J87" s="461"/>
      <c r="K87" s="461"/>
      <c r="L87" s="461"/>
      <c r="M87" s="408"/>
      <c r="N87" s="406"/>
      <c r="O87" s="407"/>
      <c r="P87" s="409"/>
      <c r="Q87" s="410"/>
      <c r="R87" s="409"/>
      <c r="S87" s="410"/>
      <c r="T87" s="410"/>
      <c r="U87" s="410"/>
      <c r="V87" s="411"/>
      <c r="W87" s="585"/>
      <c r="X87" s="491"/>
      <c r="Y87" s="491"/>
      <c r="Z87" s="491"/>
      <c r="AA87" s="491"/>
      <c r="AB87" s="491"/>
      <c r="AC87" s="492"/>
      <c r="AD87" s="490"/>
      <c r="AE87" s="491"/>
      <c r="AF87" s="491"/>
      <c r="AG87" s="491"/>
      <c r="AH87" s="491"/>
      <c r="AI87" s="491"/>
      <c r="AJ87" s="492"/>
      <c r="AK87" s="490"/>
      <c r="AL87" s="491"/>
      <c r="AM87" s="491"/>
      <c r="AN87" s="491"/>
      <c r="AO87" s="491"/>
      <c r="AP87" s="491"/>
      <c r="AQ87" s="492"/>
      <c r="AR87" s="490"/>
      <c r="AS87" s="491"/>
      <c r="AT87" s="491"/>
      <c r="AU87" s="491"/>
      <c r="AV87" s="491"/>
      <c r="AW87" s="491"/>
      <c r="AX87" s="492"/>
      <c r="AY87" s="501">
        <f t="shared" si="9"/>
        <v>0</v>
      </c>
      <c r="AZ87" s="462"/>
      <c r="BA87" s="462"/>
      <c r="BB87" s="463">
        <f t="shared" si="10"/>
        <v>0</v>
      </c>
      <c r="BC87" s="463"/>
      <c r="BD87" s="417"/>
      <c r="BE87" s="584"/>
      <c r="BF87" s="584"/>
      <c r="BG87" s="584"/>
      <c r="BH87" s="584"/>
      <c r="BI87" s="584"/>
      <c r="BJ87" s="584"/>
      <c r="BK87" s="506"/>
      <c r="BL87" s="506"/>
      <c r="BM87" s="506"/>
      <c r="BN87" s="507"/>
    </row>
    <row r="88" spans="2:71" ht="21" customHeight="1">
      <c r="B88" s="382"/>
      <c r="C88" s="382"/>
      <c r="D88" s="460"/>
      <c r="E88" s="461"/>
      <c r="F88" s="461"/>
      <c r="G88" s="461"/>
      <c r="H88" s="461"/>
      <c r="I88" s="461"/>
      <c r="J88" s="461"/>
      <c r="K88" s="461"/>
      <c r="L88" s="461"/>
      <c r="M88" s="408"/>
      <c r="N88" s="406"/>
      <c r="O88" s="407"/>
      <c r="P88" s="409"/>
      <c r="Q88" s="410"/>
      <c r="R88" s="409"/>
      <c r="S88" s="410"/>
      <c r="T88" s="410"/>
      <c r="U88" s="410"/>
      <c r="V88" s="411"/>
      <c r="W88" s="470"/>
      <c r="X88" s="413"/>
      <c r="Y88" s="413"/>
      <c r="Z88" s="413"/>
      <c r="AA88" s="413"/>
      <c r="AB88" s="413"/>
      <c r="AC88" s="586"/>
      <c r="AD88" s="412"/>
      <c r="AE88" s="413"/>
      <c r="AF88" s="413"/>
      <c r="AG88" s="413"/>
      <c r="AH88" s="413"/>
      <c r="AI88" s="413"/>
      <c r="AJ88" s="586"/>
      <c r="AK88" s="412"/>
      <c r="AL88" s="413"/>
      <c r="AM88" s="413"/>
      <c r="AN88" s="413"/>
      <c r="AO88" s="413"/>
      <c r="AP88" s="413"/>
      <c r="AQ88" s="586"/>
      <c r="AR88" s="412"/>
      <c r="AS88" s="413"/>
      <c r="AT88" s="413"/>
      <c r="AU88" s="413"/>
      <c r="AV88" s="413"/>
      <c r="AW88" s="413"/>
      <c r="AX88" s="586"/>
      <c r="AY88" s="501">
        <f t="shared" si="9"/>
        <v>0</v>
      </c>
      <c r="AZ88" s="462"/>
      <c r="BA88" s="462"/>
      <c r="BB88" s="463">
        <f t="shared" si="10"/>
        <v>0</v>
      </c>
      <c r="BC88" s="463"/>
      <c r="BD88" s="417"/>
      <c r="BE88" s="584"/>
      <c r="BF88" s="584"/>
      <c r="BG88" s="584"/>
      <c r="BH88" s="584"/>
      <c r="BI88" s="584"/>
      <c r="BJ88" s="584"/>
      <c r="BK88" s="506"/>
      <c r="BL88" s="506"/>
      <c r="BM88" s="506"/>
      <c r="BN88" s="507"/>
    </row>
    <row r="89" spans="2:71" ht="21" customHeight="1">
      <c r="B89" s="382"/>
      <c r="C89" s="382"/>
      <c r="D89" s="460"/>
      <c r="E89" s="461"/>
      <c r="F89" s="461"/>
      <c r="G89" s="461"/>
      <c r="H89" s="461"/>
      <c r="I89" s="461"/>
      <c r="J89" s="461"/>
      <c r="K89" s="461"/>
      <c r="L89" s="461"/>
      <c r="M89" s="408"/>
      <c r="N89" s="406"/>
      <c r="O89" s="407"/>
      <c r="P89" s="409"/>
      <c r="Q89" s="410"/>
      <c r="R89" s="409"/>
      <c r="S89" s="410"/>
      <c r="T89" s="410"/>
      <c r="U89" s="410"/>
      <c r="V89" s="411"/>
      <c r="W89" s="470"/>
      <c r="X89" s="413"/>
      <c r="Y89" s="413"/>
      <c r="Z89" s="413"/>
      <c r="AA89" s="413"/>
      <c r="AB89" s="413"/>
      <c r="AC89" s="414"/>
      <c r="AD89" s="412"/>
      <c r="AE89" s="413"/>
      <c r="AF89" s="413"/>
      <c r="AG89" s="413"/>
      <c r="AH89" s="413"/>
      <c r="AI89" s="413"/>
      <c r="AJ89" s="414"/>
      <c r="AK89" s="412"/>
      <c r="AL89" s="413"/>
      <c r="AM89" s="413"/>
      <c r="AN89" s="413"/>
      <c r="AO89" s="413"/>
      <c r="AP89" s="413"/>
      <c r="AQ89" s="414"/>
      <c r="AR89" s="470"/>
      <c r="AS89" s="413"/>
      <c r="AT89" s="413"/>
      <c r="AU89" s="413"/>
      <c r="AV89" s="413"/>
      <c r="AW89" s="413"/>
      <c r="AX89" s="414"/>
      <c r="AY89" s="501">
        <f t="shared" si="9"/>
        <v>0</v>
      </c>
      <c r="AZ89" s="462"/>
      <c r="BA89" s="462"/>
      <c r="BB89" s="463">
        <f t="shared" si="10"/>
        <v>0</v>
      </c>
      <c r="BC89" s="463"/>
      <c r="BD89" s="417"/>
      <c r="BE89" s="584"/>
      <c r="BF89" s="584"/>
      <c r="BG89" s="584"/>
      <c r="BH89" s="584"/>
      <c r="BI89" s="584"/>
      <c r="BJ89" s="584"/>
      <c r="BK89" s="506"/>
      <c r="BL89" s="506"/>
      <c r="BM89" s="506"/>
      <c r="BN89" s="507"/>
    </row>
    <row r="90" spans="2:71" ht="21" customHeight="1" thickBot="1">
      <c r="B90" s="382"/>
      <c r="C90" s="382"/>
      <c r="D90" s="587"/>
      <c r="E90" s="511"/>
      <c r="F90" s="511"/>
      <c r="G90" s="511"/>
      <c r="H90" s="511"/>
      <c r="I90" s="511"/>
      <c r="J90" s="511"/>
      <c r="K90" s="511"/>
      <c r="L90" s="511"/>
      <c r="M90" s="428"/>
      <c r="N90" s="429"/>
      <c r="O90" s="430"/>
      <c r="P90" s="431"/>
      <c r="Q90" s="432"/>
      <c r="R90" s="431"/>
      <c r="S90" s="432"/>
      <c r="T90" s="432"/>
      <c r="U90" s="432"/>
      <c r="V90" s="433"/>
      <c r="W90" s="476"/>
      <c r="X90" s="474"/>
      <c r="Y90" s="474"/>
      <c r="Z90" s="474"/>
      <c r="AA90" s="474"/>
      <c r="AB90" s="474"/>
      <c r="AC90" s="475"/>
      <c r="AD90" s="473"/>
      <c r="AE90" s="474"/>
      <c r="AF90" s="474"/>
      <c r="AG90" s="474"/>
      <c r="AH90" s="474"/>
      <c r="AI90" s="474"/>
      <c r="AJ90" s="475"/>
      <c r="AK90" s="473"/>
      <c r="AL90" s="474"/>
      <c r="AM90" s="474"/>
      <c r="AN90" s="474"/>
      <c r="AO90" s="474"/>
      <c r="AP90" s="474"/>
      <c r="AQ90" s="475"/>
      <c r="AR90" s="476"/>
      <c r="AS90" s="474"/>
      <c r="AT90" s="474"/>
      <c r="AU90" s="474"/>
      <c r="AV90" s="474"/>
      <c r="AW90" s="474"/>
      <c r="AX90" s="475"/>
      <c r="AY90" s="588">
        <f t="shared" si="9"/>
        <v>0</v>
      </c>
      <c r="AZ90" s="560"/>
      <c r="BA90" s="560"/>
      <c r="BB90" s="561">
        <f t="shared" si="10"/>
        <v>0</v>
      </c>
      <c r="BC90" s="561"/>
      <c r="BD90" s="439"/>
      <c r="BE90" s="589"/>
      <c r="BF90" s="589"/>
      <c r="BG90" s="589"/>
      <c r="BH90" s="589"/>
      <c r="BI90" s="589"/>
      <c r="BJ90" s="589"/>
      <c r="BK90" s="516"/>
      <c r="BL90" s="516"/>
      <c r="BM90" s="516"/>
      <c r="BN90" s="517"/>
    </row>
    <row r="91" spans="2:71" ht="21" customHeight="1" thickBot="1">
      <c r="B91" s="382"/>
      <c r="C91" s="522" t="s">
        <v>163</v>
      </c>
      <c r="D91" s="523"/>
      <c r="E91" s="523"/>
      <c r="F91" s="523"/>
      <c r="G91" s="523"/>
      <c r="H91" s="523"/>
      <c r="I91" s="523"/>
      <c r="J91" s="523"/>
      <c r="K91" s="523"/>
      <c r="L91" s="523"/>
      <c r="M91" s="523"/>
      <c r="N91" s="523"/>
      <c r="O91" s="523"/>
      <c r="P91" s="523"/>
      <c r="Q91" s="523"/>
      <c r="R91" s="523"/>
      <c r="S91" s="523"/>
      <c r="T91" s="523"/>
      <c r="U91" s="523"/>
      <c r="V91" s="524"/>
      <c r="W91" s="525">
        <f t="shared" ref="W91:AX91" si="11">SUM(W83:W90)</f>
        <v>0</v>
      </c>
      <c r="X91" s="526">
        <f t="shared" si="11"/>
        <v>0</v>
      </c>
      <c r="Y91" s="526">
        <f t="shared" si="11"/>
        <v>0</v>
      </c>
      <c r="Z91" s="526">
        <f t="shared" si="11"/>
        <v>0</v>
      </c>
      <c r="AA91" s="526">
        <f t="shared" si="11"/>
        <v>0</v>
      </c>
      <c r="AB91" s="526">
        <f t="shared" si="11"/>
        <v>0</v>
      </c>
      <c r="AC91" s="527">
        <f t="shared" si="11"/>
        <v>0</v>
      </c>
      <c r="AD91" s="525">
        <f t="shared" si="11"/>
        <v>0</v>
      </c>
      <c r="AE91" s="526">
        <f t="shared" si="11"/>
        <v>0</v>
      </c>
      <c r="AF91" s="526">
        <f t="shared" si="11"/>
        <v>0</v>
      </c>
      <c r="AG91" s="526">
        <f t="shared" si="11"/>
        <v>0</v>
      </c>
      <c r="AH91" s="526">
        <f t="shared" si="11"/>
        <v>0</v>
      </c>
      <c r="AI91" s="526">
        <f t="shared" si="11"/>
        <v>0</v>
      </c>
      <c r="AJ91" s="527">
        <f t="shared" si="11"/>
        <v>0</v>
      </c>
      <c r="AK91" s="525">
        <f t="shared" si="11"/>
        <v>0</v>
      </c>
      <c r="AL91" s="526">
        <f t="shared" si="11"/>
        <v>0</v>
      </c>
      <c r="AM91" s="526">
        <f t="shared" si="11"/>
        <v>0</v>
      </c>
      <c r="AN91" s="526">
        <f t="shared" si="11"/>
        <v>0</v>
      </c>
      <c r="AO91" s="526">
        <f t="shared" si="11"/>
        <v>0</v>
      </c>
      <c r="AP91" s="526">
        <f t="shared" si="11"/>
        <v>0</v>
      </c>
      <c r="AQ91" s="527">
        <f t="shared" si="11"/>
        <v>0</v>
      </c>
      <c r="AR91" s="525">
        <f t="shared" si="11"/>
        <v>0</v>
      </c>
      <c r="AS91" s="526">
        <f t="shared" si="11"/>
        <v>0</v>
      </c>
      <c r="AT91" s="526">
        <f t="shared" si="11"/>
        <v>0</v>
      </c>
      <c r="AU91" s="526">
        <f t="shared" si="11"/>
        <v>0</v>
      </c>
      <c r="AV91" s="526">
        <f t="shared" si="11"/>
        <v>0</v>
      </c>
      <c r="AW91" s="526">
        <f t="shared" si="11"/>
        <v>0</v>
      </c>
      <c r="AX91" s="527">
        <f t="shared" si="11"/>
        <v>0</v>
      </c>
      <c r="AY91" s="590">
        <f>SUM(AY83:BA90)</f>
        <v>0</v>
      </c>
      <c r="AZ91" s="591"/>
      <c r="BA91" s="591"/>
      <c r="BB91" s="592">
        <f>SUM($BB$83:$BD$90)</f>
        <v>0</v>
      </c>
      <c r="BC91" s="592"/>
      <c r="BD91" s="593"/>
      <c r="BE91" s="594">
        <f>SUM(BE83)</f>
        <v>0</v>
      </c>
      <c r="BF91" s="595"/>
      <c r="BG91" s="595"/>
      <c r="BH91" s="595"/>
      <c r="BI91" s="595"/>
      <c r="BJ91" s="596"/>
      <c r="BK91" s="597"/>
      <c r="BL91" s="597"/>
      <c r="BM91" s="597"/>
      <c r="BN91" s="598"/>
    </row>
    <row r="92" spans="2:71" ht="21" customHeight="1" thickBot="1">
      <c r="B92" s="544" t="s">
        <v>165</v>
      </c>
      <c r="C92" s="545"/>
      <c r="D92" s="546"/>
      <c r="E92" s="547"/>
      <c r="F92" s="547"/>
      <c r="G92" s="547"/>
      <c r="H92" s="547"/>
      <c r="I92" s="547"/>
      <c r="J92" s="547"/>
      <c r="K92" s="547"/>
      <c r="L92" s="547"/>
      <c r="M92" s="547"/>
      <c r="N92" s="547"/>
      <c r="O92" s="547"/>
      <c r="P92" s="547"/>
      <c r="Q92" s="547"/>
      <c r="R92" s="547"/>
      <c r="S92" s="547"/>
      <c r="T92" s="547"/>
      <c r="U92" s="547"/>
      <c r="V92" s="547"/>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548"/>
      <c r="AY92" s="599">
        <v>40</v>
      </c>
      <c r="AZ92" s="600"/>
      <c r="BA92" s="600"/>
      <c r="BB92" s="600"/>
      <c r="BC92" s="600"/>
      <c r="BD92" s="600"/>
      <c r="BE92" s="600"/>
      <c r="BF92" s="600"/>
      <c r="BG92" s="600"/>
      <c r="BH92" s="600"/>
      <c r="BI92" s="600"/>
      <c r="BJ92" s="600"/>
      <c r="BK92" s="600"/>
      <c r="BL92" s="600"/>
      <c r="BM92" s="600"/>
      <c r="BN92" s="601"/>
    </row>
    <row r="93" spans="2:71" ht="21" customHeight="1">
      <c r="B93" s="57" t="s">
        <v>180</v>
      </c>
    </row>
    <row r="94" spans="2:71" ht="21" customHeight="1">
      <c r="B94" s="57" t="s">
        <v>181</v>
      </c>
      <c r="G94" s="57"/>
    </row>
    <row r="95" spans="2:71" ht="21" customHeight="1">
      <c r="B95" s="57" t="s">
        <v>182</v>
      </c>
      <c r="G95" s="57"/>
    </row>
    <row r="96" spans="2:71" ht="21" customHeight="1">
      <c r="BB96" s="602" t="s">
        <v>183</v>
      </c>
      <c r="BC96" s="603"/>
      <c r="BD96" s="603"/>
      <c r="BE96" s="603"/>
      <c r="BF96" s="603"/>
      <c r="BG96" s="603"/>
      <c r="BH96" s="603"/>
      <c r="BI96" s="603"/>
      <c r="BJ96" s="603"/>
      <c r="BK96" s="604"/>
      <c r="BL96" s="605" t="s">
        <v>184</v>
      </c>
      <c r="BM96" s="605"/>
      <c r="BN96" s="605"/>
      <c r="BO96" s="605"/>
      <c r="BP96" s="605" t="s">
        <v>112</v>
      </c>
      <c r="BQ96" s="605"/>
      <c r="BR96" s="605"/>
      <c r="BS96" s="605"/>
    </row>
    <row r="97" spans="54:71" ht="21" customHeight="1">
      <c r="BB97" s="606"/>
      <c r="BC97" s="607"/>
      <c r="BD97" s="607"/>
      <c r="BE97" s="607"/>
      <c r="BF97" s="607"/>
      <c r="BG97" s="607"/>
      <c r="BH97" s="607"/>
      <c r="BI97" s="607"/>
      <c r="BJ97" s="607"/>
      <c r="BK97" s="608"/>
      <c r="BL97" s="609" t="s">
        <v>185</v>
      </c>
      <c r="BM97" s="609"/>
      <c r="BN97" s="609" t="s">
        <v>186</v>
      </c>
      <c r="BO97" s="609"/>
      <c r="BP97" s="609" t="s">
        <v>185</v>
      </c>
      <c r="BQ97" s="609"/>
      <c r="BR97" s="609" t="s">
        <v>186</v>
      </c>
      <c r="BS97" s="609"/>
    </row>
    <row r="98" spans="54:71" ht="21" customHeight="1">
      <c r="BB98" s="610"/>
      <c r="BC98" s="609" t="s">
        <v>187</v>
      </c>
      <c r="BD98" s="609"/>
      <c r="BE98" s="609"/>
      <c r="BF98" s="609"/>
      <c r="BG98" s="609" t="s">
        <v>188</v>
      </c>
      <c r="BH98" s="609"/>
      <c r="BI98" s="609"/>
      <c r="BJ98" s="609"/>
      <c r="BK98" s="609"/>
      <c r="BL98" s="609">
        <f>+CC45</f>
        <v>0</v>
      </c>
      <c r="BM98" s="609"/>
      <c r="BN98" s="609">
        <f>+CC46</f>
        <v>0</v>
      </c>
      <c r="BO98" s="609"/>
      <c r="BP98" s="609">
        <f>+CC53</f>
        <v>0</v>
      </c>
      <c r="BQ98" s="609"/>
      <c r="BR98" s="609">
        <f>+CC54</f>
        <v>0</v>
      </c>
      <c r="BS98" s="609"/>
    </row>
    <row r="99" spans="54:71" ht="21" customHeight="1">
      <c r="BB99" s="611"/>
      <c r="BC99" s="609"/>
      <c r="BD99" s="609"/>
      <c r="BE99" s="609"/>
      <c r="BF99" s="609"/>
      <c r="BG99" s="609" t="s">
        <v>189</v>
      </c>
      <c r="BH99" s="609"/>
      <c r="BI99" s="609"/>
      <c r="BJ99" s="609"/>
      <c r="BK99" s="609"/>
      <c r="BL99" s="609">
        <f>+CC55</f>
        <v>0</v>
      </c>
      <c r="BM99" s="609"/>
      <c r="BN99" s="609">
        <f>+CC48</f>
        <v>0</v>
      </c>
      <c r="BO99" s="609"/>
      <c r="BP99" s="609">
        <f>+CC55</f>
        <v>0</v>
      </c>
      <c r="BQ99" s="609"/>
      <c r="BR99" s="609">
        <f>+CC56</f>
        <v>0</v>
      </c>
      <c r="BS99" s="609"/>
    </row>
  </sheetData>
  <mergeCells count="674">
    <mergeCell ref="BR98:BS98"/>
    <mergeCell ref="BG99:BK99"/>
    <mergeCell ref="BL99:BM99"/>
    <mergeCell ref="BN99:BO99"/>
    <mergeCell ref="BP99:BQ99"/>
    <mergeCell ref="BR99:BS99"/>
    <mergeCell ref="BB98:BB99"/>
    <mergeCell ref="BC98:BF99"/>
    <mergeCell ref="BG98:BK98"/>
    <mergeCell ref="BL98:BM98"/>
    <mergeCell ref="BN98:BO98"/>
    <mergeCell ref="BP98:BQ98"/>
    <mergeCell ref="AY92:BN92"/>
    <mergeCell ref="BB96:BK97"/>
    <mergeCell ref="BL96:BO96"/>
    <mergeCell ref="BP96:BS96"/>
    <mergeCell ref="BL97:BM97"/>
    <mergeCell ref="BN97:BO97"/>
    <mergeCell ref="BP97:BQ97"/>
    <mergeCell ref="BR97:BS97"/>
    <mergeCell ref="BB90:BD90"/>
    <mergeCell ref="BK90:BN90"/>
    <mergeCell ref="C91:V91"/>
    <mergeCell ref="AY91:BA91"/>
    <mergeCell ref="BB91:BD91"/>
    <mergeCell ref="BE91:BJ91"/>
    <mergeCell ref="BK91:BN91"/>
    <mergeCell ref="D90:I90"/>
    <mergeCell ref="J90:L90"/>
    <mergeCell ref="M90:O90"/>
    <mergeCell ref="P90:Q90"/>
    <mergeCell ref="R90:V90"/>
    <mergeCell ref="AY90:BA90"/>
    <mergeCell ref="BB88:BD88"/>
    <mergeCell ref="BK88:BN88"/>
    <mergeCell ref="D89:I89"/>
    <mergeCell ref="J89:L89"/>
    <mergeCell ref="M89:O89"/>
    <mergeCell ref="P89:Q89"/>
    <mergeCell ref="R89:V89"/>
    <mergeCell ref="AY89:BA89"/>
    <mergeCell ref="BB89:BD89"/>
    <mergeCell ref="BK89:BN89"/>
    <mergeCell ref="D88:I88"/>
    <mergeCell ref="J88:L88"/>
    <mergeCell ref="M88:O88"/>
    <mergeCell ref="P88:Q88"/>
    <mergeCell ref="R88:V88"/>
    <mergeCell ref="AY88:BA88"/>
    <mergeCell ref="BB86:BD86"/>
    <mergeCell ref="BK86:BN86"/>
    <mergeCell ref="D87:I87"/>
    <mergeCell ref="J87:L87"/>
    <mergeCell ref="M87:O87"/>
    <mergeCell ref="P87:Q87"/>
    <mergeCell ref="R87:V87"/>
    <mergeCell ref="AY87:BA87"/>
    <mergeCell ref="BB87:BD87"/>
    <mergeCell ref="BK87:BN87"/>
    <mergeCell ref="D86:I86"/>
    <mergeCell ref="J86:L86"/>
    <mergeCell ref="M86:O86"/>
    <mergeCell ref="P86:Q86"/>
    <mergeCell ref="R86:V86"/>
    <mergeCell ref="AY86:BA86"/>
    <mergeCell ref="BK84:BN84"/>
    <mergeCell ref="D85:I85"/>
    <mergeCell ref="J85:L85"/>
    <mergeCell ref="M85:O85"/>
    <mergeCell ref="P85:Q85"/>
    <mergeCell ref="R85:V85"/>
    <mergeCell ref="AY85:BA85"/>
    <mergeCell ref="BB85:BD85"/>
    <mergeCell ref="BK85:BN85"/>
    <mergeCell ref="BB83:BD83"/>
    <mergeCell ref="BE83:BJ90"/>
    <mergeCell ref="BK83:BN83"/>
    <mergeCell ref="D84:I84"/>
    <mergeCell ref="J84:L84"/>
    <mergeCell ref="M84:O84"/>
    <mergeCell ref="P84:Q84"/>
    <mergeCell ref="R84:V84"/>
    <mergeCell ref="AY84:BA84"/>
    <mergeCell ref="BB84:BD84"/>
    <mergeCell ref="BE81:BJ82"/>
    <mergeCell ref="BK81:BN82"/>
    <mergeCell ref="B83:B91"/>
    <mergeCell ref="C83:C90"/>
    <mergeCell ref="D83:I83"/>
    <mergeCell ref="J83:L83"/>
    <mergeCell ref="M83:O83"/>
    <mergeCell ref="P83:Q83"/>
    <mergeCell ref="R83:V83"/>
    <mergeCell ref="AY83:BA83"/>
    <mergeCell ref="W81:AC81"/>
    <mergeCell ref="AD81:AJ81"/>
    <mergeCell ref="AK81:AQ81"/>
    <mergeCell ref="AR81:AX81"/>
    <mergeCell ref="AY81:BA82"/>
    <mergeCell ref="BB81:BD82"/>
    <mergeCell ref="B81:B82"/>
    <mergeCell ref="D81:I82"/>
    <mergeCell ref="J81:L82"/>
    <mergeCell ref="M81:O82"/>
    <mergeCell ref="P81:Q82"/>
    <mergeCell ref="R81:V82"/>
    <mergeCell ref="BB76:BD76"/>
    <mergeCell ref="BK76:BN76"/>
    <mergeCell ref="C77:V77"/>
    <mergeCell ref="AY77:BA77"/>
    <mergeCell ref="BB77:BD77"/>
    <mergeCell ref="BE77:BG77"/>
    <mergeCell ref="BH77:BJ77"/>
    <mergeCell ref="BK77:BN77"/>
    <mergeCell ref="D76:I76"/>
    <mergeCell ref="J76:L76"/>
    <mergeCell ref="M76:O76"/>
    <mergeCell ref="P76:Q76"/>
    <mergeCell ref="R76:V76"/>
    <mergeCell ref="AY76:BA76"/>
    <mergeCell ref="BB74:BD74"/>
    <mergeCell ref="BK74:BN74"/>
    <mergeCell ref="D75:I75"/>
    <mergeCell ref="J75:L75"/>
    <mergeCell ref="M75:O75"/>
    <mergeCell ref="P75:Q75"/>
    <mergeCell ref="R75:V75"/>
    <mergeCell ref="AY75:BA75"/>
    <mergeCell ref="BB75:BD75"/>
    <mergeCell ref="BK75:BN75"/>
    <mergeCell ref="D74:I74"/>
    <mergeCell ref="J74:L74"/>
    <mergeCell ref="M74:O74"/>
    <mergeCell ref="P74:Q74"/>
    <mergeCell ref="R74:V74"/>
    <mergeCell ref="AY74:BA74"/>
    <mergeCell ref="BB72:BD72"/>
    <mergeCell ref="BK72:BN72"/>
    <mergeCell ref="D73:I73"/>
    <mergeCell ref="J73:L73"/>
    <mergeCell ref="M73:O73"/>
    <mergeCell ref="P73:Q73"/>
    <mergeCell ref="R73:V73"/>
    <mergeCell ref="AY73:BA73"/>
    <mergeCell ref="BB73:BD73"/>
    <mergeCell ref="BK73:BN73"/>
    <mergeCell ref="D72:I72"/>
    <mergeCell ref="J72:L72"/>
    <mergeCell ref="M72:O72"/>
    <mergeCell ref="P72:Q72"/>
    <mergeCell ref="R72:V72"/>
    <mergeCell ref="AY72:BA72"/>
    <mergeCell ref="BB70:BD70"/>
    <mergeCell ref="BK70:BN70"/>
    <mergeCell ref="D71:I71"/>
    <mergeCell ref="J71:L71"/>
    <mergeCell ref="M71:O71"/>
    <mergeCell ref="P71:Q71"/>
    <mergeCell ref="R71:V71"/>
    <mergeCell ref="AY71:BA71"/>
    <mergeCell ref="BB71:BD71"/>
    <mergeCell ref="BK71:BN71"/>
    <mergeCell ref="D70:I70"/>
    <mergeCell ref="J70:L70"/>
    <mergeCell ref="M70:O70"/>
    <mergeCell ref="P70:Q70"/>
    <mergeCell ref="R70:V70"/>
    <mergeCell ref="AY70:BA70"/>
    <mergeCell ref="BK68:BN68"/>
    <mergeCell ref="D69:I69"/>
    <mergeCell ref="J69:L69"/>
    <mergeCell ref="M69:O69"/>
    <mergeCell ref="P69:Q69"/>
    <mergeCell ref="R69:V69"/>
    <mergeCell ref="AY69:BA69"/>
    <mergeCell ref="BB69:BD69"/>
    <mergeCell ref="BK69:BN69"/>
    <mergeCell ref="BE67:BG76"/>
    <mergeCell ref="BH67:BJ76"/>
    <mergeCell ref="BK67:BN67"/>
    <mergeCell ref="D68:I68"/>
    <mergeCell ref="J68:L68"/>
    <mergeCell ref="M68:O68"/>
    <mergeCell ref="P68:Q68"/>
    <mergeCell ref="R68:V68"/>
    <mergeCell ref="AY68:BA68"/>
    <mergeCell ref="BB68:BD68"/>
    <mergeCell ref="AY66:BN66"/>
    <mergeCell ref="B67:B77"/>
    <mergeCell ref="C67:C76"/>
    <mergeCell ref="D67:I67"/>
    <mergeCell ref="J67:L67"/>
    <mergeCell ref="M67:O67"/>
    <mergeCell ref="P67:Q67"/>
    <mergeCell ref="R67:V67"/>
    <mergeCell ref="AY67:BA67"/>
    <mergeCell ref="BB67:BD67"/>
    <mergeCell ref="C65:V65"/>
    <mergeCell ref="AY65:BA65"/>
    <mergeCell ref="BB65:BD65"/>
    <mergeCell ref="BE65:BG65"/>
    <mergeCell ref="BH65:BJ65"/>
    <mergeCell ref="BK65:BN65"/>
    <mergeCell ref="C64:V64"/>
    <mergeCell ref="AY64:BA64"/>
    <mergeCell ref="BB64:BD64"/>
    <mergeCell ref="BE64:BG64"/>
    <mergeCell ref="BH64:BJ64"/>
    <mergeCell ref="BK64:BN64"/>
    <mergeCell ref="BK62:BN62"/>
    <mergeCell ref="D63:I63"/>
    <mergeCell ref="J63:L63"/>
    <mergeCell ref="M63:O63"/>
    <mergeCell ref="P63:Q63"/>
    <mergeCell ref="R63:V63"/>
    <mergeCell ref="AY63:BA63"/>
    <mergeCell ref="BB63:BD63"/>
    <mergeCell ref="BK63:BN63"/>
    <mergeCell ref="AY61:BA61"/>
    <mergeCell ref="BB61:BD61"/>
    <mergeCell ref="BK61:BN61"/>
    <mergeCell ref="D62:I62"/>
    <mergeCell ref="J62:L62"/>
    <mergeCell ref="M62:O62"/>
    <mergeCell ref="P62:Q62"/>
    <mergeCell ref="R62:V62"/>
    <mergeCell ref="AY62:BA62"/>
    <mergeCell ref="BB62:BD62"/>
    <mergeCell ref="AY60:BA60"/>
    <mergeCell ref="BB60:BD60"/>
    <mergeCell ref="BE60:BG63"/>
    <mergeCell ref="BH60:BJ63"/>
    <mergeCell ref="BK60:BN60"/>
    <mergeCell ref="D61:I61"/>
    <mergeCell ref="J61:L61"/>
    <mergeCell ref="M61:O61"/>
    <mergeCell ref="P61:Q61"/>
    <mergeCell ref="R61:V61"/>
    <mergeCell ref="C60:C63"/>
    <mergeCell ref="D60:I60"/>
    <mergeCell ref="J60:L60"/>
    <mergeCell ref="M60:O60"/>
    <mergeCell ref="P60:Q60"/>
    <mergeCell ref="R60:V60"/>
    <mergeCell ref="BB58:BD58"/>
    <mergeCell ref="BK58:BN58"/>
    <mergeCell ref="D59:I59"/>
    <mergeCell ref="J59:L59"/>
    <mergeCell ref="M59:O59"/>
    <mergeCell ref="P59:Q59"/>
    <mergeCell ref="R59:V59"/>
    <mergeCell ref="AY59:BA59"/>
    <mergeCell ref="BB59:BD59"/>
    <mergeCell ref="BK59:BN59"/>
    <mergeCell ref="D58:I58"/>
    <mergeCell ref="J58:L58"/>
    <mergeCell ref="M58:O58"/>
    <mergeCell ref="P58:Q58"/>
    <mergeCell ref="R58:V58"/>
    <mergeCell ref="AY58:BA58"/>
    <mergeCell ref="BB56:BD56"/>
    <mergeCell ref="BK56:BN56"/>
    <mergeCell ref="D57:I57"/>
    <mergeCell ref="J57:L57"/>
    <mergeCell ref="M57:O57"/>
    <mergeCell ref="P57:Q57"/>
    <mergeCell ref="R57:V57"/>
    <mergeCell ref="AY57:BA57"/>
    <mergeCell ref="BB57:BD57"/>
    <mergeCell ref="BK57:BN57"/>
    <mergeCell ref="D56:I56"/>
    <mergeCell ref="J56:L56"/>
    <mergeCell ref="M56:O56"/>
    <mergeCell ref="P56:Q56"/>
    <mergeCell ref="R56:V56"/>
    <mergeCell ref="AY56:BA56"/>
    <mergeCell ref="BK54:BN54"/>
    <mergeCell ref="D55:I55"/>
    <mergeCell ref="J55:L55"/>
    <mergeCell ref="M55:O55"/>
    <mergeCell ref="P55:Q55"/>
    <mergeCell ref="R55:V55"/>
    <mergeCell ref="AY55:BA55"/>
    <mergeCell ref="BB55:BD55"/>
    <mergeCell ref="BK55:BN55"/>
    <mergeCell ref="BE53:BG59"/>
    <mergeCell ref="BH53:BJ59"/>
    <mergeCell ref="BK53:BN53"/>
    <mergeCell ref="D54:I54"/>
    <mergeCell ref="J54:L54"/>
    <mergeCell ref="M54:O54"/>
    <mergeCell ref="P54:Q54"/>
    <mergeCell ref="R54:V54"/>
    <mergeCell ref="AY54:BA54"/>
    <mergeCell ref="BB54:BD54"/>
    <mergeCell ref="BB52:BD52"/>
    <mergeCell ref="BK52:BN52"/>
    <mergeCell ref="C53:C59"/>
    <mergeCell ref="D53:I53"/>
    <mergeCell ref="J53:L53"/>
    <mergeCell ref="M53:O53"/>
    <mergeCell ref="P53:Q53"/>
    <mergeCell ref="R53:V53"/>
    <mergeCell ref="AY53:BA53"/>
    <mergeCell ref="BB53:BD53"/>
    <mergeCell ref="D52:I52"/>
    <mergeCell ref="J52:L52"/>
    <mergeCell ref="M52:O52"/>
    <mergeCell ref="P52:Q52"/>
    <mergeCell ref="R52:V52"/>
    <mergeCell ref="AY52:BA52"/>
    <mergeCell ref="BB50:BD50"/>
    <mergeCell ref="BK50:BN50"/>
    <mergeCell ref="D51:I51"/>
    <mergeCell ref="J51:L51"/>
    <mergeCell ref="M51:O51"/>
    <mergeCell ref="P51:Q51"/>
    <mergeCell ref="R51:V51"/>
    <mergeCell ref="AY51:BA51"/>
    <mergeCell ref="BB51:BD51"/>
    <mergeCell ref="BK51:BN51"/>
    <mergeCell ref="D50:I50"/>
    <mergeCell ref="J50:L50"/>
    <mergeCell ref="M50:O50"/>
    <mergeCell ref="P50:Q50"/>
    <mergeCell ref="R50:V50"/>
    <mergeCell ref="AY50:BA50"/>
    <mergeCell ref="D49:I49"/>
    <mergeCell ref="J49:L49"/>
    <mergeCell ref="M49:O49"/>
    <mergeCell ref="P49:Q49"/>
    <mergeCell ref="R49:V49"/>
    <mergeCell ref="AY49:BA49"/>
    <mergeCell ref="CK47:CO47"/>
    <mergeCell ref="D48:I48"/>
    <mergeCell ref="J48:L48"/>
    <mergeCell ref="M48:O48"/>
    <mergeCell ref="P48:Q48"/>
    <mergeCell ref="R48:V48"/>
    <mergeCell ref="AY48:BA48"/>
    <mergeCell ref="BB48:BD48"/>
    <mergeCell ref="BK48:BN48"/>
    <mergeCell ref="D47:I47"/>
    <mergeCell ref="J47:L47"/>
    <mergeCell ref="M47:O47"/>
    <mergeCell ref="P47:Q47"/>
    <mergeCell ref="R47:V47"/>
    <mergeCell ref="AY47:BA47"/>
    <mergeCell ref="CK45:CO45"/>
    <mergeCell ref="D46:I46"/>
    <mergeCell ref="J46:L46"/>
    <mergeCell ref="M46:O46"/>
    <mergeCell ref="P46:Q46"/>
    <mergeCell ref="R46:V46"/>
    <mergeCell ref="AY46:BA46"/>
    <mergeCell ref="BB46:BD46"/>
    <mergeCell ref="BK46:BN46"/>
    <mergeCell ref="CK46:CO46"/>
    <mergeCell ref="R45:V45"/>
    <mergeCell ref="AY45:BA45"/>
    <mergeCell ref="BB45:BD45"/>
    <mergeCell ref="BE45:BG52"/>
    <mergeCell ref="BH45:BJ52"/>
    <mergeCell ref="BK45:BN45"/>
    <mergeCell ref="BB47:BD47"/>
    <mergeCell ref="BK47:BN47"/>
    <mergeCell ref="BB49:BD49"/>
    <mergeCell ref="BK49:BN49"/>
    <mergeCell ref="BE44:BG44"/>
    <mergeCell ref="BH44:BJ44"/>
    <mergeCell ref="BK44:BN44"/>
    <mergeCell ref="CE44:CJ47"/>
    <mergeCell ref="CK44:CO44"/>
    <mergeCell ref="C45:C52"/>
    <mergeCell ref="D45:I45"/>
    <mergeCell ref="J45:L45"/>
    <mergeCell ref="M45:O45"/>
    <mergeCell ref="P45:Q45"/>
    <mergeCell ref="BE43:BG43"/>
    <mergeCell ref="BH43:BJ43"/>
    <mergeCell ref="BK43:BN43"/>
    <mergeCell ref="D44:I44"/>
    <mergeCell ref="J44:L44"/>
    <mergeCell ref="M44:O44"/>
    <mergeCell ref="P44:Q44"/>
    <mergeCell ref="R44:V44"/>
    <mergeCell ref="AY44:BA44"/>
    <mergeCell ref="BB44:BD44"/>
    <mergeCell ref="BE42:BG42"/>
    <mergeCell ref="BH42:BJ42"/>
    <mergeCell ref="BK42:BN42"/>
    <mergeCell ref="D43:I43"/>
    <mergeCell ref="J43:L43"/>
    <mergeCell ref="M43:O43"/>
    <mergeCell ref="P43:Q43"/>
    <mergeCell ref="R43:V43"/>
    <mergeCell ref="AY43:BA43"/>
    <mergeCell ref="BB43:BD43"/>
    <mergeCell ref="BE41:BG41"/>
    <mergeCell ref="BH41:BJ41"/>
    <mergeCell ref="BK41:BN41"/>
    <mergeCell ref="D42:I42"/>
    <mergeCell ref="J42:L42"/>
    <mergeCell ref="M42:O42"/>
    <mergeCell ref="P42:Q42"/>
    <mergeCell ref="R42:V42"/>
    <mergeCell ref="AY42:BA42"/>
    <mergeCell ref="BB42:BD42"/>
    <mergeCell ref="BE40:BG40"/>
    <mergeCell ref="BH40:BJ40"/>
    <mergeCell ref="BK40:BN40"/>
    <mergeCell ref="D41:I41"/>
    <mergeCell ref="J41:L41"/>
    <mergeCell ref="M41:O41"/>
    <mergeCell ref="P41:Q41"/>
    <mergeCell ref="R41:V41"/>
    <mergeCell ref="AY41:BA41"/>
    <mergeCell ref="BB41:BD41"/>
    <mergeCell ref="BH39:BJ39"/>
    <mergeCell ref="BK39:BN39"/>
    <mergeCell ref="C40:C44"/>
    <mergeCell ref="D40:I40"/>
    <mergeCell ref="J40:L40"/>
    <mergeCell ref="M40:O40"/>
    <mergeCell ref="P40:Q40"/>
    <mergeCell ref="R40:V40"/>
    <mergeCell ref="AY40:BA40"/>
    <mergeCell ref="BB40:BD40"/>
    <mergeCell ref="BK36:BN38"/>
    <mergeCell ref="B39:B65"/>
    <mergeCell ref="D39:I39"/>
    <mergeCell ref="J39:L39"/>
    <mergeCell ref="M39:O39"/>
    <mergeCell ref="P39:Q39"/>
    <mergeCell ref="R39:V39"/>
    <mergeCell ref="AY39:BA39"/>
    <mergeCell ref="BB39:BD39"/>
    <mergeCell ref="BE39:BG39"/>
    <mergeCell ref="AK36:AQ36"/>
    <mergeCell ref="AR36:AX36"/>
    <mergeCell ref="AY36:BA38"/>
    <mergeCell ref="BB36:BD38"/>
    <mergeCell ref="BE36:BG38"/>
    <mergeCell ref="BH36:BJ38"/>
    <mergeCell ref="BG32:BI32"/>
    <mergeCell ref="BJ32:BL32"/>
    <mergeCell ref="B36:B38"/>
    <mergeCell ref="D36:I38"/>
    <mergeCell ref="J36:L38"/>
    <mergeCell ref="M36:O38"/>
    <mergeCell ref="P36:Q38"/>
    <mergeCell ref="R36:V38"/>
    <mergeCell ref="W36:AC36"/>
    <mergeCell ref="AD36:AJ36"/>
    <mergeCell ref="K32:M32"/>
    <mergeCell ref="N32:P32"/>
    <mergeCell ref="AA32:AC32"/>
    <mergeCell ref="AD32:AF32"/>
    <mergeCell ref="AQ32:AS32"/>
    <mergeCell ref="AT32:AV32"/>
    <mergeCell ref="AJ30:AN30"/>
    <mergeCell ref="AO30:AR30"/>
    <mergeCell ref="AS30:AV30"/>
    <mergeCell ref="AZ30:BD30"/>
    <mergeCell ref="BE30:BH30"/>
    <mergeCell ref="BI30:BL30"/>
    <mergeCell ref="D30:H30"/>
    <mergeCell ref="I30:L30"/>
    <mergeCell ref="M30:P30"/>
    <mergeCell ref="T30:X30"/>
    <mergeCell ref="Y30:AB30"/>
    <mergeCell ref="AC30:AF30"/>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BC17:BE17"/>
    <mergeCell ref="Z20:BM22"/>
    <mergeCell ref="D24:AF24"/>
    <mergeCell ref="AJ24:BL24"/>
    <mergeCell ref="D25:H25"/>
    <mergeCell ref="T25:X25"/>
    <mergeCell ref="AJ25:AN25"/>
    <mergeCell ref="AZ25:BD25"/>
    <mergeCell ref="AV16:AY16"/>
    <mergeCell ref="AZ16:BB16"/>
    <mergeCell ref="BC16:BE16"/>
    <mergeCell ref="Z17:AD17"/>
    <mergeCell ref="AE17:AH17"/>
    <mergeCell ref="AI17:AK17"/>
    <mergeCell ref="AL17:AN17"/>
    <mergeCell ref="AQ17:AU17"/>
    <mergeCell ref="AV17:AY17"/>
    <mergeCell ref="AZ17:BB17"/>
    <mergeCell ref="AZ15:BB15"/>
    <mergeCell ref="BC15:BE15"/>
    <mergeCell ref="BH15:BL15"/>
    <mergeCell ref="BM15:BP15"/>
    <mergeCell ref="BQ15:BS15"/>
    <mergeCell ref="Z16:AD16"/>
    <mergeCell ref="AE16:AH16"/>
    <mergeCell ref="AI16:AK16"/>
    <mergeCell ref="AL16:AN16"/>
    <mergeCell ref="AQ16:AU16"/>
    <mergeCell ref="BC14:BE14"/>
    <mergeCell ref="BH14:BL14"/>
    <mergeCell ref="BM14:BP14"/>
    <mergeCell ref="BQ14:BS14"/>
    <mergeCell ref="Z15:AD15"/>
    <mergeCell ref="AE15:AH15"/>
    <mergeCell ref="AI15:AK15"/>
    <mergeCell ref="AL15:AN15"/>
    <mergeCell ref="AQ15:AU15"/>
    <mergeCell ref="AV15:AY15"/>
    <mergeCell ref="BQ13:BS13"/>
    <mergeCell ref="D14:E14"/>
    <mergeCell ref="F14:V14"/>
    <mergeCell ref="Z14:AD14"/>
    <mergeCell ref="AE14:AH14"/>
    <mergeCell ref="AI14:AK14"/>
    <mergeCell ref="AL14:AN14"/>
    <mergeCell ref="AQ14:AU14"/>
    <mergeCell ref="AV14:AY14"/>
    <mergeCell ref="AZ14:BB14"/>
    <mergeCell ref="BM12:BS12"/>
    <mergeCell ref="D13:E13"/>
    <mergeCell ref="F13:V13"/>
    <mergeCell ref="AE13:AH13"/>
    <mergeCell ref="AI13:AK13"/>
    <mergeCell ref="AQ13:AU13"/>
    <mergeCell ref="AV13:AY13"/>
    <mergeCell ref="AZ13:BB13"/>
    <mergeCell ref="BH13:BL13"/>
    <mergeCell ref="BM13:BP13"/>
    <mergeCell ref="BE9:BG9"/>
    <mergeCell ref="D12:E12"/>
    <mergeCell ref="F12:V12"/>
    <mergeCell ref="AE12:AK12"/>
    <mergeCell ref="AL12:AN13"/>
    <mergeCell ref="AV12:BB12"/>
    <mergeCell ref="BC12:BE13"/>
    <mergeCell ref="CX8:DA8"/>
    <mergeCell ref="DB8:DE8"/>
    <mergeCell ref="DF8:DH8"/>
    <mergeCell ref="Z9:AF9"/>
    <mergeCell ref="AG9:AJ9"/>
    <mergeCell ref="AK9:AN9"/>
    <mergeCell ref="AO9:AR9"/>
    <mergeCell ref="AS9:AV9"/>
    <mergeCell ref="AW9:AZ9"/>
    <mergeCell ref="BA9:BD9"/>
    <mergeCell ref="AW8:AZ8"/>
    <mergeCell ref="BA8:BD8"/>
    <mergeCell ref="BE8:BG8"/>
    <mergeCell ref="CL8:CO8"/>
    <mergeCell ref="CP8:CS8"/>
    <mergeCell ref="CT8:CW8"/>
    <mergeCell ref="CP7:CS7"/>
    <mergeCell ref="CT7:CW7"/>
    <mergeCell ref="CX7:DA7"/>
    <mergeCell ref="DB7:DE7"/>
    <mergeCell ref="DF7:DH7"/>
    <mergeCell ref="Z8:AF8"/>
    <mergeCell ref="AG8:AJ8"/>
    <mergeCell ref="AK8:AN8"/>
    <mergeCell ref="AO8:AR8"/>
    <mergeCell ref="AS8:AV8"/>
    <mergeCell ref="AO7:AR7"/>
    <mergeCell ref="AS7:AV7"/>
    <mergeCell ref="AW7:AZ7"/>
    <mergeCell ref="BA7:BD7"/>
    <mergeCell ref="BE7:BG7"/>
    <mergeCell ref="CL7:CO7"/>
    <mergeCell ref="CP6:CS6"/>
    <mergeCell ref="CT6:CW6"/>
    <mergeCell ref="CX6:DA6"/>
    <mergeCell ref="DB6:DE6"/>
    <mergeCell ref="DF6:DH6"/>
    <mergeCell ref="D7:F7"/>
    <mergeCell ref="G7:T7"/>
    <mergeCell ref="AA7:AF7"/>
    <mergeCell ref="AG7:AJ7"/>
    <mergeCell ref="AK7:AN7"/>
    <mergeCell ref="AO6:AR6"/>
    <mergeCell ref="AS6:AV6"/>
    <mergeCell ref="AW6:AZ6"/>
    <mergeCell ref="BA6:BD6"/>
    <mergeCell ref="BE6:BG6"/>
    <mergeCell ref="CL6:CO6"/>
    <mergeCell ref="CP5:CS5"/>
    <mergeCell ref="CT5:CW5"/>
    <mergeCell ref="CX5:DA5"/>
    <mergeCell ref="DB5:DE5"/>
    <mergeCell ref="DF5:DH5"/>
    <mergeCell ref="D6:F6"/>
    <mergeCell ref="G6:T6"/>
    <mergeCell ref="Z6:AF6"/>
    <mergeCell ref="AG6:AJ6"/>
    <mergeCell ref="AK6:AN6"/>
    <mergeCell ref="AW5:AZ5"/>
    <mergeCell ref="BA5:BD5"/>
    <mergeCell ref="BE5:BG5"/>
    <mergeCell ref="CA5:CG5"/>
    <mergeCell ref="CH5:CK5"/>
    <mergeCell ref="CL5:CO5"/>
    <mergeCell ref="CX4:DA4"/>
    <mergeCell ref="DB4:DE4"/>
    <mergeCell ref="DF4:DH4"/>
    <mergeCell ref="D5:F5"/>
    <mergeCell ref="G5:T5"/>
    <mergeCell ref="Z5:AF5"/>
    <mergeCell ref="AG5:AJ5"/>
    <mergeCell ref="AK5:AN5"/>
    <mergeCell ref="AO5:AR5"/>
    <mergeCell ref="AS5:AV5"/>
    <mergeCell ref="D4:J4"/>
    <mergeCell ref="CA4:CG4"/>
    <mergeCell ref="CH4:CK4"/>
    <mergeCell ref="CL4:CO4"/>
    <mergeCell ref="CP4:CS4"/>
    <mergeCell ref="CT4:CW4"/>
    <mergeCell ref="AO2:AP2"/>
    <mergeCell ref="AQ2:AR2"/>
    <mergeCell ref="AU2:BB2"/>
    <mergeCell ref="BC2:BR2"/>
    <mergeCell ref="AQ3:AR3"/>
    <mergeCell ref="AU3:BB3"/>
    <mergeCell ref="BC3:BJ3"/>
    <mergeCell ref="BK3:BN3"/>
    <mergeCell ref="BO3:BR3"/>
  </mergeCells>
  <phoneticPr fontId="1"/>
  <conditionalFormatting sqref="C32:N32 C27:D27 T27 Q27:S29 T29:X29 C31:AG31 AG32 C25:H26 Q25:X26 M27 M30:X30 CC30:CD30 CC25:CD26 AC30:AF30 AC25:AF26 Y25:AB27 AG25:AG30 C28 C29:L30 M29 I25:L28 Y29:AB30">
    <cfRule type="expression" dxfId="41" priority="26">
      <formula>COUNTA($D$7)&gt;=1</formula>
    </cfRule>
  </conditionalFormatting>
  <conditionalFormatting sqref="C24:AG24">
    <cfRule type="expression" dxfId="40" priority="32">
      <formula>COUNTA($D$7)&gt;=1</formula>
    </cfRule>
  </conditionalFormatting>
  <conditionalFormatting sqref="C33:AG34">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2:P32">
    <cfRule type="beginsWith" dxfId="33" priority="15" operator="beginsWith" text="可">
      <formula>LEFT(N32,LEN("可"))="可"</formula>
    </cfRule>
    <cfRule type="containsText" dxfId="32" priority="16" operator="containsText" text="不可">
      <formula>NOT(ISERROR(SEARCH("不可",N32)))</formula>
    </cfRule>
  </conditionalFormatting>
  <conditionalFormatting sqref="Q32:AD32">
    <cfRule type="expression" dxfId="31" priority="25">
      <formula>COUNTA($D$7)&gt;=1</formula>
    </cfRule>
  </conditionalFormatting>
  <conditionalFormatting sqref="AD32:AF32">
    <cfRule type="beginsWith" dxfId="30" priority="13" operator="beginsWith" text="可">
      <formula>LEFT(AD32,LEN("可"))="可"</formula>
    </cfRule>
    <cfRule type="containsText" dxfId="29" priority="14" operator="containsText" text="不可">
      <formula>NOT(ISERROR(SEARCH("不可",AD32)))</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2:AT32 AI24:BM27 CF25:CI30 CK25:CN30 AI29:BM31 AI28:AJ28 AO28 AS28 AW28:AY28 BM28">
    <cfRule type="expression" dxfId="24" priority="24">
      <formula>COUNTA($D$5:$D$6)&gt;=1</formula>
    </cfRule>
  </conditionalFormatting>
  <conditionalFormatting sqref="BM32">
    <cfRule type="expression" dxfId="23" priority="29">
      <formula>COUNTA($D$5:$D$6)&gt;=1</formula>
    </cfRule>
  </conditionalFormatting>
  <conditionalFormatting sqref="AI33:BM33">
    <cfRule type="expression" dxfId="22" priority="27">
      <formula>COUNTA($D$5:$D$6)&gt;=1</formula>
    </cfRule>
  </conditionalFormatting>
  <conditionalFormatting sqref="AT32:AV32">
    <cfRule type="beginsWith" dxfId="21" priority="10" operator="beginsWith" text="可">
      <formula>LEFT(AT32,LEN("可"))="可"</formula>
    </cfRule>
    <cfRule type="containsText" dxfId="20" priority="12" operator="containsText" text="不可">
      <formula>NOT(ISERROR(SEARCH("不可",AT32)))</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2:BJ32">
    <cfRule type="expression" dxfId="16" priority="23">
      <formula>COUNTA($D$5:$D$6)&gt;=1</formula>
    </cfRule>
  </conditionalFormatting>
  <conditionalFormatting sqref="BJ32:BL32">
    <cfRule type="beginsWith" dxfId="15" priority="9" operator="beginsWith" text="可">
      <formula>LEFT(BJ32,LEN("可"))="可"</formula>
    </cfRule>
    <cfRule type="containsText" dxfId="14" priority="11" operator="containsText" text="不可">
      <formula>NOT(ISERROR(SEARCH("不可",BJ32)))</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4:CR45">
    <cfRule type="expression" dxfId="9" priority="34">
      <formula>COUNTA($AN$8)&gt;=1</formula>
    </cfRule>
  </conditionalFormatting>
  <conditionalFormatting sqref="CP46:CR47">
    <cfRule type="expression" dxfId="8" priority="33">
      <formula>COUNTA($AN$6:$AP$7)&gt;=1</formula>
    </cfRule>
  </conditionalFormatting>
  <conditionalFormatting sqref="M25:P26">
    <cfRule type="expression" dxfId="7" priority="8">
      <formula>COUNTA($D$7)&gt;=1</formula>
    </cfRule>
  </conditionalFormatting>
  <conditionalFormatting sqref="AC27 AC29">
    <cfRule type="expression" dxfId="6" priority="7">
      <formula>COUNTA($D$7)&gt;=1</formula>
    </cfRule>
  </conditionalFormatting>
  <conditionalFormatting sqref="D28">
    <cfRule type="expression" dxfId="5" priority="6">
      <formula>COUNTA($D$7)&gt;=1</formula>
    </cfRule>
  </conditionalFormatting>
  <conditionalFormatting sqref="M28">
    <cfRule type="expression" dxfId="4" priority="5">
      <formula>COUNTA($D$7)&gt;=1</formula>
    </cfRule>
  </conditionalFormatting>
  <conditionalFormatting sqref="Y28:AB28">
    <cfRule type="expression" dxfId="3" priority="4">
      <formula>COUNTA($D$7)&gt;=1</formula>
    </cfRule>
  </conditionalFormatting>
  <conditionalFormatting sqref="T28">
    <cfRule type="expression" dxfId="2" priority="3">
      <formula>COUNTA($D$7)&gt;=1</formula>
    </cfRule>
  </conditionalFormatting>
  <conditionalFormatting sqref="AC28">
    <cfRule type="expression" dxfId="1" priority="2">
      <formula>COUNTA($D$7)&gt;=1</formula>
    </cfRule>
  </conditionalFormatting>
  <conditionalFormatting sqref="AZ28 BE28 BI28">
    <cfRule type="expression" dxfId="0" priority="1">
      <formula>COUNTA($D$5:$D$6)&gt;=1</formula>
    </cfRule>
  </conditionalFormatting>
  <dataValidations count="6">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D5:D7 IZ5:IZ7 SV5:SV7 ACR5:ACR7 AMN5:AMN7 AWJ5:AWJ7 BGF5:BGF7 BQB5:BQB7 BZX5:BZX7 CJT5:CJT7 CTP5:CTP7 DDL5:DDL7 DNH5:DNH7 DXD5:DXD7 EGZ5:EGZ7 EQV5:EQV7 FAR5:FAR7 FKN5:FKN7 FUJ5:FUJ7 GEF5:GEF7 GOB5:GOB7 GXX5:GXX7 HHT5:HHT7 HRP5:HRP7 IBL5:IBL7 ILH5:ILH7 IVD5:IVD7 JEZ5:JEZ7 JOV5:JOV7 JYR5:JYR7 KIN5:KIN7 KSJ5:KSJ7 LCF5:LCF7 LMB5:LMB7 LVX5:LVX7 MFT5:MFT7 MPP5:MPP7 MZL5:MZL7 NJH5:NJH7 NTD5:NTD7 OCZ5:OCZ7 OMV5:OMV7 OWR5:OWR7 PGN5:PGN7 PQJ5:PQJ7 QAF5:QAF7 QKB5:QKB7 QTX5:QTX7 RDT5:RDT7 RNP5:RNP7 RXL5:RXL7 SHH5:SHH7 SRD5:SRD7 TAZ5:TAZ7 TKV5:TKV7 TUR5:TUR7 UEN5:UEN7 UOJ5:UOJ7 UYF5:UYF7 VIB5:VIB7 VRX5:VRX7 WBT5:WBT7 WLP5:WLP7 WVL5:WVL7 D65541:D65543 IZ65541:IZ65543 SV65541:SV65543 ACR65541:ACR65543 AMN65541:AMN65543 AWJ65541:AWJ65543 BGF65541:BGF65543 BQB65541:BQB65543 BZX65541:BZX65543 CJT65541:CJT65543 CTP65541:CTP65543 DDL65541:DDL65543 DNH65541:DNH65543 DXD65541:DXD65543 EGZ65541:EGZ65543 EQV65541:EQV65543 FAR65541:FAR65543 FKN65541:FKN65543 FUJ65541:FUJ65543 GEF65541:GEF65543 GOB65541:GOB65543 GXX65541:GXX65543 HHT65541:HHT65543 HRP65541:HRP65543 IBL65541:IBL65543 ILH65541:ILH65543 IVD65541:IVD65543 JEZ65541:JEZ65543 JOV65541:JOV65543 JYR65541:JYR65543 KIN65541:KIN65543 KSJ65541:KSJ65543 LCF65541:LCF65543 LMB65541:LMB65543 LVX65541:LVX65543 MFT65541:MFT65543 MPP65541:MPP65543 MZL65541:MZL65543 NJH65541:NJH65543 NTD65541:NTD65543 OCZ65541:OCZ65543 OMV65541:OMV65543 OWR65541:OWR65543 PGN65541:PGN65543 PQJ65541:PQJ65543 QAF65541:QAF65543 QKB65541:QKB65543 QTX65541:QTX65543 RDT65541:RDT65543 RNP65541:RNP65543 RXL65541:RXL65543 SHH65541:SHH65543 SRD65541:SRD65543 TAZ65541:TAZ65543 TKV65541:TKV65543 TUR65541:TUR65543 UEN65541:UEN65543 UOJ65541:UOJ65543 UYF65541:UYF65543 VIB65541:VIB65543 VRX65541:VRX65543 WBT65541:WBT65543 WLP65541:WLP65543 WVL65541:WVL65543 D131077:D131079 IZ131077:IZ131079 SV131077:SV131079 ACR131077:ACR131079 AMN131077:AMN131079 AWJ131077:AWJ131079 BGF131077:BGF131079 BQB131077:BQB131079 BZX131077:BZX131079 CJT131077:CJT131079 CTP131077:CTP131079 DDL131077:DDL131079 DNH131077:DNH131079 DXD131077:DXD131079 EGZ131077:EGZ131079 EQV131077:EQV131079 FAR131077:FAR131079 FKN131077:FKN131079 FUJ131077:FUJ131079 GEF131077:GEF131079 GOB131077:GOB131079 GXX131077:GXX131079 HHT131077:HHT131079 HRP131077:HRP131079 IBL131077:IBL131079 ILH131077:ILH131079 IVD131077:IVD131079 JEZ131077:JEZ131079 JOV131077:JOV131079 JYR131077:JYR131079 KIN131077:KIN131079 KSJ131077:KSJ131079 LCF131077:LCF131079 LMB131077:LMB131079 LVX131077:LVX131079 MFT131077:MFT131079 MPP131077:MPP131079 MZL131077:MZL131079 NJH131077:NJH131079 NTD131077:NTD131079 OCZ131077:OCZ131079 OMV131077:OMV131079 OWR131077:OWR131079 PGN131077:PGN131079 PQJ131077:PQJ131079 QAF131077:QAF131079 QKB131077:QKB131079 QTX131077:QTX131079 RDT131077:RDT131079 RNP131077:RNP131079 RXL131077:RXL131079 SHH131077:SHH131079 SRD131077:SRD131079 TAZ131077:TAZ131079 TKV131077:TKV131079 TUR131077:TUR131079 UEN131077:UEN131079 UOJ131077:UOJ131079 UYF131077:UYF131079 VIB131077:VIB131079 VRX131077:VRX131079 WBT131077:WBT131079 WLP131077:WLP131079 WVL131077:WVL131079 D196613:D196615 IZ196613:IZ196615 SV196613:SV196615 ACR196613:ACR196615 AMN196613:AMN196615 AWJ196613:AWJ196615 BGF196613:BGF196615 BQB196613:BQB196615 BZX196613:BZX196615 CJT196613:CJT196615 CTP196613:CTP196615 DDL196613:DDL196615 DNH196613:DNH196615 DXD196613:DXD196615 EGZ196613:EGZ196615 EQV196613:EQV196615 FAR196613:FAR196615 FKN196613:FKN196615 FUJ196613:FUJ196615 GEF196613:GEF196615 GOB196613:GOB196615 GXX196613:GXX196615 HHT196613:HHT196615 HRP196613:HRP196615 IBL196613:IBL196615 ILH196613:ILH196615 IVD196613:IVD196615 JEZ196613:JEZ196615 JOV196613:JOV196615 JYR196613:JYR196615 KIN196613:KIN196615 KSJ196613:KSJ196615 LCF196613:LCF196615 LMB196613:LMB196615 LVX196613:LVX196615 MFT196613:MFT196615 MPP196613:MPP196615 MZL196613:MZL196615 NJH196613:NJH196615 NTD196613:NTD196615 OCZ196613:OCZ196615 OMV196613:OMV196615 OWR196613:OWR196615 PGN196613:PGN196615 PQJ196613:PQJ196615 QAF196613:QAF196615 QKB196613:QKB196615 QTX196613:QTX196615 RDT196613:RDT196615 RNP196613:RNP196615 RXL196613:RXL196615 SHH196613:SHH196615 SRD196613:SRD196615 TAZ196613:TAZ196615 TKV196613:TKV196615 TUR196613:TUR196615 UEN196613:UEN196615 UOJ196613:UOJ196615 UYF196613:UYF196615 VIB196613:VIB196615 VRX196613:VRX196615 WBT196613:WBT196615 WLP196613:WLP196615 WVL196613:WVL196615 D262149:D262151 IZ262149:IZ262151 SV262149:SV262151 ACR262149:ACR262151 AMN262149:AMN262151 AWJ262149:AWJ262151 BGF262149:BGF262151 BQB262149:BQB262151 BZX262149:BZX262151 CJT262149:CJT262151 CTP262149:CTP262151 DDL262149:DDL262151 DNH262149:DNH262151 DXD262149:DXD262151 EGZ262149:EGZ262151 EQV262149:EQV262151 FAR262149:FAR262151 FKN262149:FKN262151 FUJ262149:FUJ262151 GEF262149:GEF262151 GOB262149:GOB262151 GXX262149:GXX262151 HHT262149:HHT262151 HRP262149:HRP262151 IBL262149:IBL262151 ILH262149:ILH262151 IVD262149:IVD262151 JEZ262149:JEZ262151 JOV262149:JOV262151 JYR262149:JYR262151 KIN262149:KIN262151 KSJ262149:KSJ262151 LCF262149:LCF262151 LMB262149:LMB262151 LVX262149:LVX262151 MFT262149:MFT262151 MPP262149:MPP262151 MZL262149:MZL262151 NJH262149:NJH262151 NTD262149:NTD262151 OCZ262149:OCZ262151 OMV262149:OMV262151 OWR262149:OWR262151 PGN262149:PGN262151 PQJ262149:PQJ262151 QAF262149:QAF262151 QKB262149:QKB262151 QTX262149:QTX262151 RDT262149:RDT262151 RNP262149:RNP262151 RXL262149:RXL262151 SHH262149:SHH262151 SRD262149:SRD262151 TAZ262149:TAZ262151 TKV262149:TKV262151 TUR262149:TUR262151 UEN262149:UEN262151 UOJ262149:UOJ262151 UYF262149:UYF262151 VIB262149:VIB262151 VRX262149:VRX262151 WBT262149:WBT262151 WLP262149:WLP262151 WVL262149:WVL262151 D327685:D327687 IZ327685:IZ327687 SV327685:SV327687 ACR327685:ACR327687 AMN327685:AMN327687 AWJ327685:AWJ327687 BGF327685:BGF327687 BQB327685:BQB327687 BZX327685:BZX327687 CJT327685:CJT327687 CTP327685:CTP327687 DDL327685:DDL327687 DNH327685:DNH327687 DXD327685:DXD327687 EGZ327685:EGZ327687 EQV327685:EQV327687 FAR327685:FAR327687 FKN327685:FKN327687 FUJ327685:FUJ327687 GEF327685:GEF327687 GOB327685:GOB327687 GXX327685:GXX327687 HHT327685:HHT327687 HRP327685:HRP327687 IBL327685:IBL327687 ILH327685:ILH327687 IVD327685:IVD327687 JEZ327685:JEZ327687 JOV327685:JOV327687 JYR327685:JYR327687 KIN327685:KIN327687 KSJ327685:KSJ327687 LCF327685:LCF327687 LMB327685:LMB327687 LVX327685:LVX327687 MFT327685:MFT327687 MPP327685:MPP327687 MZL327685:MZL327687 NJH327685:NJH327687 NTD327685:NTD327687 OCZ327685:OCZ327687 OMV327685:OMV327687 OWR327685:OWR327687 PGN327685:PGN327687 PQJ327685:PQJ327687 QAF327685:QAF327687 QKB327685:QKB327687 QTX327685:QTX327687 RDT327685:RDT327687 RNP327685:RNP327687 RXL327685:RXL327687 SHH327685:SHH327687 SRD327685:SRD327687 TAZ327685:TAZ327687 TKV327685:TKV327687 TUR327685:TUR327687 UEN327685:UEN327687 UOJ327685:UOJ327687 UYF327685:UYF327687 VIB327685:VIB327687 VRX327685:VRX327687 WBT327685:WBT327687 WLP327685:WLP327687 WVL327685:WVL327687 D393221:D393223 IZ393221:IZ393223 SV393221:SV393223 ACR393221:ACR393223 AMN393221:AMN393223 AWJ393221:AWJ393223 BGF393221:BGF393223 BQB393221:BQB393223 BZX393221:BZX393223 CJT393221:CJT393223 CTP393221:CTP393223 DDL393221:DDL393223 DNH393221:DNH393223 DXD393221:DXD393223 EGZ393221:EGZ393223 EQV393221:EQV393223 FAR393221:FAR393223 FKN393221:FKN393223 FUJ393221:FUJ393223 GEF393221:GEF393223 GOB393221:GOB393223 GXX393221:GXX393223 HHT393221:HHT393223 HRP393221:HRP393223 IBL393221:IBL393223 ILH393221:ILH393223 IVD393221:IVD393223 JEZ393221:JEZ393223 JOV393221:JOV393223 JYR393221:JYR393223 KIN393221:KIN393223 KSJ393221:KSJ393223 LCF393221:LCF393223 LMB393221:LMB393223 LVX393221:LVX393223 MFT393221:MFT393223 MPP393221:MPP393223 MZL393221:MZL393223 NJH393221:NJH393223 NTD393221:NTD393223 OCZ393221:OCZ393223 OMV393221:OMV393223 OWR393221:OWR393223 PGN393221:PGN393223 PQJ393221:PQJ393223 QAF393221:QAF393223 QKB393221:QKB393223 QTX393221:QTX393223 RDT393221:RDT393223 RNP393221:RNP393223 RXL393221:RXL393223 SHH393221:SHH393223 SRD393221:SRD393223 TAZ393221:TAZ393223 TKV393221:TKV393223 TUR393221:TUR393223 UEN393221:UEN393223 UOJ393221:UOJ393223 UYF393221:UYF393223 VIB393221:VIB393223 VRX393221:VRX393223 WBT393221:WBT393223 WLP393221:WLP393223 WVL393221:WVL393223 D458757:D458759 IZ458757:IZ458759 SV458757:SV458759 ACR458757:ACR458759 AMN458757:AMN458759 AWJ458757:AWJ458759 BGF458757:BGF458759 BQB458757:BQB458759 BZX458757:BZX458759 CJT458757:CJT458759 CTP458757:CTP458759 DDL458757:DDL458759 DNH458757:DNH458759 DXD458757:DXD458759 EGZ458757:EGZ458759 EQV458757:EQV458759 FAR458757:FAR458759 FKN458757:FKN458759 FUJ458757:FUJ458759 GEF458757:GEF458759 GOB458757:GOB458759 GXX458757:GXX458759 HHT458757:HHT458759 HRP458757:HRP458759 IBL458757:IBL458759 ILH458757:ILH458759 IVD458757:IVD458759 JEZ458757:JEZ458759 JOV458757:JOV458759 JYR458757:JYR458759 KIN458757:KIN458759 KSJ458757:KSJ458759 LCF458757:LCF458759 LMB458757:LMB458759 LVX458757:LVX458759 MFT458757:MFT458759 MPP458757:MPP458759 MZL458757:MZL458759 NJH458757:NJH458759 NTD458757:NTD458759 OCZ458757:OCZ458759 OMV458757:OMV458759 OWR458757:OWR458759 PGN458757:PGN458759 PQJ458757:PQJ458759 QAF458757:QAF458759 QKB458757:QKB458759 QTX458757:QTX458759 RDT458757:RDT458759 RNP458757:RNP458759 RXL458757:RXL458759 SHH458757:SHH458759 SRD458757:SRD458759 TAZ458757:TAZ458759 TKV458757:TKV458759 TUR458757:TUR458759 UEN458757:UEN458759 UOJ458757:UOJ458759 UYF458757:UYF458759 VIB458757:VIB458759 VRX458757:VRX458759 WBT458757:WBT458759 WLP458757:WLP458759 WVL458757:WVL458759 D524293:D524295 IZ524293:IZ524295 SV524293:SV524295 ACR524293:ACR524295 AMN524293:AMN524295 AWJ524293:AWJ524295 BGF524293:BGF524295 BQB524293:BQB524295 BZX524293:BZX524295 CJT524293:CJT524295 CTP524293:CTP524295 DDL524293:DDL524295 DNH524293:DNH524295 DXD524293:DXD524295 EGZ524293:EGZ524295 EQV524293:EQV524295 FAR524293:FAR524295 FKN524293:FKN524295 FUJ524293:FUJ524295 GEF524293:GEF524295 GOB524293:GOB524295 GXX524293:GXX524295 HHT524293:HHT524295 HRP524293:HRP524295 IBL524293:IBL524295 ILH524293:ILH524295 IVD524293:IVD524295 JEZ524293:JEZ524295 JOV524293:JOV524295 JYR524293:JYR524295 KIN524293:KIN524295 KSJ524293:KSJ524295 LCF524293:LCF524295 LMB524293:LMB524295 LVX524293:LVX524295 MFT524293:MFT524295 MPP524293:MPP524295 MZL524293:MZL524295 NJH524293:NJH524295 NTD524293:NTD524295 OCZ524293:OCZ524295 OMV524293:OMV524295 OWR524293:OWR524295 PGN524293:PGN524295 PQJ524293:PQJ524295 QAF524293:QAF524295 QKB524293:QKB524295 QTX524293:QTX524295 RDT524293:RDT524295 RNP524293:RNP524295 RXL524293:RXL524295 SHH524293:SHH524295 SRD524293:SRD524295 TAZ524293:TAZ524295 TKV524293:TKV524295 TUR524293:TUR524295 UEN524293:UEN524295 UOJ524293:UOJ524295 UYF524293:UYF524295 VIB524293:VIB524295 VRX524293:VRX524295 WBT524293:WBT524295 WLP524293:WLP524295 WVL524293:WVL524295 D589829:D589831 IZ589829:IZ589831 SV589829:SV589831 ACR589829:ACR589831 AMN589829:AMN589831 AWJ589829:AWJ589831 BGF589829:BGF589831 BQB589829:BQB589831 BZX589829:BZX589831 CJT589829:CJT589831 CTP589829:CTP589831 DDL589829:DDL589831 DNH589829:DNH589831 DXD589829:DXD589831 EGZ589829:EGZ589831 EQV589829:EQV589831 FAR589829:FAR589831 FKN589829:FKN589831 FUJ589829:FUJ589831 GEF589829:GEF589831 GOB589829:GOB589831 GXX589829:GXX589831 HHT589829:HHT589831 HRP589829:HRP589831 IBL589829:IBL589831 ILH589829:ILH589831 IVD589829:IVD589831 JEZ589829:JEZ589831 JOV589829:JOV589831 JYR589829:JYR589831 KIN589829:KIN589831 KSJ589829:KSJ589831 LCF589829:LCF589831 LMB589829:LMB589831 LVX589829:LVX589831 MFT589829:MFT589831 MPP589829:MPP589831 MZL589829:MZL589831 NJH589829:NJH589831 NTD589829:NTD589831 OCZ589829:OCZ589831 OMV589829:OMV589831 OWR589829:OWR589831 PGN589829:PGN589831 PQJ589829:PQJ589831 QAF589829:QAF589831 QKB589829:QKB589831 QTX589829:QTX589831 RDT589829:RDT589831 RNP589829:RNP589831 RXL589829:RXL589831 SHH589829:SHH589831 SRD589829:SRD589831 TAZ589829:TAZ589831 TKV589829:TKV589831 TUR589829:TUR589831 UEN589829:UEN589831 UOJ589829:UOJ589831 UYF589829:UYF589831 VIB589829:VIB589831 VRX589829:VRX589831 WBT589829:WBT589831 WLP589829:WLP589831 WVL589829:WVL589831 D655365:D655367 IZ655365:IZ655367 SV655365:SV655367 ACR655365:ACR655367 AMN655365:AMN655367 AWJ655365:AWJ655367 BGF655365:BGF655367 BQB655365:BQB655367 BZX655365:BZX655367 CJT655365:CJT655367 CTP655365:CTP655367 DDL655365:DDL655367 DNH655365:DNH655367 DXD655365:DXD655367 EGZ655365:EGZ655367 EQV655365:EQV655367 FAR655365:FAR655367 FKN655365:FKN655367 FUJ655365:FUJ655367 GEF655365:GEF655367 GOB655365:GOB655367 GXX655365:GXX655367 HHT655365:HHT655367 HRP655365:HRP655367 IBL655365:IBL655367 ILH655365:ILH655367 IVD655365:IVD655367 JEZ655365:JEZ655367 JOV655365:JOV655367 JYR655365:JYR655367 KIN655365:KIN655367 KSJ655365:KSJ655367 LCF655365:LCF655367 LMB655365:LMB655367 LVX655365:LVX655367 MFT655365:MFT655367 MPP655365:MPP655367 MZL655365:MZL655367 NJH655365:NJH655367 NTD655365:NTD655367 OCZ655365:OCZ655367 OMV655365:OMV655367 OWR655365:OWR655367 PGN655365:PGN655367 PQJ655365:PQJ655367 QAF655365:QAF655367 QKB655365:QKB655367 QTX655365:QTX655367 RDT655365:RDT655367 RNP655365:RNP655367 RXL655365:RXL655367 SHH655365:SHH655367 SRD655365:SRD655367 TAZ655365:TAZ655367 TKV655365:TKV655367 TUR655365:TUR655367 UEN655365:UEN655367 UOJ655365:UOJ655367 UYF655365:UYF655367 VIB655365:VIB655367 VRX655365:VRX655367 WBT655365:WBT655367 WLP655365:WLP655367 WVL655365:WVL655367 D720901:D720903 IZ720901:IZ720903 SV720901:SV720903 ACR720901:ACR720903 AMN720901:AMN720903 AWJ720901:AWJ720903 BGF720901:BGF720903 BQB720901:BQB720903 BZX720901:BZX720903 CJT720901:CJT720903 CTP720901:CTP720903 DDL720901:DDL720903 DNH720901:DNH720903 DXD720901:DXD720903 EGZ720901:EGZ720903 EQV720901:EQV720903 FAR720901:FAR720903 FKN720901:FKN720903 FUJ720901:FUJ720903 GEF720901:GEF720903 GOB720901:GOB720903 GXX720901:GXX720903 HHT720901:HHT720903 HRP720901:HRP720903 IBL720901:IBL720903 ILH720901:ILH720903 IVD720901:IVD720903 JEZ720901:JEZ720903 JOV720901:JOV720903 JYR720901:JYR720903 KIN720901:KIN720903 KSJ720901:KSJ720903 LCF720901:LCF720903 LMB720901:LMB720903 LVX720901:LVX720903 MFT720901:MFT720903 MPP720901:MPP720903 MZL720901:MZL720903 NJH720901:NJH720903 NTD720901:NTD720903 OCZ720901:OCZ720903 OMV720901:OMV720903 OWR720901:OWR720903 PGN720901:PGN720903 PQJ720901:PQJ720903 QAF720901:QAF720903 QKB720901:QKB720903 QTX720901:QTX720903 RDT720901:RDT720903 RNP720901:RNP720903 RXL720901:RXL720903 SHH720901:SHH720903 SRD720901:SRD720903 TAZ720901:TAZ720903 TKV720901:TKV720903 TUR720901:TUR720903 UEN720901:UEN720903 UOJ720901:UOJ720903 UYF720901:UYF720903 VIB720901:VIB720903 VRX720901:VRX720903 WBT720901:WBT720903 WLP720901:WLP720903 WVL720901:WVL720903 D786437:D786439 IZ786437:IZ786439 SV786437:SV786439 ACR786437:ACR786439 AMN786437:AMN786439 AWJ786437:AWJ786439 BGF786437:BGF786439 BQB786437:BQB786439 BZX786437:BZX786439 CJT786437:CJT786439 CTP786437:CTP786439 DDL786437:DDL786439 DNH786437:DNH786439 DXD786437:DXD786439 EGZ786437:EGZ786439 EQV786437:EQV786439 FAR786437:FAR786439 FKN786437:FKN786439 FUJ786437:FUJ786439 GEF786437:GEF786439 GOB786437:GOB786439 GXX786437:GXX786439 HHT786437:HHT786439 HRP786437:HRP786439 IBL786437:IBL786439 ILH786437:ILH786439 IVD786437:IVD786439 JEZ786437:JEZ786439 JOV786437:JOV786439 JYR786437:JYR786439 KIN786437:KIN786439 KSJ786437:KSJ786439 LCF786437:LCF786439 LMB786437:LMB786439 LVX786437:LVX786439 MFT786437:MFT786439 MPP786437:MPP786439 MZL786437:MZL786439 NJH786437:NJH786439 NTD786437:NTD786439 OCZ786437:OCZ786439 OMV786437:OMV786439 OWR786437:OWR786439 PGN786437:PGN786439 PQJ786437:PQJ786439 QAF786437:QAF786439 QKB786437:QKB786439 QTX786437:QTX786439 RDT786437:RDT786439 RNP786437:RNP786439 RXL786437:RXL786439 SHH786437:SHH786439 SRD786437:SRD786439 TAZ786437:TAZ786439 TKV786437:TKV786439 TUR786437:TUR786439 UEN786437:UEN786439 UOJ786437:UOJ786439 UYF786437:UYF786439 VIB786437:VIB786439 VRX786437:VRX786439 WBT786437:WBT786439 WLP786437:WLP786439 WVL786437:WVL786439 D851973:D851975 IZ851973:IZ851975 SV851973:SV851975 ACR851973:ACR851975 AMN851973:AMN851975 AWJ851973:AWJ851975 BGF851973:BGF851975 BQB851973:BQB851975 BZX851973:BZX851975 CJT851973:CJT851975 CTP851973:CTP851975 DDL851973:DDL851975 DNH851973:DNH851975 DXD851973:DXD851975 EGZ851973:EGZ851975 EQV851973:EQV851975 FAR851973:FAR851975 FKN851973:FKN851975 FUJ851973:FUJ851975 GEF851973:GEF851975 GOB851973:GOB851975 GXX851973:GXX851975 HHT851973:HHT851975 HRP851973:HRP851975 IBL851973:IBL851975 ILH851973:ILH851975 IVD851973:IVD851975 JEZ851973:JEZ851975 JOV851973:JOV851975 JYR851973:JYR851975 KIN851973:KIN851975 KSJ851973:KSJ851975 LCF851973:LCF851975 LMB851973:LMB851975 LVX851973:LVX851975 MFT851973:MFT851975 MPP851973:MPP851975 MZL851973:MZL851975 NJH851973:NJH851975 NTD851973:NTD851975 OCZ851973:OCZ851975 OMV851973:OMV851975 OWR851973:OWR851975 PGN851973:PGN851975 PQJ851973:PQJ851975 QAF851973:QAF851975 QKB851973:QKB851975 QTX851973:QTX851975 RDT851973:RDT851975 RNP851973:RNP851975 RXL851973:RXL851975 SHH851973:SHH851975 SRD851973:SRD851975 TAZ851973:TAZ851975 TKV851973:TKV851975 TUR851973:TUR851975 UEN851973:UEN851975 UOJ851973:UOJ851975 UYF851973:UYF851975 VIB851973:VIB851975 VRX851973:VRX851975 WBT851973:WBT851975 WLP851973:WLP851975 WVL851973:WVL851975 D917509:D917511 IZ917509:IZ917511 SV917509:SV917511 ACR917509:ACR917511 AMN917509:AMN917511 AWJ917509:AWJ917511 BGF917509:BGF917511 BQB917509:BQB917511 BZX917509:BZX917511 CJT917509:CJT917511 CTP917509:CTP917511 DDL917509:DDL917511 DNH917509:DNH917511 DXD917509:DXD917511 EGZ917509:EGZ917511 EQV917509:EQV917511 FAR917509:FAR917511 FKN917509:FKN917511 FUJ917509:FUJ917511 GEF917509:GEF917511 GOB917509:GOB917511 GXX917509:GXX917511 HHT917509:HHT917511 HRP917509:HRP917511 IBL917509:IBL917511 ILH917509:ILH917511 IVD917509:IVD917511 JEZ917509:JEZ917511 JOV917509:JOV917511 JYR917509:JYR917511 KIN917509:KIN917511 KSJ917509:KSJ917511 LCF917509:LCF917511 LMB917509:LMB917511 LVX917509:LVX917511 MFT917509:MFT917511 MPP917509:MPP917511 MZL917509:MZL917511 NJH917509:NJH917511 NTD917509:NTD917511 OCZ917509:OCZ917511 OMV917509:OMV917511 OWR917509:OWR917511 PGN917509:PGN917511 PQJ917509:PQJ917511 QAF917509:QAF917511 QKB917509:QKB917511 QTX917509:QTX917511 RDT917509:RDT917511 RNP917509:RNP917511 RXL917509:RXL917511 SHH917509:SHH917511 SRD917509:SRD917511 TAZ917509:TAZ917511 TKV917509:TKV917511 TUR917509:TUR917511 UEN917509:UEN917511 UOJ917509:UOJ917511 UYF917509:UYF917511 VIB917509:VIB917511 VRX917509:VRX917511 WBT917509:WBT917511 WLP917509:WLP917511 WVL917509:WVL917511 D983045:D983047 IZ983045:IZ983047 SV983045:SV983047 ACR983045:ACR983047 AMN983045:AMN983047 AWJ983045:AWJ983047 BGF983045:BGF983047 BQB983045:BQB983047 BZX983045:BZX983047 CJT983045:CJT983047 CTP983045:CTP983047 DDL983045:DDL983047 DNH983045:DNH983047 DXD983045:DXD983047 EGZ983045:EGZ983047 EQV983045:EQV983047 FAR983045:FAR983047 FKN983045:FKN983047 FUJ983045:FUJ983047 GEF983045:GEF983047 GOB983045:GOB983047 GXX983045:GXX983047 HHT983045:HHT983047 HRP983045:HRP983047 IBL983045:IBL983047 ILH983045:ILH983047 IVD983045:IVD983047 JEZ983045:JEZ983047 JOV983045:JOV983047 JYR983045:JYR983047 KIN983045:KIN983047 KSJ983045:KSJ983047 LCF983045:LCF983047 LMB983045:LMB983047 LVX983045:LVX983047 MFT983045:MFT983047 MPP983045:MPP983047 MZL983045:MZL983047 NJH983045:NJH983047 NTD983045:NTD983047 OCZ983045:OCZ983047 OMV983045:OMV983047 OWR983045:OWR983047 PGN983045:PGN983047 PQJ983045:PQJ983047 QAF983045:QAF983047 QKB983045:QKB983047 QTX983045:QTX983047 RDT983045:RDT983047 RNP983045:RNP983047 RXL983045:RXL983047 SHH983045:SHH983047 SRD983045:SRD983047 TAZ983045:TAZ983047 TKV983045:TKV983047 TUR983045:TUR983047 UEN983045:UEN983047 UOJ983045:UOJ983047 UYF983045:UYF983047 VIB983045:VIB983047 VRX983045:VRX983047 WBT983045:WBT983047 WLP983045:WLP983047 WVL983045:WVL983047 D12:D14 IZ12:IZ14 SV12:SV14 ACR12:ACR14 AMN12:AMN14 AWJ12:AWJ14 BGF12:BGF14 BQB12:BQB14 BZX12:BZX14 CJT12:CJT14 CTP12:CTP14 DDL12:DDL14 DNH12:DNH14 DXD12:DXD14 EGZ12:EGZ14 EQV12:EQV14 FAR12:FAR14 FKN12:FKN14 FUJ12:FUJ14 GEF12:GEF14 GOB12:GOB14 GXX12:GXX14 HHT12:HHT14 HRP12:HRP14 IBL12:IBL14 ILH12:ILH14 IVD12:IVD14 JEZ12:JEZ14 JOV12:JOV14 JYR12:JYR14 KIN12:KIN14 KSJ12:KSJ14 LCF12:LCF14 LMB12:LMB14 LVX12:LVX14 MFT12:MFT14 MPP12:MPP14 MZL12:MZL14 NJH12:NJH14 NTD12:NTD14 OCZ12:OCZ14 OMV12:OMV14 OWR12:OWR14 PGN12:PGN14 PQJ12:PQJ14 QAF12:QAF14 QKB12:QKB14 QTX12:QTX14 RDT12:RDT14 RNP12:RNP14 RXL12:RXL14 SHH12:SHH14 SRD12:SRD14 TAZ12:TAZ14 TKV12:TKV14 TUR12:TUR14 UEN12:UEN14 UOJ12:UOJ14 UYF12:UYF14 VIB12:VIB14 VRX12:VRX14 WBT12:WBT14 WLP12:WLP14 WVL12:WVL14 D65548:D65550 IZ65548:IZ65550 SV65548:SV65550 ACR65548:ACR65550 AMN65548:AMN65550 AWJ65548:AWJ65550 BGF65548:BGF65550 BQB65548:BQB65550 BZX65548:BZX65550 CJT65548:CJT65550 CTP65548:CTP65550 DDL65548:DDL65550 DNH65548:DNH65550 DXD65548:DXD65550 EGZ65548:EGZ65550 EQV65548:EQV65550 FAR65548:FAR65550 FKN65548:FKN65550 FUJ65548:FUJ65550 GEF65548:GEF65550 GOB65548:GOB65550 GXX65548:GXX65550 HHT65548:HHT65550 HRP65548:HRP65550 IBL65548:IBL65550 ILH65548:ILH65550 IVD65548:IVD65550 JEZ65548:JEZ65550 JOV65548:JOV65550 JYR65548:JYR65550 KIN65548:KIN65550 KSJ65548:KSJ65550 LCF65548:LCF65550 LMB65548:LMB65550 LVX65548:LVX65550 MFT65548:MFT65550 MPP65548:MPP65550 MZL65548:MZL65550 NJH65548:NJH65550 NTD65548:NTD65550 OCZ65548:OCZ65550 OMV65548:OMV65550 OWR65548:OWR65550 PGN65548:PGN65550 PQJ65548:PQJ65550 QAF65548:QAF65550 QKB65548:QKB65550 QTX65548:QTX65550 RDT65548:RDT65550 RNP65548:RNP65550 RXL65548:RXL65550 SHH65548:SHH65550 SRD65548:SRD65550 TAZ65548:TAZ65550 TKV65548:TKV65550 TUR65548:TUR65550 UEN65548:UEN65550 UOJ65548:UOJ65550 UYF65548:UYF65550 VIB65548:VIB65550 VRX65548:VRX65550 WBT65548:WBT65550 WLP65548:WLP65550 WVL65548:WVL65550 D131084:D131086 IZ131084:IZ131086 SV131084:SV131086 ACR131084:ACR131086 AMN131084:AMN131086 AWJ131084:AWJ131086 BGF131084:BGF131086 BQB131084:BQB131086 BZX131084:BZX131086 CJT131084:CJT131086 CTP131084:CTP131086 DDL131084:DDL131086 DNH131084:DNH131086 DXD131084:DXD131086 EGZ131084:EGZ131086 EQV131084:EQV131086 FAR131084:FAR131086 FKN131084:FKN131086 FUJ131084:FUJ131086 GEF131084:GEF131086 GOB131084:GOB131086 GXX131084:GXX131086 HHT131084:HHT131086 HRP131084:HRP131086 IBL131084:IBL131086 ILH131084:ILH131086 IVD131084:IVD131086 JEZ131084:JEZ131086 JOV131084:JOV131086 JYR131084:JYR131086 KIN131084:KIN131086 KSJ131084:KSJ131086 LCF131084:LCF131086 LMB131084:LMB131086 LVX131084:LVX131086 MFT131084:MFT131086 MPP131084:MPP131086 MZL131084:MZL131086 NJH131084:NJH131086 NTD131084:NTD131086 OCZ131084:OCZ131086 OMV131084:OMV131086 OWR131084:OWR131086 PGN131084:PGN131086 PQJ131084:PQJ131086 QAF131084:QAF131086 QKB131084:QKB131086 QTX131084:QTX131086 RDT131084:RDT131086 RNP131084:RNP131086 RXL131084:RXL131086 SHH131084:SHH131086 SRD131084:SRD131086 TAZ131084:TAZ131086 TKV131084:TKV131086 TUR131084:TUR131086 UEN131084:UEN131086 UOJ131084:UOJ131086 UYF131084:UYF131086 VIB131084:VIB131086 VRX131084:VRX131086 WBT131084:WBT131086 WLP131084:WLP131086 WVL131084:WVL131086 D196620:D196622 IZ196620:IZ196622 SV196620:SV196622 ACR196620:ACR196622 AMN196620:AMN196622 AWJ196620:AWJ196622 BGF196620:BGF196622 BQB196620:BQB196622 BZX196620:BZX196622 CJT196620:CJT196622 CTP196620:CTP196622 DDL196620:DDL196622 DNH196620:DNH196622 DXD196620:DXD196622 EGZ196620:EGZ196622 EQV196620:EQV196622 FAR196620:FAR196622 FKN196620:FKN196622 FUJ196620:FUJ196622 GEF196620:GEF196622 GOB196620:GOB196622 GXX196620:GXX196622 HHT196620:HHT196622 HRP196620:HRP196622 IBL196620:IBL196622 ILH196620:ILH196622 IVD196620:IVD196622 JEZ196620:JEZ196622 JOV196620:JOV196622 JYR196620:JYR196622 KIN196620:KIN196622 KSJ196620:KSJ196622 LCF196620:LCF196622 LMB196620:LMB196622 LVX196620:LVX196622 MFT196620:MFT196622 MPP196620:MPP196622 MZL196620:MZL196622 NJH196620:NJH196622 NTD196620:NTD196622 OCZ196620:OCZ196622 OMV196620:OMV196622 OWR196620:OWR196622 PGN196620:PGN196622 PQJ196620:PQJ196622 QAF196620:QAF196622 QKB196620:QKB196622 QTX196620:QTX196622 RDT196620:RDT196622 RNP196620:RNP196622 RXL196620:RXL196622 SHH196620:SHH196622 SRD196620:SRD196622 TAZ196620:TAZ196622 TKV196620:TKV196622 TUR196620:TUR196622 UEN196620:UEN196622 UOJ196620:UOJ196622 UYF196620:UYF196622 VIB196620:VIB196622 VRX196620:VRX196622 WBT196620:WBT196622 WLP196620:WLP196622 WVL196620:WVL196622 D262156:D262158 IZ262156:IZ262158 SV262156:SV262158 ACR262156:ACR262158 AMN262156:AMN262158 AWJ262156:AWJ262158 BGF262156:BGF262158 BQB262156:BQB262158 BZX262156:BZX262158 CJT262156:CJT262158 CTP262156:CTP262158 DDL262156:DDL262158 DNH262156:DNH262158 DXD262156:DXD262158 EGZ262156:EGZ262158 EQV262156:EQV262158 FAR262156:FAR262158 FKN262156:FKN262158 FUJ262156:FUJ262158 GEF262156:GEF262158 GOB262156:GOB262158 GXX262156:GXX262158 HHT262156:HHT262158 HRP262156:HRP262158 IBL262156:IBL262158 ILH262156:ILH262158 IVD262156:IVD262158 JEZ262156:JEZ262158 JOV262156:JOV262158 JYR262156:JYR262158 KIN262156:KIN262158 KSJ262156:KSJ262158 LCF262156:LCF262158 LMB262156:LMB262158 LVX262156:LVX262158 MFT262156:MFT262158 MPP262156:MPP262158 MZL262156:MZL262158 NJH262156:NJH262158 NTD262156:NTD262158 OCZ262156:OCZ262158 OMV262156:OMV262158 OWR262156:OWR262158 PGN262156:PGN262158 PQJ262156:PQJ262158 QAF262156:QAF262158 QKB262156:QKB262158 QTX262156:QTX262158 RDT262156:RDT262158 RNP262156:RNP262158 RXL262156:RXL262158 SHH262156:SHH262158 SRD262156:SRD262158 TAZ262156:TAZ262158 TKV262156:TKV262158 TUR262156:TUR262158 UEN262156:UEN262158 UOJ262156:UOJ262158 UYF262156:UYF262158 VIB262156:VIB262158 VRX262156:VRX262158 WBT262156:WBT262158 WLP262156:WLP262158 WVL262156:WVL262158 D327692:D327694 IZ327692:IZ327694 SV327692:SV327694 ACR327692:ACR327694 AMN327692:AMN327694 AWJ327692:AWJ327694 BGF327692:BGF327694 BQB327692:BQB327694 BZX327692:BZX327694 CJT327692:CJT327694 CTP327692:CTP327694 DDL327692:DDL327694 DNH327692:DNH327694 DXD327692:DXD327694 EGZ327692:EGZ327694 EQV327692:EQV327694 FAR327692:FAR327694 FKN327692:FKN327694 FUJ327692:FUJ327694 GEF327692:GEF327694 GOB327692:GOB327694 GXX327692:GXX327694 HHT327692:HHT327694 HRP327692:HRP327694 IBL327692:IBL327694 ILH327692:ILH327694 IVD327692:IVD327694 JEZ327692:JEZ327694 JOV327692:JOV327694 JYR327692:JYR327694 KIN327692:KIN327694 KSJ327692:KSJ327694 LCF327692:LCF327694 LMB327692:LMB327694 LVX327692:LVX327694 MFT327692:MFT327694 MPP327692:MPP327694 MZL327692:MZL327694 NJH327692:NJH327694 NTD327692:NTD327694 OCZ327692:OCZ327694 OMV327692:OMV327694 OWR327692:OWR327694 PGN327692:PGN327694 PQJ327692:PQJ327694 QAF327692:QAF327694 QKB327692:QKB327694 QTX327692:QTX327694 RDT327692:RDT327694 RNP327692:RNP327694 RXL327692:RXL327694 SHH327692:SHH327694 SRD327692:SRD327694 TAZ327692:TAZ327694 TKV327692:TKV327694 TUR327692:TUR327694 UEN327692:UEN327694 UOJ327692:UOJ327694 UYF327692:UYF327694 VIB327692:VIB327694 VRX327692:VRX327694 WBT327692:WBT327694 WLP327692:WLP327694 WVL327692:WVL327694 D393228:D393230 IZ393228:IZ393230 SV393228:SV393230 ACR393228:ACR393230 AMN393228:AMN393230 AWJ393228:AWJ393230 BGF393228:BGF393230 BQB393228:BQB393230 BZX393228:BZX393230 CJT393228:CJT393230 CTP393228:CTP393230 DDL393228:DDL393230 DNH393228:DNH393230 DXD393228:DXD393230 EGZ393228:EGZ393230 EQV393228:EQV393230 FAR393228:FAR393230 FKN393228:FKN393230 FUJ393228:FUJ393230 GEF393228:GEF393230 GOB393228:GOB393230 GXX393228:GXX393230 HHT393228:HHT393230 HRP393228:HRP393230 IBL393228:IBL393230 ILH393228:ILH393230 IVD393228:IVD393230 JEZ393228:JEZ393230 JOV393228:JOV393230 JYR393228:JYR393230 KIN393228:KIN393230 KSJ393228:KSJ393230 LCF393228:LCF393230 LMB393228:LMB393230 LVX393228:LVX393230 MFT393228:MFT393230 MPP393228:MPP393230 MZL393228:MZL393230 NJH393228:NJH393230 NTD393228:NTD393230 OCZ393228:OCZ393230 OMV393228:OMV393230 OWR393228:OWR393230 PGN393228:PGN393230 PQJ393228:PQJ393230 QAF393228:QAF393230 QKB393228:QKB393230 QTX393228:QTX393230 RDT393228:RDT393230 RNP393228:RNP393230 RXL393228:RXL393230 SHH393228:SHH393230 SRD393228:SRD393230 TAZ393228:TAZ393230 TKV393228:TKV393230 TUR393228:TUR393230 UEN393228:UEN393230 UOJ393228:UOJ393230 UYF393228:UYF393230 VIB393228:VIB393230 VRX393228:VRX393230 WBT393228:WBT393230 WLP393228:WLP393230 WVL393228:WVL393230 D458764:D458766 IZ458764:IZ458766 SV458764:SV458766 ACR458764:ACR458766 AMN458764:AMN458766 AWJ458764:AWJ458766 BGF458764:BGF458766 BQB458764:BQB458766 BZX458764:BZX458766 CJT458764:CJT458766 CTP458764:CTP458766 DDL458764:DDL458766 DNH458764:DNH458766 DXD458764:DXD458766 EGZ458764:EGZ458766 EQV458764:EQV458766 FAR458764:FAR458766 FKN458764:FKN458766 FUJ458764:FUJ458766 GEF458764:GEF458766 GOB458764:GOB458766 GXX458764:GXX458766 HHT458764:HHT458766 HRP458764:HRP458766 IBL458764:IBL458766 ILH458764:ILH458766 IVD458764:IVD458766 JEZ458764:JEZ458766 JOV458764:JOV458766 JYR458764:JYR458766 KIN458764:KIN458766 KSJ458764:KSJ458766 LCF458764:LCF458766 LMB458764:LMB458766 LVX458764:LVX458766 MFT458764:MFT458766 MPP458764:MPP458766 MZL458764:MZL458766 NJH458764:NJH458766 NTD458764:NTD458766 OCZ458764:OCZ458766 OMV458764:OMV458766 OWR458764:OWR458766 PGN458764:PGN458766 PQJ458764:PQJ458766 QAF458764:QAF458766 QKB458764:QKB458766 QTX458764:QTX458766 RDT458764:RDT458766 RNP458764:RNP458766 RXL458764:RXL458766 SHH458764:SHH458766 SRD458764:SRD458766 TAZ458764:TAZ458766 TKV458764:TKV458766 TUR458764:TUR458766 UEN458764:UEN458766 UOJ458764:UOJ458766 UYF458764:UYF458766 VIB458764:VIB458766 VRX458764:VRX458766 WBT458764:WBT458766 WLP458764:WLP458766 WVL458764:WVL458766 D524300:D524302 IZ524300:IZ524302 SV524300:SV524302 ACR524300:ACR524302 AMN524300:AMN524302 AWJ524300:AWJ524302 BGF524300:BGF524302 BQB524300:BQB524302 BZX524300:BZX524302 CJT524300:CJT524302 CTP524300:CTP524302 DDL524300:DDL524302 DNH524300:DNH524302 DXD524300:DXD524302 EGZ524300:EGZ524302 EQV524300:EQV524302 FAR524300:FAR524302 FKN524300:FKN524302 FUJ524300:FUJ524302 GEF524300:GEF524302 GOB524300:GOB524302 GXX524300:GXX524302 HHT524300:HHT524302 HRP524300:HRP524302 IBL524300:IBL524302 ILH524300:ILH524302 IVD524300:IVD524302 JEZ524300:JEZ524302 JOV524300:JOV524302 JYR524300:JYR524302 KIN524300:KIN524302 KSJ524300:KSJ524302 LCF524300:LCF524302 LMB524300:LMB524302 LVX524300:LVX524302 MFT524300:MFT524302 MPP524300:MPP524302 MZL524300:MZL524302 NJH524300:NJH524302 NTD524300:NTD524302 OCZ524300:OCZ524302 OMV524300:OMV524302 OWR524300:OWR524302 PGN524300:PGN524302 PQJ524300:PQJ524302 QAF524300:QAF524302 QKB524300:QKB524302 QTX524300:QTX524302 RDT524300:RDT524302 RNP524300:RNP524302 RXL524300:RXL524302 SHH524300:SHH524302 SRD524300:SRD524302 TAZ524300:TAZ524302 TKV524300:TKV524302 TUR524300:TUR524302 UEN524300:UEN524302 UOJ524300:UOJ524302 UYF524300:UYF524302 VIB524300:VIB524302 VRX524300:VRX524302 WBT524300:WBT524302 WLP524300:WLP524302 WVL524300:WVL524302 D589836:D589838 IZ589836:IZ589838 SV589836:SV589838 ACR589836:ACR589838 AMN589836:AMN589838 AWJ589836:AWJ589838 BGF589836:BGF589838 BQB589836:BQB589838 BZX589836:BZX589838 CJT589836:CJT589838 CTP589836:CTP589838 DDL589836:DDL589838 DNH589836:DNH589838 DXD589836:DXD589838 EGZ589836:EGZ589838 EQV589836:EQV589838 FAR589836:FAR589838 FKN589836:FKN589838 FUJ589836:FUJ589838 GEF589836:GEF589838 GOB589836:GOB589838 GXX589836:GXX589838 HHT589836:HHT589838 HRP589836:HRP589838 IBL589836:IBL589838 ILH589836:ILH589838 IVD589836:IVD589838 JEZ589836:JEZ589838 JOV589836:JOV589838 JYR589836:JYR589838 KIN589836:KIN589838 KSJ589836:KSJ589838 LCF589836:LCF589838 LMB589836:LMB589838 LVX589836:LVX589838 MFT589836:MFT589838 MPP589836:MPP589838 MZL589836:MZL589838 NJH589836:NJH589838 NTD589836:NTD589838 OCZ589836:OCZ589838 OMV589836:OMV589838 OWR589836:OWR589838 PGN589836:PGN589838 PQJ589836:PQJ589838 QAF589836:QAF589838 QKB589836:QKB589838 QTX589836:QTX589838 RDT589836:RDT589838 RNP589836:RNP589838 RXL589836:RXL589838 SHH589836:SHH589838 SRD589836:SRD589838 TAZ589836:TAZ589838 TKV589836:TKV589838 TUR589836:TUR589838 UEN589836:UEN589838 UOJ589836:UOJ589838 UYF589836:UYF589838 VIB589836:VIB589838 VRX589836:VRX589838 WBT589836:WBT589838 WLP589836:WLP589838 WVL589836:WVL589838 D655372:D655374 IZ655372:IZ655374 SV655372:SV655374 ACR655372:ACR655374 AMN655372:AMN655374 AWJ655372:AWJ655374 BGF655372:BGF655374 BQB655372:BQB655374 BZX655372:BZX655374 CJT655372:CJT655374 CTP655372:CTP655374 DDL655372:DDL655374 DNH655372:DNH655374 DXD655372:DXD655374 EGZ655372:EGZ655374 EQV655372:EQV655374 FAR655372:FAR655374 FKN655372:FKN655374 FUJ655372:FUJ655374 GEF655372:GEF655374 GOB655372:GOB655374 GXX655372:GXX655374 HHT655372:HHT655374 HRP655372:HRP655374 IBL655372:IBL655374 ILH655372:ILH655374 IVD655372:IVD655374 JEZ655372:JEZ655374 JOV655372:JOV655374 JYR655372:JYR655374 KIN655372:KIN655374 KSJ655372:KSJ655374 LCF655372:LCF655374 LMB655372:LMB655374 LVX655372:LVX655374 MFT655372:MFT655374 MPP655372:MPP655374 MZL655372:MZL655374 NJH655372:NJH655374 NTD655372:NTD655374 OCZ655372:OCZ655374 OMV655372:OMV655374 OWR655372:OWR655374 PGN655372:PGN655374 PQJ655372:PQJ655374 QAF655372:QAF655374 QKB655372:QKB655374 QTX655372:QTX655374 RDT655372:RDT655374 RNP655372:RNP655374 RXL655372:RXL655374 SHH655372:SHH655374 SRD655372:SRD655374 TAZ655372:TAZ655374 TKV655372:TKV655374 TUR655372:TUR655374 UEN655372:UEN655374 UOJ655372:UOJ655374 UYF655372:UYF655374 VIB655372:VIB655374 VRX655372:VRX655374 WBT655372:WBT655374 WLP655372:WLP655374 WVL655372:WVL655374 D720908:D720910 IZ720908:IZ720910 SV720908:SV720910 ACR720908:ACR720910 AMN720908:AMN720910 AWJ720908:AWJ720910 BGF720908:BGF720910 BQB720908:BQB720910 BZX720908:BZX720910 CJT720908:CJT720910 CTP720908:CTP720910 DDL720908:DDL720910 DNH720908:DNH720910 DXD720908:DXD720910 EGZ720908:EGZ720910 EQV720908:EQV720910 FAR720908:FAR720910 FKN720908:FKN720910 FUJ720908:FUJ720910 GEF720908:GEF720910 GOB720908:GOB720910 GXX720908:GXX720910 HHT720908:HHT720910 HRP720908:HRP720910 IBL720908:IBL720910 ILH720908:ILH720910 IVD720908:IVD720910 JEZ720908:JEZ720910 JOV720908:JOV720910 JYR720908:JYR720910 KIN720908:KIN720910 KSJ720908:KSJ720910 LCF720908:LCF720910 LMB720908:LMB720910 LVX720908:LVX720910 MFT720908:MFT720910 MPP720908:MPP720910 MZL720908:MZL720910 NJH720908:NJH720910 NTD720908:NTD720910 OCZ720908:OCZ720910 OMV720908:OMV720910 OWR720908:OWR720910 PGN720908:PGN720910 PQJ720908:PQJ720910 QAF720908:QAF720910 QKB720908:QKB720910 QTX720908:QTX720910 RDT720908:RDT720910 RNP720908:RNP720910 RXL720908:RXL720910 SHH720908:SHH720910 SRD720908:SRD720910 TAZ720908:TAZ720910 TKV720908:TKV720910 TUR720908:TUR720910 UEN720908:UEN720910 UOJ720908:UOJ720910 UYF720908:UYF720910 VIB720908:VIB720910 VRX720908:VRX720910 WBT720908:WBT720910 WLP720908:WLP720910 WVL720908:WVL720910 D786444:D786446 IZ786444:IZ786446 SV786444:SV786446 ACR786444:ACR786446 AMN786444:AMN786446 AWJ786444:AWJ786446 BGF786444:BGF786446 BQB786444:BQB786446 BZX786444:BZX786446 CJT786444:CJT786446 CTP786444:CTP786446 DDL786444:DDL786446 DNH786444:DNH786446 DXD786444:DXD786446 EGZ786444:EGZ786446 EQV786444:EQV786446 FAR786444:FAR786446 FKN786444:FKN786446 FUJ786444:FUJ786446 GEF786444:GEF786446 GOB786444:GOB786446 GXX786444:GXX786446 HHT786444:HHT786446 HRP786444:HRP786446 IBL786444:IBL786446 ILH786444:ILH786446 IVD786444:IVD786446 JEZ786444:JEZ786446 JOV786444:JOV786446 JYR786444:JYR786446 KIN786444:KIN786446 KSJ786444:KSJ786446 LCF786444:LCF786446 LMB786444:LMB786446 LVX786444:LVX786446 MFT786444:MFT786446 MPP786444:MPP786446 MZL786444:MZL786446 NJH786444:NJH786446 NTD786444:NTD786446 OCZ786444:OCZ786446 OMV786444:OMV786446 OWR786444:OWR786446 PGN786444:PGN786446 PQJ786444:PQJ786446 QAF786444:QAF786446 QKB786444:QKB786446 QTX786444:QTX786446 RDT786444:RDT786446 RNP786444:RNP786446 RXL786444:RXL786446 SHH786444:SHH786446 SRD786444:SRD786446 TAZ786444:TAZ786446 TKV786444:TKV786446 TUR786444:TUR786446 UEN786444:UEN786446 UOJ786444:UOJ786446 UYF786444:UYF786446 VIB786444:VIB786446 VRX786444:VRX786446 WBT786444:WBT786446 WLP786444:WLP786446 WVL786444:WVL786446 D851980:D851982 IZ851980:IZ851982 SV851980:SV851982 ACR851980:ACR851982 AMN851980:AMN851982 AWJ851980:AWJ851982 BGF851980:BGF851982 BQB851980:BQB851982 BZX851980:BZX851982 CJT851980:CJT851982 CTP851980:CTP851982 DDL851980:DDL851982 DNH851980:DNH851982 DXD851980:DXD851982 EGZ851980:EGZ851982 EQV851980:EQV851982 FAR851980:FAR851982 FKN851980:FKN851982 FUJ851980:FUJ851982 GEF851980:GEF851982 GOB851980:GOB851982 GXX851980:GXX851982 HHT851980:HHT851982 HRP851980:HRP851982 IBL851980:IBL851982 ILH851980:ILH851982 IVD851980:IVD851982 JEZ851980:JEZ851982 JOV851980:JOV851982 JYR851980:JYR851982 KIN851980:KIN851982 KSJ851980:KSJ851982 LCF851980:LCF851982 LMB851980:LMB851982 LVX851980:LVX851982 MFT851980:MFT851982 MPP851980:MPP851982 MZL851980:MZL851982 NJH851980:NJH851982 NTD851980:NTD851982 OCZ851980:OCZ851982 OMV851980:OMV851982 OWR851980:OWR851982 PGN851980:PGN851982 PQJ851980:PQJ851982 QAF851980:QAF851982 QKB851980:QKB851982 QTX851980:QTX851982 RDT851980:RDT851982 RNP851980:RNP851982 RXL851980:RXL851982 SHH851980:SHH851982 SRD851980:SRD851982 TAZ851980:TAZ851982 TKV851980:TKV851982 TUR851980:TUR851982 UEN851980:UEN851982 UOJ851980:UOJ851982 UYF851980:UYF851982 VIB851980:VIB851982 VRX851980:VRX851982 WBT851980:WBT851982 WLP851980:WLP851982 WVL851980:WVL851982 D917516:D917518 IZ917516:IZ917518 SV917516:SV917518 ACR917516:ACR917518 AMN917516:AMN917518 AWJ917516:AWJ917518 BGF917516:BGF917518 BQB917516:BQB917518 BZX917516:BZX917518 CJT917516:CJT917518 CTP917516:CTP917518 DDL917516:DDL917518 DNH917516:DNH917518 DXD917516:DXD917518 EGZ917516:EGZ917518 EQV917516:EQV917518 FAR917516:FAR917518 FKN917516:FKN917518 FUJ917516:FUJ917518 GEF917516:GEF917518 GOB917516:GOB917518 GXX917516:GXX917518 HHT917516:HHT917518 HRP917516:HRP917518 IBL917516:IBL917518 ILH917516:ILH917518 IVD917516:IVD917518 JEZ917516:JEZ917518 JOV917516:JOV917518 JYR917516:JYR917518 KIN917516:KIN917518 KSJ917516:KSJ917518 LCF917516:LCF917518 LMB917516:LMB917518 LVX917516:LVX917518 MFT917516:MFT917518 MPP917516:MPP917518 MZL917516:MZL917518 NJH917516:NJH917518 NTD917516:NTD917518 OCZ917516:OCZ917518 OMV917516:OMV917518 OWR917516:OWR917518 PGN917516:PGN917518 PQJ917516:PQJ917518 QAF917516:QAF917518 QKB917516:QKB917518 QTX917516:QTX917518 RDT917516:RDT917518 RNP917516:RNP917518 RXL917516:RXL917518 SHH917516:SHH917518 SRD917516:SRD917518 TAZ917516:TAZ917518 TKV917516:TKV917518 TUR917516:TUR917518 UEN917516:UEN917518 UOJ917516:UOJ917518 UYF917516:UYF917518 VIB917516:VIB917518 VRX917516:VRX917518 WBT917516:WBT917518 WLP917516:WLP917518 WVL917516:WVL917518 D983052:D983054 IZ983052:IZ983054 SV983052:SV983054 ACR983052:ACR983054 AMN983052:AMN983054 AWJ983052:AWJ983054 BGF983052:BGF983054 BQB983052:BQB983054 BZX983052:BZX983054 CJT983052:CJT983054 CTP983052:CTP983054 DDL983052:DDL983054 DNH983052:DNH983054 DXD983052:DXD983054 EGZ983052:EGZ983054 EQV983052:EQV983054 FAR983052:FAR983054 FKN983052:FKN983054 FUJ983052:FUJ983054 GEF983052:GEF983054 GOB983052:GOB983054 GXX983052:GXX983054 HHT983052:HHT983054 HRP983052:HRP983054 IBL983052:IBL983054 ILH983052:ILH983054 IVD983052:IVD983054 JEZ983052:JEZ983054 JOV983052:JOV983054 JYR983052:JYR983054 KIN983052:KIN983054 KSJ983052:KSJ983054 LCF983052:LCF983054 LMB983052:LMB983054 LVX983052:LVX983054 MFT983052:MFT983054 MPP983052:MPP983054 MZL983052:MZL983054 NJH983052:NJH983054 NTD983052:NTD983054 OCZ983052:OCZ983054 OMV983052:OMV983054 OWR983052:OWR983054 PGN983052:PGN983054 PQJ983052:PQJ983054 QAF983052:QAF983054 QKB983052:QKB983054 QTX983052:QTX983054 RDT983052:RDT983054 RNP983052:RNP983054 RXL983052:RXL983054 SHH983052:SHH983054 SRD983052:SRD983054 TAZ983052:TAZ983054 TKV983052:TKV983054 TUR983052:TUR983054 UEN983052:UEN983054 UOJ983052:UOJ983054 UYF983052:UYF983054 VIB983052:VIB983054 VRX983052:VRX983054 WBT983052:WBT983054 WLP983052:WLP983054 WVL983052:WVL983054">
      <formula1>$W$1:$W$2</formula1>
    </dataValidation>
    <dataValidation type="list" allowBlank="1" showInputMessage="1" showErrorMessage="1" sqref="E16:E17 JA16:JA17 SW16:SW17 ACS16:ACS17 AMO16:AMO17 AWK16:AWK17 BGG16:BGG17 BQC16:BQC17 BZY16:BZY17 CJU16:CJU17 CTQ16:CTQ17 DDM16:DDM17 DNI16:DNI17 DXE16:DXE17 EHA16:EHA17 EQW16:EQW17 FAS16:FAS17 FKO16:FKO17 FUK16:FUK17 GEG16:GEG17 GOC16:GOC17 GXY16:GXY17 HHU16:HHU17 HRQ16:HRQ17 IBM16:IBM17 ILI16:ILI17 IVE16:IVE17 JFA16:JFA17 JOW16:JOW17 JYS16:JYS17 KIO16:KIO17 KSK16:KSK17 LCG16:LCG17 LMC16:LMC17 LVY16:LVY17 MFU16:MFU17 MPQ16:MPQ17 MZM16:MZM17 NJI16:NJI17 NTE16:NTE17 ODA16:ODA17 OMW16:OMW17 OWS16:OWS17 PGO16:PGO17 PQK16:PQK17 QAG16:QAG17 QKC16:QKC17 QTY16:QTY17 RDU16:RDU17 RNQ16:RNQ17 RXM16:RXM17 SHI16:SHI17 SRE16:SRE17 TBA16:TBA17 TKW16:TKW17 TUS16:TUS17 UEO16:UEO17 UOK16:UOK17 UYG16:UYG17 VIC16:VIC17 VRY16:VRY17 WBU16:WBU17 WLQ16:WLQ17 WVM16:WVM17 E65552:E65553 JA65552:JA65553 SW65552:SW65553 ACS65552:ACS65553 AMO65552:AMO65553 AWK65552:AWK65553 BGG65552:BGG65553 BQC65552:BQC65553 BZY65552:BZY65553 CJU65552:CJU65553 CTQ65552:CTQ65553 DDM65552:DDM65553 DNI65552:DNI65553 DXE65552:DXE65553 EHA65552:EHA65553 EQW65552:EQW65553 FAS65552:FAS65553 FKO65552:FKO65553 FUK65552:FUK65553 GEG65552:GEG65553 GOC65552:GOC65553 GXY65552:GXY65553 HHU65552:HHU65553 HRQ65552:HRQ65553 IBM65552:IBM65553 ILI65552:ILI65553 IVE65552:IVE65553 JFA65552:JFA65553 JOW65552:JOW65553 JYS65552:JYS65553 KIO65552:KIO65553 KSK65552:KSK65553 LCG65552:LCG65553 LMC65552:LMC65553 LVY65552:LVY65553 MFU65552:MFU65553 MPQ65552:MPQ65553 MZM65552:MZM65553 NJI65552:NJI65553 NTE65552:NTE65553 ODA65552:ODA65553 OMW65552:OMW65553 OWS65552:OWS65553 PGO65552:PGO65553 PQK65552:PQK65553 QAG65552:QAG65553 QKC65552:QKC65553 QTY65552:QTY65553 RDU65552:RDU65553 RNQ65552:RNQ65553 RXM65552:RXM65553 SHI65552:SHI65553 SRE65552:SRE65553 TBA65552:TBA65553 TKW65552:TKW65553 TUS65552:TUS65553 UEO65552:UEO65553 UOK65552:UOK65553 UYG65552:UYG65553 VIC65552:VIC65553 VRY65552:VRY65553 WBU65552:WBU65553 WLQ65552:WLQ65553 WVM65552:WVM65553 E131088:E131089 JA131088:JA131089 SW131088:SW131089 ACS131088:ACS131089 AMO131088:AMO131089 AWK131088:AWK131089 BGG131088:BGG131089 BQC131088:BQC131089 BZY131088:BZY131089 CJU131088:CJU131089 CTQ131088:CTQ131089 DDM131088:DDM131089 DNI131088:DNI131089 DXE131088:DXE131089 EHA131088:EHA131089 EQW131088:EQW131089 FAS131088:FAS131089 FKO131088:FKO131089 FUK131088:FUK131089 GEG131088:GEG131089 GOC131088:GOC131089 GXY131088:GXY131089 HHU131088:HHU131089 HRQ131088:HRQ131089 IBM131088:IBM131089 ILI131088:ILI131089 IVE131088:IVE131089 JFA131088:JFA131089 JOW131088:JOW131089 JYS131088:JYS131089 KIO131088:KIO131089 KSK131088:KSK131089 LCG131088:LCG131089 LMC131088:LMC131089 LVY131088:LVY131089 MFU131088:MFU131089 MPQ131088:MPQ131089 MZM131088:MZM131089 NJI131088:NJI131089 NTE131088:NTE131089 ODA131088:ODA131089 OMW131088:OMW131089 OWS131088:OWS131089 PGO131088:PGO131089 PQK131088:PQK131089 QAG131088:QAG131089 QKC131088:QKC131089 QTY131088:QTY131089 RDU131088:RDU131089 RNQ131088:RNQ131089 RXM131088:RXM131089 SHI131088:SHI131089 SRE131088:SRE131089 TBA131088:TBA131089 TKW131088:TKW131089 TUS131088:TUS131089 UEO131088:UEO131089 UOK131088:UOK131089 UYG131088:UYG131089 VIC131088:VIC131089 VRY131088:VRY131089 WBU131088:WBU131089 WLQ131088:WLQ131089 WVM131088:WVM131089 E196624:E196625 JA196624:JA196625 SW196624:SW196625 ACS196624:ACS196625 AMO196624:AMO196625 AWK196624:AWK196625 BGG196624:BGG196625 BQC196624:BQC196625 BZY196624:BZY196625 CJU196624:CJU196625 CTQ196624:CTQ196625 DDM196624:DDM196625 DNI196624:DNI196625 DXE196624:DXE196625 EHA196624:EHA196625 EQW196624:EQW196625 FAS196624:FAS196625 FKO196624:FKO196625 FUK196624:FUK196625 GEG196624:GEG196625 GOC196624:GOC196625 GXY196624:GXY196625 HHU196624:HHU196625 HRQ196624:HRQ196625 IBM196624:IBM196625 ILI196624:ILI196625 IVE196624:IVE196625 JFA196624:JFA196625 JOW196624:JOW196625 JYS196624:JYS196625 KIO196624:KIO196625 KSK196624:KSK196625 LCG196624:LCG196625 LMC196624:LMC196625 LVY196624:LVY196625 MFU196624:MFU196625 MPQ196624:MPQ196625 MZM196624:MZM196625 NJI196624:NJI196625 NTE196624:NTE196625 ODA196624:ODA196625 OMW196624:OMW196625 OWS196624:OWS196625 PGO196624:PGO196625 PQK196624:PQK196625 QAG196624:QAG196625 QKC196624:QKC196625 QTY196624:QTY196625 RDU196624:RDU196625 RNQ196624:RNQ196625 RXM196624:RXM196625 SHI196624:SHI196625 SRE196624:SRE196625 TBA196624:TBA196625 TKW196624:TKW196625 TUS196624:TUS196625 UEO196624:UEO196625 UOK196624:UOK196625 UYG196624:UYG196625 VIC196624:VIC196625 VRY196624:VRY196625 WBU196624:WBU196625 WLQ196624:WLQ196625 WVM196624:WVM196625 E262160:E262161 JA262160:JA262161 SW262160:SW262161 ACS262160:ACS262161 AMO262160:AMO262161 AWK262160:AWK262161 BGG262160:BGG262161 BQC262160:BQC262161 BZY262160:BZY262161 CJU262160:CJU262161 CTQ262160:CTQ262161 DDM262160:DDM262161 DNI262160:DNI262161 DXE262160:DXE262161 EHA262160:EHA262161 EQW262160:EQW262161 FAS262160:FAS262161 FKO262160:FKO262161 FUK262160:FUK262161 GEG262160:GEG262161 GOC262160:GOC262161 GXY262160:GXY262161 HHU262160:HHU262161 HRQ262160:HRQ262161 IBM262160:IBM262161 ILI262160:ILI262161 IVE262160:IVE262161 JFA262160:JFA262161 JOW262160:JOW262161 JYS262160:JYS262161 KIO262160:KIO262161 KSK262160:KSK262161 LCG262160:LCG262161 LMC262160:LMC262161 LVY262160:LVY262161 MFU262160:MFU262161 MPQ262160:MPQ262161 MZM262160:MZM262161 NJI262160:NJI262161 NTE262160:NTE262161 ODA262160:ODA262161 OMW262160:OMW262161 OWS262160:OWS262161 PGO262160:PGO262161 PQK262160:PQK262161 QAG262160:QAG262161 QKC262160:QKC262161 QTY262160:QTY262161 RDU262160:RDU262161 RNQ262160:RNQ262161 RXM262160:RXM262161 SHI262160:SHI262161 SRE262160:SRE262161 TBA262160:TBA262161 TKW262160:TKW262161 TUS262160:TUS262161 UEO262160:UEO262161 UOK262160:UOK262161 UYG262160:UYG262161 VIC262160:VIC262161 VRY262160:VRY262161 WBU262160:WBU262161 WLQ262160:WLQ262161 WVM262160:WVM262161 E327696:E327697 JA327696:JA327697 SW327696:SW327697 ACS327696:ACS327697 AMO327696:AMO327697 AWK327696:AWK327697 BGG327696:BGG327697 BQC327696:BQC327697 BZY327696:BZY327697 CJU327696:CJU327697 CTQ327696:CTQ327697 DDM327696:DDM327697 DNI327696:DNI327697 DXE327696:DXE327697 EHA327696:EHA327697 EQW327696:EQW327697 FAS327696:FAS327697 FKO327696:FKO327697 FUK327696:FUK327697 GEG327696:GEG327697 GOC327696:GOC327697 GXY327696:GXY327697 HHU327696:HHU327697 HRQ327696:HRQ327697 IBM327696:IBM327697 ILI327696:ILI327697 IVE327696:IVE327697 JFA327696:JFA327697 JOW327696:JOW327697 JYS327696:JYS327697 KIO327696:KIO327697 KSK327696:KSK327697 LCG327696:LCG327697 LMC327696:LMC327697 LVY327696:LVY327697 MFU327696:MFU327697 MPQ327696:MPQ327697 MZM327696:MZM327697 NJI327696:NJI327697 NTE327696:NTE327697 ODA327696:ODA327697 OMW327696:OMW327697 OWS327696:OWS327697 PGO327696:PGO327697 PQK327696:PQK327697 QAG327696:QAG327697 QKC327696:QKC327697 QTY327696:QTY327697 RDU327696:RDU327697 RNQ327696:RNQ327697 RXM327696:RXM327697 SHI327696:SHI327697 SRE327696:SRE327697 TBA327696:TBA327697 TKW327696:TKW327697 TUS327696:TUS327697 UEO327696:UEO327697 UOK327696:UOK327697 UYG327696:UYG327697 VIC327696:VIC327697 VRY327696:VRY327697 WBU327696:WBU327697 WLQ327696:WLQ327697 WVM327696:WVM327697 E393232:E393233 JA393232:JA393233 SW393232:SW393233 ACS393232:ACS393233 AMO393232:AMO393233 AWK393232:AWK393233 BGG393232:BGG393233 BQC393232:BQC393233 BZY393232:BZY393233 CJU393232:CJU393233 CTQ393232:CTQ393233 DDM393232:DDM393233 DNI393232:DNI393233 DXE393232:DXE393233 EHA393232:EHA393233 EQW393232:EQW393233 FAS393232:FAS393233 FKO393232:FKO393233 FUK393232:FUK393233 GEG393232:GEG393233 GOC393232:GOC393233 GXY393232:GXY393233 HHU393232:HHU393233 HRQ393232:HRQ393233 IBM393232:IBM393233 ILI393232:ILI393233 IVE393232:IVE393233 JFA393232:JFA393233 JOW393232:JOW393233 JYS393232:JYS393233 KIO393232:KIO393233 KSK393232:KSK393233 LCG393232:LCG393233 LMC393232:LMC393233 LVY393232:LVY393233 MFU393232:MFU393233 MPQ393232:MPQ393233 MZM393232:MZM393233 NJI393232:NJI393233 NTE393232:NTE393233 ODA393232:ODA393233 OMW393232:OMW393233 OWS393232:OWS393233 PGO393232:PGO393233 PQK393232:PQK393233 QAG393232:QAG393233 QKC393232:QKC393233 QTY393232:QTY393233 RDU393232:RDU393233 RNQ393232:RNQ393233 RXM393232:RXM393233 SHI393232:SHI393233 SRE393232:SRE393233 TBA393232:TBA393233 TKW393232:TKW393233 TUS393232:TUS393233 UEO393232:UEO393233 UOK393232:UOK393233 UYG393232:UYG393233 VIC393232:VIC393233 VRY393232:VRY393233 WBU393232:WBU393233 WLQ393232:WLQ393233 WVM393232:WVM393233 E458768:E458769 JA458768:JA458769 SW458768:SW458769 ACS458768:ACS458769 AMO458768:AMO458769 AWK458768:AWK458769 BGG458768:BGG458769 BQC458768:BQC458769 BZY458768:BZY458769 CJU458768:CJU458769 CTQ458768:CTQ458769 DDM458768:DDM458769 DNI458768:DNI458769 DXE458768:DXE458769 EHA458768:EHA458769 EQW458768:EQW458769 FAS458768:FAS458769 FKO458768:FKO458769 FUK458768:FUK458769 GEG458768:GEG458769 GOC458768:GOC458769 GXY458768:GXY458769 HHU458768:HHU458769 HRQ458768:HRQ458769 IBM458768:IBM458769 ILI458768:ILI458769 IVE458768:IVE458769 JFA458768:JFA458769 JOW458768:JOW458769 JYS458768:JYS458769 KIO458768:KIO458769 KSK458768:KSK458769 LCG458768:LCG458769 LMC458768:LMC458769 LVY458768:LVY458769 MFU458768:MFU458769 MPQ458768:MPQ458769 MZM458768:MZM458769 NJI458768:NJI458769 NTE458768:NTE458769 ODA458768:ODA458769 OMW458768:OMW458769 OWS458768:OWS458769 PGO458768:PGO458769 PQK458768:PQK458769 QAG458768:QAG458769 QKC458768:QKC458769 QTY458768:QTY458769 RDU458768:RDU458769 RNQ458768:RNQ458769 RXM458768:RXM458769 SHI458768:SHI458769 SRE458768:SRE458769 TBA458768:TBA458769 TKW458768:TKW458769 TUS458768:TUS458769 UEO458768:UEO458769 UOK458768:UOK458769 UYG458768:UYG458769 VIC458768:VIC458769 VRY458768:VRY458769 WBU458768:WBU458769 WLQ458768:WLQ458769 WVM458768:WVM458769 E524304:E524305 JA524304:JA524305 SW524304:SW524305 ACS524304:ACS524305 AMO524304:AMO524305 AWK524304:AWK524305 BGG524304:BGG524305 BQC524304:BQC524305 BZY524304:BZY524305 CJU524304:CJU524305 CTQ524304:CTQ524305 DDM524304:DDM524305 DNI524304:DNI524305 DXE524304:DXE524305 EHA524304:EHA524305 EQW524304:EQW524305 FAS524304:FAS524305 FKO524304:FKO524305 FUK524304:FUK524305 GEG524304:GEG524305 GOC524304:GOC524305 GXY524304:GXY524305 HHU524304:HHU524305 HRQ524304:HRQ524305 IBM524304:IBM524305 ILI524304:ILI524305 IVE524304:IVE524305 JFA524304:JFA524305 JOW524304:JOW524305 JYS524304:JYS524305 KIO524304:KIO524305 KSK524304:KSK524305 LCG524304:LCG524305 LMC524304:LMC524305 LVY524304:LVY524305 MFU524304:MFU524305 MPQ524304:MPQ524305 MZM524304:MZM524305 NJI524304:NJI524305 NTE524304:NTE524305 ODA524304:ODA524305 OMW524304:OMW524305 OWS524304:OWS524305 PGO524304:PGO524305 PQK524304:PQK524305 QAG524304:QAG524305 QKC524304:QKC524305 QTY524304:QTY524305 RDU524304:RDU524305 RNQ524304:RNQ524305 RXM524304:RXM524305 SHI524304:SHI524305 SRE524304:SRE524305 TBA524304:TBA524305 TKW524304:TKW524305 TUS524304:TUS524305 UEO524304:UEO524305 UOK524304:UOK524305 UYG524304:UYG524305 VIC524304:VIC524305 VRY524304:VRY524305 WBU524304:WBU524305 WLQ524304:WLQ524305 WVM524304:WVM524305 E589840:E589841 JA589840:JA589841 SW589840:SW589841 ACS589840:ACS589841 AMO589840:AMO589841 AWK589840:AWK589841 BGG589840:BGG589841 BQC589840:BQC589841 BZY589840:BZY589841 CJU589840:CJU589841 CTQ589840:CTQ589841 DDM589840:DDM589841 DNI589840:DNI589841 DXE589840:DXE589841 EHA589840:EHA589841 EQW589840:EQW589841 FAS589840:FAS589841 FKO589840:FKO589841 FUK589840:FUK589841 GEG589840:GEG589841 GOC589840:GOC589841 GXY589840:GXY589841 HHU589840:HHU589841 HRQ589840:HRQ589841 IBM589840:IBM589841 ILI589840:ILI589841 IVE589840:IVE589841 JFA589840:JFA589841 JOW589840:JOW589841 JYS589840:JYS589841 KIO589840:KIO589841 KSK589840:KSK589841 LCG589840:LCG589841 LMC589840:LMC589841 LVY589840:LVY589841 MFU589840:MFU589841 MPQ589840:MPQ589841 MZM589840:MZM589841 NJI589840:NJI589841 NTE589840:NTE589841 ODA589840:ODA589841 OMW589840:OMW589841 OWS589840:OWS589841 PGO589840:PGO589841 PQK589840:PQK589841 QAG589840:QAG589841 QKC589840:QKC589841 QTY589840:QTY589841 RDU589840:RDU589841 RNQ589840:RNQ589841 RXM589840:RXM589841 SHI589840:SHI589841 SRE589840:SRE589841 TBA589840:TBA589841 TKW589840:TKW589841 TUS589840:TUS589841 UEO589840:UEO589841 UOK589840:UOK589841 UYG589840:UYG589841 VIC589840:VIC589841 VRY589840:VRY589841 WBU589840:WBU589841 WLQ589840:WLQ589841 WVM589840:WVM589841 E655376:E655377 JA655376:JA655377 SW655376:SW655377 ACS655376:ACS655377 AMO655376:AMO655377 AWK655376:AWK655377 BGG655376:BGG655377 BQC655376:BQC655377 BZY655376:BZY655377 CJU655376:CJU655377 CTQ655376:CTQ655377 DDM655376:DDM655377 DNI655376:DNI655377 DXE655376:DXE655377 EHA655376:EHA655377 EQW655376:EQW655377 FAS655376:FAS655377 FKO655376:FKO655377 FUK655376:FUK655377 GEG655376:GEG655377 GOC655376:GOC655377 GXY655376:GXY655377 HHU655376:HHU655377 HRQ655376:HRQ655377 IBM655376:IBM655377 ILI655376:ILI655377 IVE655376:IVE655377 JFA655376:JFA655377 JOW655376:JOW655377 JYS655376:JYS655377 KIO655376:KIO655377 KSK655376:KSK655377 LCG655376:LCG655377 LMC655376:LMC655377 LVY655376:LVY655377 MFU655376:MFU655377 MPQ655376:MPQ655377 MZM655376:MZM655377 NJI655376:NJI655377 NTE655376:NTE655377 ODA655376:ODA655377 OMW655376:OMW655377 OWS655376:OWS655377 PGO655376:PGO655377 PQK655376:PQK655377 QAG655376:QAG655377 QKC655376:QKC655377 QTY655376:QTY655377 RDU655376:RDU655377 RNQ655376:RNQ655377 RXM655376:RXM655377 SHI655376:SHI655377 SRE655376:SRE655377 TBA655376:TBA655377 TKW655376:TKW655377 TUS655376:TUS655377 UEO655376:UEO655377 UOK655376:UOK655377 UYG655376:UYG655377 VIC655376:VIC655377 VRY655376:VRY655377 WBU655376:WBU655377 WLQ655376:WLQ655377 WVM655376:WVM655377 E720912:E720913 JA720912:JA720913 SW720912:SW720913 ACS720912:ACS720913 AMO720912:AMO720913 AWK720912:AWK720913 BGG720912:BGG720913 BQC720912:BQC720913 BZY720912:BZY720913 CJU720912:CJU720913 CTQ720912:CTQ720913 DDM720912:DDM720913 DNI720912:DNI720913 DXE720912:DXE720913 EHA720912:EHA720913 EQW720912:EQW720913 FAS720912:FAS720913 FKO720912:FKO720913 FUK720912:FUK720913 GEG720912:GEG720913 GOC720912:GOC720913 GXY720912:GXY720913 HHU720912:HHU720913 HRQ720912:HRQ720913 IBM720912:IBM720913 ILI720912:ILI720913 IVE720912:IVE720913 JFA720912:JFA720913 JOW720912:JOW720913 JYS720912:JYS720913 KIO720912:KIO720913 KSK720912:KSK720913 LCG720912:LCG720913 LMC720912:LMC720913 LVY720912:LVY720913 MFU720912:MFU720913 MPQ720912:MPQ720913 MZM720912:MZM720913 NJI720912:NJI720913 NTE720912:NTE720913 ODA720912:ODA720913 OMW720912:OMW720913 OWS720912:OWS720913 PGO720912:PGO720913 PQK720912:PQK720913 QAG720912:QAG720913 QKC720912:QKC720913 QTY720912:QTY720913 RDU720912:RDU720913 RNQ720912:RNQ720913 RXM720912:RXM720913 SHI720912:SHI720913 SRE720912:SRE720913 TBA720912:TBA720913 TKW720912:TKW720913 TUS720912:TUS720913 UEO720912:UEO720913 UOK720912:UOK720913 UYG720912:UYG720913 VIC720912:VIC720913 VRY720912:VRY720913 WBU720912:WBU720913 WLQ720912:WLQ720913 WVM720912:WVM720913 E786448:E786449 JA786448:JA786449 SW786448:SW786449 ACS786448:ACS786449 AMO786448:AMO786449 AWK786448:AWK786449 BGG786448:BGG786449 BQC786448:BQC786449 BZY786448:BZY786449 CJU786448:CJU786449 CTQ786448:CTQ786449 DDM786448:DDM786449 DNI786448:DNI786449 DXE786448:DXE786449 EHA786448:EHA786449 EQW786448:EQW786449 FAS786448:FAS786449 FKO786448:FKO786449 FUK786448:FUK786449 GEG786448:GEG786449 GOC786448:GOC786449 GXY786448:GXY786449 HHU786448:HHU786449 HRQ786448:HRQ786449 IBM786448:IBM786449 ILI786448:ILI786449 IVE786448:IVE786449 JFA786448:JFA786449 JOW786448:JOW786449 JYS786448:JYS786449 KIO786448:KIO786449 KSK786448:KSK786449 LCG786448:LCG786449 LMC786448:LMC786449 LVY786448:LVY786449 MFU786448:MFU786449 MPQ786448:MPQ786449 MZM786448:MZM786449 NJI786448:NJI786449 NTE786448:NTE786449 ODA786448:ODA786449 OMW786448:OMW786449 OWS786448:OWS786449 PGO786448:PGO786449 PQK786448:PQK786449 QAG786448:QAG786449 QKC786448:QKC786449 QTY786448:QTY786449 RDU786448:RDU786449 RNQ786448:RNQ786449 RXM786448:RXM786449 SHI786448:SHI786449 SRE786448:SRE786449 TBA786448:TBA786449 TKW786448:TKW786449 TUS786448:TUS786449 UEO786448:UEO786449 UOK786448:UOK786449 UYG786448:UYG786449 VIC786448:VIC786449 VRY786448:VRY786449 WBU786448:WBU786449 WLQ786448:WLQ786449 WVM786448:WVM786449 E851984:E851985 JA851984:JA851985 SW851984:SW851985 ACS851984:ACS851985 AMO851984:AMO851985 AWK851984:AWK851985 BGG851984:BGG851985 BQC851984:BQC851985 BZY851984:BZY851985 CJU851984:CJU851985 CTQ851984:CTQ851985 DDM851984:DDM851985 DNI851984:DNI851985 DXE851984:DXE851985 EHA851984:EHA851985 EQW851984:EQW851985 FAS851984:FAS851985 FKO851984:FKO851985 FUK851984:FUK851985 GEG851984:GEG851985 GOC851984:GOC851985 GXY851984:GXY851985 HHU851984:HHU851985 HRQ851984:HRQ851985 IBM851984:IBM851985 ILI851984:ILI851985 IVE851984:IVE851985 JFA851984:JFA851985 JOW851984:JOW851985 JYS851984:JYS851985 KIO851984:KIO851985 KSK851984:KSK851985 LCG851984:LCG851985 LMC851984:LMC851985 LVY851984:LVY851985 MFU851984:MFU851985 MPQ851984:MPQ851985 MZM851984:MZM851985 NJI851984:NJI851985 NTE851984:NTE851985 ODA851984:ODA851985 OMW851984:OMW851985 OWS851984:OWS851985 PGO851984:PGO851985 PQK851984:PQK851985 QAG851984:QAG851985 QKC851984:QKC851985 QTY851984:QTY851985 RDU851984:RDU851985 RNQ851984:RNQ851985 RXM851984:RXM851985 SHI851984:SHI851985 SRE851984:SRE851985 TBA851984:TBA851985 TKW851984:TKW851985 TUS851984:TUS851985 UEO851984:UEO851985 UOK851984:UOK851985 UYG851984:UYG851985 VIC851984:VIC851985 VRY851984:VRY851985 WBU851984:WBU851985 WLQ851984:WLQ851985 WVM851984:WVM851985 E917520:E917521 JA917520:JA917521 SW917520:SW917521 ACS917520:ACS917521 AMO917520:AMO917521 AWK917520:AWK917521 BGG917520:BGG917521 BQC917520:BQC917521 BZY917520:BZY917521 CJU917520:CJU917521 CTQ917520:CTQ917521 DDM917520:DDM917521 DNI917520:DNI917521 DXE917520:DXE917521 EHA917520:EHA917521 EQW917520:EQW917521 FAS917520:FAS917521 FKO917520:FKO917521 FUK917520:FUK917521 GEG917520:GEG917521 GOC917520:GOC917521 GXY917520:GXY917521 HHU917520:HHU917521 HRQ917520:HRQ917521 IBM917520:IBM917521 ILI917520:ILI917521 IVE917520:IVE917521 JFA917520:JFA917521 JOW917520:JOW917521 JYS917520:JYS917521 KIO917520:KIO917521 KSK917520:KSK917521 LCG917520:LCG917521 LMC917520:LMC917521 LVY917520:LVY917521 MFU917520:MFU917521 MPQ917520:MPQ917521 MZM917520:MZM917521 NJI917520:NJI917521 NTE917520:NTE917521 ODA917520:ODA917521 OMW917520:OMW917521 OWS917520:OWS917521 PGO917520:PGO917521 PQK917520:PQK917521 QAG917520:QAG917521 QKC917520:QKC917521 QTY917520:QTY917521 RDU917520:RDU917521 RNQ917520:RNQ917521 RXM917520:RXM917521 SHI917520:SHI917521 SRE917520:SRE917521 TBA917520:TBA917521 TKW917520:TKW917521 TUS917520:TUS917521 UEO917520:UEO917521 UOK917520:UOK917521 UYG917520:UYG917521 VIC917520:VIC917521 VRY917520:VRY917521 WBU917520:WBU917521 WLQ917520:WLQ917521 WVM917520:WVM917521 E983056:E983057 JA983056:JA983057 SW983056:SW983057 ACS983056:ACS983057 AMO983056:AMO983057 AWK983056:AWK983057 BGG983056:BGG983057 BQC983056:BQC983057 BZY983056:BZY983057 CJU983056:CJU983057 CTQ983056:CTQ983057 DDM983056:DDM983057 DNI983056:DNI983057 DXE983056:DXE983057 EHA983056:EHA983057 EQW983056:EQW983057 FAS983056:FAS983057 FKO983056:FKO983057 FUK983056:FUK983057 GEG983056:GEG983057 GOC983056:GOC983057 GXY983056:GXY983057 HHU983056:HHU983057 HRQ983056:HRQ983057 IBM983056:IBM983057 ILI983056:ILI983057 IVE983056:IVE983057 JFA983056:JFA983057 JOW983056:JOW983057 JYS983056:JYS983057 KIO983056:KIO983057 KSK983056:KSK983057 LCG983056:LCG983057 LMC983056:LMC983057 LVY983056:LVY983057 MFU983056:MFU983057 MPQ983056:MPQ983057 MZM983056:MZM983057 NJI983056:NJI983057 NTE983056:NTE983057 ODA983056:ODA983057 OMW983056:OMW983057 OWS983056:OWS983057 PGO983056:PGO983057 PQK983056:PQK983057 QAG983056:QAG983057 QKC983056:QKC983057 QTY983056:QTY983057 RDU983056:RDU983057 RNQ983056:RNQ983057 RXM983056:RXM983057 SHI983056:SHI983057 SRE983056:SRE983057 TBA983056:TBA983057 TKW983056:TKW983057 TUS983056:TUS983057 UEO983056:UEO983057 UOK983056:UOK983057 UYG983056:UYG983057 VIC983056:VIC983057 VRY983056:VRY983057 WBU983056:WBU983057 WLQ983056:WLQ983057 WVM983056:WVM983057 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formula1>$X$1:$X$2</formula1>
    </dataValidation>
    <dataValidation type="list" allowBlank="1" showInputMessage="1" showErrorMessage="1" sqref="W67:AX76 JS67:KT76 TO67:UP76 ADK67:AEL76 ANG67:AOH76 AXC67:AYD76 BGY67:BHZ76 BQU67:BRV76 CAQ67:CBR76 CKM67:CLN76 CUI67:CVJ76 DEE67:DFF76 DOA67:DPB76 DXW67:DYX76 EHS67:EIT76 ERO67:ESP76 FBK67:FCL76 FLG67:FMH76 FVC67:FWD76 GEY67:GFZ76 GOU67:GPV76 GYQ67:GZR76 HIM67:HJN76 HSI67:HTJ76 ICE67:IDF76 IMA67:INB76 IVW67:IWX76 JFS67:JGT76 JPO67:JQP76 JZK67:KAL76 KJG67:KKH76 KTC67:KUD76 LCY67:LDZ76 LMU67:LNV76 LWQ67:LXR76 MGM67:MHN76 MQI67:MRJ76 NAE67:NBF76 NKA67:NLB76 NTW67:NUX76 ODS67:OET76 ONO67:OOP76 OXK67:OYL76 PHG67:PIH76 PRC67:PSD76 QAY67:QBZ76 QKU67:QLV76 QUQ67:QVR76 REM67:RFN76 ROI67:RPJ76 RYE67:RZF76 SIA67:SJB76 SRW67:SSX76 TBS67:TCT76 TLO67:TMP76 TVK67:TWL76 UFG67:UGH76 UPC67:UQD76 UYY67:UZZ76 VIU67:VJV76 VSQ67:VTR76 WCM67:WDN76 WMI67:WNJ76 WWE67:WXF76 W65603:AX65612 JS65603:KT65612 TO65603:UP65612 ADK65603:AEL65612 ANG65603:AOH65612 AXC65603:AYD65612 BGY65603:BHZ65612 BQU65603:BRV65612 CAQ65603:CBR65612 CKM65603:CLN65612 CUI65603:CVJ65612 DEE65603:DFF65612 DOA65603:DPB65612 DXW65603:DYX65612 EHS65603:EIT65612 ERO65603:ESP65612 FBK65603:FCL65612 FLG65603:FMH65612 FVC65603:FWD65612 GEY65603:GFZ65612 GOU65603:GPV65612 GYQ65603:GZR65612 HIM65603:HJN65612 HSI65603:HTJ65612 ICE65603:IDF65612 IMA65603:INB65612 IVW65603:IWX65612 JFS65603:JGT65612 JPO65603:JQP65612 JZK65603:KAL65612 KJG65603:KKH65612 KTC65603:KUD65612 LCY65603:LDZ65612 LMU65603:LNV65612 LWQ65603:LXR65612 MGM65603:MHN65612 MQI65603:MRJ65612 NAE65603:NBF65612 NKA65603:NLB65612 NTW65603:NUX65612 ODS65603:OET65612 ONO65603:OOP65612 OXK65603:OYL65612 PHG65603:PIH65612 PRC65603:PSD65612 QAY65603:QBZ65612 QKU65603:QLV65612 QUQ65603:QVR65612 REM65603:RFN65612 ROI65603:RPJ65612 RYE65603:RZF65612 SIA65603:SJB65612 SRW65603:SSX65612 TBS65603:TCT65612 TLO65603:TMP65612 TVK65603:TWL65612 UFG65603:UGH65612 UPC65603:UQD65612 UYY65603:UZZ65612 VIU65603:VJV65612 VSQ65603:VTR65612 WCM65603:WDN65612 WMI65603:WNJ65612 WWE65603:WXF65612 W131139:AX131148 JS131139:KT131148 TO131139:UP131148 ADK131139:AEL131148 ANG131139:AOH131148 AXC131139:AYD131148 BGY131139:BHZ131148 BQU131139:BRV131148 CAQ131139:CBR131148 CKM131139:CLN131148 CUI131139:CVJ131148 DEE131139:DFF131148 DOA131139:DPB131148 DXW131139:DYX131148 EHS131139:EIT131148 ERO131139:ESP131148 FBK131139:FCL131148 FLG131139:FMH131148 FVC131139:FWD131148 GEY131139:GFZ131148 GOU131139:GPV131148 GYQ131139:GZR131148 HIM131139:HJN131148 HSI131139:HTJ131148 ICE131139:IDF131148 IMA131139:INB131148 IVW131139:IWX131148 JFS131139:JGT131148 JPO131139:JQP131148 JZK131139:KAL131148 KJG131139:KKH131148 KTC131139:KUD131148 LCY131139:LDZ131148 LMU131139:LNV131148 LWQ131139:LXR131148 MGM131139:MHN131148 MQI131139:MRJ131148 NAE131139:NBF131148 NKA131139:NLB131148 NTW131139:NUX131148 ODS131139:OET131148 ONO131139:OOP131148 OXK131139:OYL131148 PHG131139:PIH131148 PRC131139:PSD131148 QAY131139:QBZ131148 QKU131139:QLV131148 QUQ131139:QVR131148 REM131139:RFN131148 ROI131139:RPJ131148 RYE131139:RZF131148 SIA131139:SJB131148 SRW131139:SSX131148 TBS131139:TCT131148 TLO131139:TMP131148 TVK131139:TWL131148 UFG131139:UGH131148 UPC131139:UQD131148 UYY131139:UZZ131148 VIU131139:VJV131148 VSQ131139:VTR131148 WCM131139:WDN131148 WMI131139:WNJ131148 WWE131139:WXF131148 W196675:AX196684 JS196675:KT196684 TO196675:UP196684 ADK196675:AEL196684 ANG196675:AOH196684 AXC196675:AYD196684 BGY196675:BHZ196684 BQU196675:BRV196684 CAQ196675:CBR196684 CKM196675:CLN196684 CUI196675:CVJ196684 DEE196675:DFF196684 DOA196675:DPB196684 DXW196675:DYX196684 EHS196675:EIT196684 ERO196675:ESP196684 FBK196675:FCL196684 FLG196675:FMH196684 FVC196675:FWD196684 GEY196675:GFZ196684 GOU196675:GPV196684 GYQ196675:GZR196684 HIM196675:HJN196684 HSI196675:HTJ196684 ICE196675:IDF196684 IMA196675:INB196684 IVW196675:IWX196684 JFS196675:JGT196684 JPO196675:JQP196684 JZK196675:KAL196684 KJG196675:KKH196684 KTC196675:KUD196684 LCY196675:LDZ196684 LMU196675:LNV196684 LWQ196675:LXR196684 MGM196675:MHN196684 MQI196675:MRJ196684 NAE196675:NBF196684 NKA196675:NLB196684 NTW196675:NUX196684 ODS196675:OET196684 ONO196675:OOP196684 OXK196675:OYL196684 PHG196675:PIH196684 PRC196675:PSD196684 QAY196675:QBZ196684 QKU196675:QLV196684 QUQ196675:QVR196684 REM196675:RFN196684 ROI196675:RPJ196684 RYE196675:RZF196684 SIA196675:SJB196684 SRW196675:SSX196684 TBS196675:TCT196684 TLO196675:TMP196684 TVK196675:TWL196684 UFG196675:UGH196684 UPC196675:UQD196684 UYY196675:UZZ196684 VIU196675:VJV196684 VSQ196675:VTR196684 WCM196675:WDN196684 WMI196675:WNJ196684 WWE196675:WXF196684 W262211:AX262220 JS262211:KT262220 TO262211:UP262220 ADK262211:AEL262220 ANG262211:AOH262220 AXC262211:AYD262220 BGY262211:BHZ262220 BQU262211:BRV262220 CAQ262211:CBR262220 CKM262211:CLN262220 CUI262211:CVJ262220 DEE262211:DFF262220 DOA262211:DPB262220 DXW262211:DYX262220 EHS262211:EIT262220 ERO262211:ESP262220 FBK262211:FCL262220 FLG262211:FMH262220 FVC262211:FWD262220 GEY262211:GFZ262220 GOU262211:GPV262220 GYQ262211:GZR262220 HIM262211:HJN262220 HSI262211:HTJ262220 ICE262211:IDF262220 IMA262211:INB262220 IVW262211:IWX262220 JFS262211:JGT262220 JPO262211:JQP262220 JZK262211:KAL262220 KJG262211:KKH262220 KTC262211:KUD262220 LCY262211:LDZ262220 LMU262211:LNV262220 LWQ262211:LXR262220 MGM262211:MHN262220 MQI262211:MRJ262220 NAE262211:NBF262220 NKA262211:NLB262220 NTW262211:NUX262220 ODS262211:OET262220 ONO262211:OOP262220 OXK262211:OYL262220 PHG262211:PIH262220 PRC262211:PSD262220 QAY262211:QBZ262220 QKU262211:QLV262220 QUQ262211:QVR262220 REM262211:RFN262220 ROI262211:RPJ262220 RYE262211:RZF262220 SIA262211:SJB262220 SRW262211:SSX262220 TBS262211:TCT262220 TLO262211:TMP262220 TVK262211:TWL262220 UFG262211:UGH262220 UPC262211:UQD262220 UYY262211:UZZ262220 VIU262211:VJV262220 VSQ262211:VTR262220 WCM262211:WDN262220 WMI262211:WNJ262220 WWE262211:WXF262220 W327747:AX327756 JS327747:KT327756 TO327747:UP327756 ADK327747:AEL327756 ANG327747:AOH327756 AXC327747:AYD327756 BGY327747:BHZ327756 BQU327747:BRV327756 CAQ327747:CBR327756 CKM327747:CLN327756 CUI327747:CVJ327756 DEE327747:DFF327756 DOA327747:DPB327756 DXW327747:DYX327756 EHS327747:EIT327756 ERO327747:ESP327756 FBK327747:FCL327756 FLG327747:FMH327756 FVC327747:FWD327756 GEY327747:GFZ327756 GOU327747:GPV327756 GYQ327747:GZR327756 HIM327747:HJN327756 HSI327747:HTJ327756 ICE327747:IDF327756 IMA327747:INB327756 IVW327747:IWX327756 JFS327747:JGT327756 JPO327747:JQP327756 JZK327747:KAL327756 KJG327747:KKH327756 KTC327747:KUD327756 LCY327747:LDZ327756 LMU327747:LNV327756 LWQ327747:LXR327756 MGM327747:MHN327756 MQI327747:MRJ327756 NAE327747:NBF327756 NKA327747:NLB327756 NTW327747:NUX327756 ODS327747:OET327756 ONO327747:OOP327756 OXK327747:OYL327756 PHG327747:PIH327756 PRC327747:PSD327756 QAY327747:QBZ327756 QKU327747:QLV327756 QUQ327747:QVR327756 REM327747:RFN327756 ROI327747:RPJ327756 RYE327747:RZF327756 SIA327747:SJB327756 SRW327747:SSX327756 TBS327747:TCT327756 TLO327747:TMP327756 TVK327747:TWL327756 UFG327747:UGH327756 UPC327747:UQD327756 UYY327747:UZZ327756 VIU327747:VJV327756 VSQ327747:VTR327756 WCM327747:WDN327756 WMI327747:WNJ327756 WWE327747:WXF327756 W393283:AX393292 JS393283:KT393292 TO393283:UP393292 ADK393283:AEL393292 ANG393283:AOH393292 AXC393283:AYD393292 BGY393283:BHZ393292 BQU393283:BRV393292 CAQ393283:CBR393292 CKM393283:CLN393292 CUI393283:CVJ393292 DEE393283:DFF393292 DOA393283:DPB393292 DXW393283:DYX393292 EHS393283:EIT393292 ERO393283:ESP393292 FBK393283:FCL393292 FLG393283:FMH393292 FVC393283:FWD393292 GEY393283:GFZ393292 GOU393283:GPV393292 GYQ393283:GZR393292 HIM393283:HJN393292 HSI393283:HTJ393292 ICE393283:IDF393292 IMA393283:INB393292 IVW393283:IWX393292 JFS393283:JGT393292 JPO393283:JQP393292 JZK393283:KAL393292 KJG393283:KKH393292 KTC393283:KUD393292 LCY393283:LDZ393292 LMU393283:LNV393292 LWQ393283:LXR393292 MGM393283:MHN393292 MQI393283:MRJ393292 NAE393283:NBF393292 NKA393283:NLB393292 NTW393283:NUX393292 ODS393283:OET393292 ONO393283:OOP393292 OXK393283:OYL393292 PHG393283:PIH393292 PRC393283:PSD393292 QAY393283:QBZ393292 QKU393283:QLV393292 QUQ393283:QVR393292 REM393283:RFN393292 ROI393283:RPJ393292 RYE393283:RZF393292 SIA393283:SJB393292 SRW393283:SSX393292 TBS393283:TCT393292 TLO393283:TMP393292 TVK393283:TWL393292 UFG393283:UGH393292 UPC393283:UQD393292 UYY393283:UZZ393292 VIU393283:VJV393292 VSQ393283:VTR393292 WCM393283:WDN393292 WMI393283:WNJ393292 WWE393283:WXF393292 W458819:AX458828 JS458819:KT458828 TO458819:UP458828 ADK458819:AEL458828 ANG458819:AOH458828 AXC458819:AYD458828 BGY458819:BHZ458828 BQU458819:BRV458828 CAQ458819:CBR458828 CKM458819:CLN458828 CUI458819:CVJ458828 DEE458819:DFF458828 DOA458819:DPB458828 DXW458819:DYX458828 EHS458819:EIT458828 ERO458819:ESP458828 FBK458819:FCL458828 FLG458819:FMH458828 FVC458819:FWD458828 GEY458819:GFZ458828 GOU458819:GPV458828 GYQ458819:GZR458828 HIM458819:HJN458828 HSI458819:HTJ458828 ICE458819:IDF458828 IMA458819:INB458828 IVW458819:IWX458828 JFS458819:JGT458828 JPO458819:JQP458828 JZK458819:KAL458828 KJG458819:KKH458828 KTC458819:KUD458828 LCY458819:LDZ458828 LMU458819:LNV458828 LWQ458819:LXR458828 MGM458819:MHN458828 MQI458819:MRJ458828 NAE458819:NBF458828 NKA458819:NLB458828 NTW458819:NUX458828 ODS458819:OET458828 ONO458819:OOP458828 OXK458819:OYL458828 PHG458819:PIH458828 PRC458819:PSD458828 QAY458819:QBZ458828 QKU458819:QLV458828 QUQ458819:QVR458828 REM458819:RFN458828 ROI458819:RPJ458828 RYE458819:RZF458828 SIA458819:SJB458828 SRW458819:SSX458828 TBS458819:TCT458828 TLO458819:TMP458828 TVK458819:TWL458828 UFG458819:UGH458828 UPC458819:UQD458828 UYY458819:UZZ458828 VIU458819:VJV458828 VSQ458819:VTR458828 WCM458819:WDN458828 WMI458819:WNJ458828 WWE458819:WXF458828 W524355:AX524364 JS524355:KT524364 TO524355:UP524364 ADK524355:AEL524364 ANG524355:AOH524364 AXC524355:AYD524364 BGY524355:BHZ524364 BQU524355:BRV524364 CAQ524355:CBR524364 CKM524355:CLN524364 CUI524355:CVJ524364 DEE524355:DFF524364 DOA524355:DPB524364 DXW524355:DYX524364 EHS524355:EIT524364 ERO524355:ESP524364 FBK524355:FCL524364 FLG524355:FMH524364 FVC524355:FWD524364 GEY524355:GFZ524364 GOU524355:GPV524364 GYQ524355:GZR524364 HIM524355:HJN524364 HSI524355:HTJ524364 ICE524355:IDF524364 IMA524355:INB524364 IVW524355:IWX524364 JFS524355:JGT524364 JPO524355:JQP524364 JZK524355:KAL524364 KJG524355:KKH524364 KTC524355:KUD524364 LCY524355:LDZ524364 LMU524355:LNV524364 LWQ524355:LXR524364 MGM524355:MHN524364 MQI524355:MRJ524364 NAE524355:NBF524364 NKA524355:NLB524364 NTW524355:NUX524364 ODS524355:OET524364 ONO524355:OOP524364 OXK524355:OYL524364 PHG524355:PIH524364 PRC524355:PSD524364 QAY524355:QBZ524364 QKU524355:QLV524364 QUQ524355:QVR524364 REM524355:RFN524364 ROI524355:RPJ524364 RYE524355:RZF524364 SIA524355:SJB524364 SRW524355:SSX524364 TBS524355:TCT524364 TLO524355:TMP524364 TVK524355:TWL524364 UFG524355:UGH524364 UPC524355:UQD524364 UYY524355:UZZ524364 VIU524355:VJV524364 VSQ524355:VTR524364 WCM524355:WDN524364 WMI524355:WNJ524364 WWE524355:WXF524364 W589891:AX589900 JS589891:KT589900 TO589891:UP589900 ADK589891:AEL589900 ANG589891:AOH589900 AXC589891:AYD589900 BGY589891:BHZ589900 BQU589891:BRV589900 CAQ589891:CBR589900 CKM589891:CLN589900 CUI589891:CVJ589900 DEE589891:DFF589900 DOA589891:DPB589900 DXW589891:DYX589900 EHS589891:EIT589900 ERO589891:ESP589900 FBK589891:FCL589900 FLG589891:FMH589900 FVC589891:FWD589900 GEY589891:GFZ589900 GOU589891:GPV589900 GYQ589891:GZR589900 HIM589891:HJN589900 HSI589891:HTJ589900 ICE589891:IDF589900 IMA589891:INB589900 IVW589891:IWX589900 JFS589891:JGT589900 JPO589891:JQP589900 JZK589891:KAL589900 KJG589891:KKH589900 KTC589891:KUD589900 LCY589891:LDZ589900 LMU589891:LNV589900 LWQ589891:LXR589900 MGM589891:MHN589900 MQI589891:MRJ589900 NAE589891:NBF589900 NKA589891:NLB589900 NTW589891:NUX589900 ODS589891:OET589900 ONO589891:OOP589900 OXK589891:OYL589900 PHG589891:PIH589900 PRC589891:PSD589900 QAY589891:QBZ589900 QKU589891:QLV589900 QUQ589891:QVR589900 REM589891:RFN589900 ROI589891:RPJ589900 RYE589891:RZF589900 SIA589891:SJB589900 SRW589891:SSX589900 TBS589891:TCT589900 TLO589891:TMP589900 TVK589891:TWL589900 UFG589891:UGH589900 UPC589891:UQD589900 UYY589891:UZZ589900 VIU589891:VJV589900 VSQ589891:VTR589900 WCM589891:WDN589900 WMI589891:WNJ589900 WWE589891:WXF589900 W655427:AX655436 JS655427:KT655436 TO655427:UP655436 ADK655427:AEL655436 ANG655427:AOH655436 AXC655427:AYD655436 BGY655427:BHZ655436 BQU655427:BRV655436 CAQ655427:CBR655436 CKM655427:CLN655436 CUI655427:CVJ655436 DEE655427:DFF655436 DOA655427:DPB655436 DXW655427:DYX655436 EHS655427:EIT655436 ERO655427:ESP655436 FBK655427:FCL655436 FLG655427:FMH655436 FVC655427:FWD655436 GEY655427:GFZ655436 GOU655427:GPV655436 GYQ655427:GZR655436 HIM655427:HJN655436 HSI655427:HTJ655436 ICE655427:IDF655436 IMA655427:INB655436 IVW655427:IWX655436 JFS655427:JGT655436 JPO655427:JQP655436 JZK655427:KAL655436 KJG655427:KKH655436 KTC655427:KUD655436 LCY655427:LDZ655436 LMU655427:LNV655436 LWQ655427:LXR655436 MGM655427:MHN655436 MQI655427:MRJ655436 NAE655427:NBF655436 NKA655427:NLB655436 NTW655427:NUX655436 ODS655427:OET655436 ONO655427:OOP655436 OXK655427:OYL655436 PHG655427:PIH655436 PRC655427:PSD655436 QAY655427:QBZ655436 QKU655427:QLV655436 QUQ655427:QVR655436 REM655427:RFN655436 ROI655427:RPJ655436 RYE655427:RZF655436 SIA655427:SJB655436 SRW655427:SSX655436 TBS655427:TCT655436 TLO655427:TMP655436 TVK655427:TWL655436 UFG655427:UGH655436 UPC655427:UQD655436 UYY655427:UZZ655436 VIU655427:VJV655436 VSQ655427:VTR655436 WCM655427:WDN655436 WMI655427:WNJ655436 WWE655427:WXF655436 W720963:AX720972 JS720963:KT720972 TO720963:UP720972 ADK720963:AEL720972 ANG720963:AOH720972 AXC720963:AYD720972 BGY720963:BHZ720972 BQU720963:BRV720972 CAQ720963:CBR720972 CKM720963:CLN720972 CUI720963:CVJ720972 DEE720963:DFF720972 DOA720963:DPB720972 DXW720963:DYX720972 EHS720963:EIT720972 ERO720963:ESP720972 FBK720963:FCL720972 FLG720963:FMH720972 FVC720963:FWD720972 GEY720963:GFZ720972 GOU720963:GPV720972 GYQ720963:GZR720972 HIM720963:HJN720972 HSI720963:HTJ720972 ICE720963:IDF720972 IMA720963:INB720972 IVW720963:IWX720972 JFS720963:JGT720972 JPO720963:JQP720972 JZK720963:KAL720972 KJG720963:KKH720972 KTC720963:KUD720972 LCY720963:LDZ720972 LMU720963:LNV720972 LWQ720963:LXR720972 MGM720963:MHN720972 MQI720963:MRJ720972 NAE720963:NBF720972 NKA720963:NLB720972 NTW720963:NUX720972 ODS720963:OET720972 ONO720963:OOP720972 OXK720963:OYL720972 PHG720963:PIH720972 PRC720963:PSD720972 QAY720963:QBZ720972 QKU720963:QLV720972 QUQ720963:QVR720972 REM720963:RFN720972 ROI720963:RPJ720972 RYE720963:RZF720972 SIA720963:SJB720972 SRW720963:SSX720972 TBS720963:TCT720972 TLO720963:TMP720972 TVK720963:TWL720972 UFG720963:UGH720972 UPC720963:UQD720972 UYY720963:UZZ720972 VIU720963:VJV720972 VSQ720963:VTR720972 WCM720963:WDN720972 WMI720963:WNJ720972 WWE720963:WXF720972 W786499:AX786508 JS786499:KT786508 TO786499:UP786508 ADK786499:AEL786508 ANG786499:AOH786508 AXC786499:AYD786508 BGY786499:BHZ786508 BQU786499:BRV786508 CAQ786499:CBR786508 CKM786499:CLN786508 CUI786499:CVJ786508 DEE786499:DFF786508 DOA786499:DPB786508 DXW786499:DYX786508 EHS786499:EIT786508 ERO786499:ESP786508 FBK786499:FCL786508 FLG786499:FMH786508 FVC786499:FWD786508 GEY786499:GFZ786508 GOU786499:GPV786508 GYQ786499:GZR786508 HIM786499:HJN786508 HSI786499:HTJ786508 ICE786499:IDF786508 IMA786499:INB786508 IVW786499:IWX786508 JFS786499:JGT786508 JPO786499:JQP786508 JZK786499:KAL786508 KJG786499:KKH786508 KTC786499:KUD786508 LCY786499:LDZ786508 LMU786499:LNV786508 LWQ786499:LXR786508 MGM786499:MHN786508 MQI786499:MRJ786508 NAE786499:NBF786508 NKA786499:NLB786508 NTW786499:NUX786508 ODS786499:OET786508 ONO786499:OOP786508 OXK786499:OYL786508 PHG786499:PIH786508 PRC786499:PSD786508 QAY786499:QBZ786508 QKU786499:QLV786508 QUQ786499:QVR786508 REM786499:RFN786508 ROI786499:RPJ786508 RYE786499:RZF786508 SIA786499:SJB786508 SRW786499:SSX786508 TBS786499:TCT786508 TLO786499:TMP786508 TVK786499:TWL786508 UFG786499:UGH786508 UPC786499:UQD786508 UYY786499:UZZ786508 VIU786499:VJV786508 VSQ786499:VTR786508 WCM786499:WDN786508 WMI786499:WNJ786508 WWE786499:WXF786508 W852035:AX852044 JS852035:KT852044 TO852035:UP852044 ADK852035:AEL852044 ANG852035:AOH852044 AXC852035:AYD852044 BGY852035:BHZ852044 BQU852035:BRV852044 CAQ852035:CBR852044 CKM852035:CLN852044 CUI852035:CVJ852044 DEE852035:DFF852044 DOA852035:DPB852044 DXW852035:DYX852044 EHS852035:EIT852044 ERO852035:ESP852044 FBK852035:FCL852044 FLG852035:FMH852044 FVC852035:FWD852044 GEY852035:GFZ852044 GOU852035:GPV852044 GYQ852035:GZR852044 HIM852035:HJN852044 HSI852035:HTJ852044 ICE852035:IDF852044 IMA852035:INB852044 IVW852035:IWX852044 JFS852035:JGT852044 JPO852035:JQP852044 JZK852035:KAL852044 KJG852035:KKH852044 KTC852035:KUD852044 LCY852035:LDZ852044 LMU852035:LNV852044 LWQ852035:LXR852044 MGM852035:MHN852044 MQI852035:MRJ852044 NAE852035:NBF852044 NKA852035:NLB852044 NTW852035:NUX852044 ODS852035:OET852044 ONO852035:OOP852044 OXK852035:OYL852044 PHG852035:PIH852044 PRC852035:PSD852044 QAY852035:QBZ852044 QKU852035:QLV852044 QUQ852035:QVR852044 REM852035:RFN852044 ROI852035:RPJ852044 RYE852035:RZF852044 SIA852035:SJB852044 SRW852035:SSX852044 TBS852035:TCT852044 TLO852035:TMP852044 TVK852035:TWL852044 UFG852035:UGH852044 UPC852035:UQD852044 UYY852035:UZZ852044 VIU852035:VJV852044 VSQ852035:VTR852044 WCM852035:WDN852044 WMI852035:WNJ852044 WWE852035:WXF852044 W917571:AX917580 JS917571:KT917580 TO917571:UP917580 ADK917571:AEL917580 ANG917571:AOH917580 AXC917571:AYD917580 BGY917571:BHZ917580 BQU917571:BRV917580 CAQ917571:CBR917580 CKM917571:CLN917580 CUI917571:CVJ917580 DEE917571:DFF917580 DOA917571:DPB917580 DXW917571:DYX917580 EHS917571:EIT917580 ERO917571:ESP917580 FBK917571:FCL917580 FLG917571:FMH917580 FVC917571:FWD917580 GEY917571:GFZ917580 GOU917571:GPV917580 GYQ917571:GZR917580 HIM917571:HJN917580 HSI917571:HTJ917580 ICE917571:IDF917580 IMA917571:INB917580 IVW917571:IWX917580 JFS917571:JGT917580 JPO917571:JQP917580 JZK917571:KAL917580 KJG917571:KKH917580 KTC917571:KUD917580 LCY917571:LDZ917580 LMU917571:LNV917580 LWQ917571:LXR917580 MGM917571:MHN917580 MQI917571:MRJ917580 NAE917571:NBF917580 NKA917571:NLB917580 NTW917571:NUX917580 ODS917571:OET917580 ONO917571:OOP917580 OXK917571:OYL917580 PHG917571:PIH917580 PRC917571:PSD917580 QAY917571:QBZ917580 QKU917571:QLV917580 QUQ917571:QVR917580 REM917571:RFN917580 ROI917571:RPJ917580 RYE917571:RZF917580 SIA917571:SJB917580 SRW917571:SSX917580 TBS917571:TCT917580 TLO917571:TMP917580 TVK917571:TWL917580 UFG917571:UGH917580 UPC917571:UQD917580 UYY917571:UZZ917580 VIU917571:VJV917580 VSQ917571:VTR917580 WCM917571:WDN917580 WMI917571:WNJ917580 WWE917571:WXF917580 W983107:AX983116 JS983107:KT983116 TO983107:UP983116 ADK983107:AEL983116 ANG983107:AOH983116 AXC983107:AYD983116 BGY983107:BHZ983116 BQU983107:BRV983116 CAQ983107:CBR983116 CKM983107:CLN983116 CUI983107:CVJ983116 DEE983107:DFF983116 DOA983107:DPB983116 DXW983107:DYX983116 EHS983107:EIT983116 ERO983107:ESP983116 FBK983107:FCL983116 FLG983107:FMH983116 FVC983107:FWD983116 GEY983107:GFZ983116 GOU983107:GPV983116 GYQ983107:GZR983116 HIM983107:HJN983116 HSI983107:HTJ983116 ICE983107:IDF983116 IMA983107:INB983116 IVW983107:IWX983116 JFS983107:JGT983116 JPO983107:JQP983116 JZK983107:KAL983116 KJG983107:KKH983116 KTC983107:KUD983116 LCY983107:LDZ983116 LMU983107:LNV983116 LWQ983107:LXR983116 MGM983107:MHN983116 MQI983107:MRJ983116 NAE983107:NBF983116 NKA983107:NLB983116 NTW983107:NUX983116 ODS983107:OET983116 ONO983107:OOP983116 OXK983107:OYL983116 PHG983107:PIH983116 PRC983107:PSD983116 QAY983107:QBZ983116 QKU983107:QLV983116 QUQ983107:QVR983116 REM983107:RFN983116 ROI983107:RPJ983116 RYE983107:RZF983116 SIA983107:SJB983116 SRW983107:SSX983116 TBS983107:TCT983116 TLO983107:TMP983116 TVK983107:TWL983116 UFG983107:UGH983116 UPC983107:UQD983116 UYY983107:UZZ983116 VIU983107:VJV983116 VSQ983107:VTR983116 WCM983107:WDN983116 WMI983107:WNJ983116 WWE983107:WXF983116">
      <formula1>"出"</formula1>
    </dataValidation>
    <dataValidation type="list" allowBlank="1" showInputMessage="1" showErrorMessage="1" sqref="J83:L90 JF83:JH90 TB83:TD90 ACX83:ACZ90 AMT83:AMV90 AWP83:AWR90 BGL83:BGN90 BQH83:BQJ90 CAD83:CAF90 CJZ83:CKB90 CTV83:CTX90 DDR83:DDT90 DNN83:DNP90 DXJ83:DXL90 EHF83:EHH90 ERB83:ERD90 FAX83:FAZ90 FKT83:FKV90 FUP83:FUR90 GEL83:GEN90 GOH83:GOJ90 GYD83:GYF90 HHZ83:HIB90 HRV83:HRX90 IBR83:IBT90 ILN83:ILP90 IVJ83:IVL90 JFF83:JFH90 JPB83:JPD90 JYX83:JYZ90 KIT83:KIV90 KSP83:KSR90 LCL83:LCN90 LMH83:LMJ90 LWD83:LWF90 MFZ83:MGB90 MPV83:MPX90 MZR83:MZT90 NJN83:NJP90 NTJ83:NTL90 ODF83:ODH90 ONB83:OND90 OWX83:OWZ90 PGT83:PGV90 PQP83:PQR90 QAL83:QAN90 QKH83:QKJ90 QUD83:QUF90 RDZ83:REB90 RNV83:RNX90 RXR83:RXT90 SHN83:SHP90 SRJ83:SRL90 TBF83:TBH90 TLB83:TLD90 TUX83:TUZ90 UET83:UEV90 UOP83:UOR90 UYL83:UYN90 VIH83:VIJ90 VSD83:VSF90 WBZ83:WCB90 WLV83:WLX90 WVR83:WVT90 J65619:L65626 JF65619:JH65626 TB65619:TD65626 ACX65619:ACZ65626 AMT65619:AMV65626 AWP65619:AWR65626 BGL65619:BGN65626 BQH65619:BQJ65626 CAD65619:CAF65626 CJZ65619:CKB65626 CTV65619:CTX65626 DDR65619:DDT65626 DNN65619:DNP65626 DXJ65619:DXL65626 EHF65619:EHH65626 ERB65619:ERD65626 FAX65619:FAZ65626 FKT65619:FKV65626 FUP65619:FUR65626 GEL65619:GEN65626 GOH65619:GOJ65626 GYD65619:GYF65626 HHZ65619:HIB65626 HRV65619:HRX65626 IBR65619:IBT65626 ILN65619:ILP65626 IVJ65619:IVL65626 JFF65619:JFH65626 JPB65619:JPD65626 JYX65619:JYZ65626 KIT65619:KIV65626 KSP65619:KSR65626 LCL65619:LCN65626 LMH65619:LMJ65626 LWD65619:LWF65626 MFZ65619:MGB65626 MPV65619:MPX65626 MZR65619:MZT65626 NJN65619:NJP65626 NTJ65619:NTL65626 ODF65619:ODH65626 ONB65619:OND65626 OWX65619:OWZ65626 PGT65619:PGV65626 PQP65619:PQR65626 QAL65619:QAN65626 QKH65619:QKJ65626 QUD65619:QUF65626 RDZ65619:REB65626 RNV65619:RNX65626 RXR65619:RXT65626 SHN65619:SHP65626 SRJ65619:SRL65626 TBF65619:TBH65626 TLB65619:TLD65626 TUX65619:TUZ65626 UET65619:UEV65626 UOP65619:UOR65626 UYL65619:UYN65626 VIH65619:VIJ65626 VSD65619:VSF65626 WBZ65619:WCB65626 WLV65619:WLX65626 WVR65619:WVT65626 J131155:L131162 JF131155:JH131162 TB131155:TD131162 ACX131155:ACZ131162 AMT131155:AMV131162 AWP131155:AWR131162 BGL131155:BGN131162 BQH131155:BQJ131162 CAD131155:CAF131162 CJZ131155:CKB131162 CTV131155:CTX131162 DDR131155:DDT131162 DNN131155:DNP131162 DXJ131155:DXL131162 EHF131155:EHH131162 ERB131155:ERD131162 FAX131155:FAZ131162 FKT131155:FKV131162 FUP131155:FUR131162 GEL131155:GEN131162 GOH131155:GOJ131162 GYD131155:GYF131162 HHZ131155:HIB131162 HRV131155:HRX131162 IBR131155:IBT131162 ILN131155:ILP131162 IVJ131155:IVL131162 JFF131155:JFH131162 JPB131155:JPD131162 JYX131155:JYZ131162 KIT131155:KIV131162 KSP131155:KSR131162 LCL131155:LCN131162 LMH131155:LMJ131162 LWD131155:LWF131162 MFZ131155:MGB131162 MPV131155:MPX131162 MZR131155:MZT131162 NJN131155:NJP131162 NTJ131155:NTL131162 ODF131155:ODH131162 ONB131155:OND131162 OWX131155:OWZ131162 PGT131155:PGV131162 PQP131155:PQR131162 QAL131155:QAN131162 QKH131155:QKJ131162 QUD131155:QUF131162 RDZ131155:REB131162 RNV131155:RNX131162 RXR131155:RXT131162 SHN131155:SHP131162 SRJ131155:SRL131162 TBF131155:TBH131162 TLB131155:TLD131162 TUX131155:TUZ131162 UET131155:UEV131162 UOP131155:UOR131162 UYL131155:UYN131162 VIH131155:VIJ131162 VSD131155:VSF131162 WBZ131155:WCB131162 WLV131155:WLX131162 WVR131155:WVT131162 J196691:L196698 JF196691:JH196698 TB196691:TD196698 ACX196691:ACZ196698 AMT196691:AMV196698 AWP196691:AWR196698 BGL196691:BGN196698 BQH196691:BQJ196698 CAD196691:CAF196698 CJZ196691:CKB196698 CTV196691:CTX196698 DDR196691:DDT196698 DNN196691:DNP196698 DXJ196691:DXL196698 EHF196691:EHH196698 ERB196691:ERD196698 FAX196691:FAZ196698 FKT196691:FKV196698 FUP196691:FUR196698 GEL196691:GEN196698 GOH196691:GOJ196698 GYD196691:GYF196698 HHZ196691:HIB196698 HRV196691:HRX196698 IBR196691:IBT196698 ILN196691:ILP196698 IVJ196691:IVL196698 JFF196691:JFH196698 JPB196691:JPD196698 JYX196691:JYZ196698 KIT196691:KIV196698 KSP196691:KSR196698 LCL196691:LCN196698 LMH196691:LMJ196698 LWD196691:LWF196698 MFZ196691:MGB196698 MPV196691:MPX196698 MZR196691:MZT196698 NJN196691:NJP196698 NTJ196691:NTL196698 ODF196691:ODH196698 ONB196691:OND196698 OWX196691:OWZ196698 PGT196691:PGV196698 PQP196691:PQR196698 QAL196691:QAN196698 QKH196691:QKJ196698 QUD196691:QUF196698 RDZ196691:REB196698 RNV196691:RNX196698 RXR196691:RXT196698 SHN196691:SHP196698 SRJ196691:SRL196698 TBF196691:TBH196698 TLB196691:TLD196698 TUX196691:TUZ196698 UET196691:UEV196698 UOP196691:UOR196698 UYL196691:UYN196698 VIH196691:VIJ196698 VSD196691:VSF196698 WBZ196691:WCB196698 WLV196691:WLX196698 WVR196691:WVT196698 J262227:L262234 JF262227:JH262234 TB262227:TD262234 ACX262227:ACZ262234 AMT262227:AMV262234 AWP262227:AWR262234 BGL262227:BGN262234 BQH262227:BQJ262234 CAD262227:CAF262234 CJZ262227:CKB262234 CTV262227:CTX262234 DDR262227:DDT262234 DNN262227:DNP262234 DXJ262227:DXL262234 EHF262227:EHH262234 ERB262227:ERD262234 FAX262227:FAZ262234 FKT262227:FKV262234 FUP262227:FUR262234 GEL262227:GEN262234 GOH262227:GOJ262234 GYD262227:GYF262234 HHZ262227:HIB262234 HRV262227:HRX262234 IBR262227:IBT262234 ILN262227:ILP262234 IVJ262227:IVL262234 JFF262227:JFH262234 JPB262227:JPD262234 JYX262227:JYZ262234 KIT262227:KIV262234 KSP262227:KSR262234 LCL262227:LCN262234 LMH262227:LMJ262234 LWD262227:LWF262234 MFZ262227:MGB262234 MPV262227:MPX262234 MZR262227:MZT262234 NJN262227:NJP262234 NTJ262227:NTL262234 ODF262227:ODH262234 ONB262227:OND262234 OWX262227:OWZ262234 PGT262227:PGV262234 PQP262227:PQR262234 QAL262227:QAN262234 QKH262227:QKJ262234 QUD262227:QUF262234 RDZ262227:REB262234 RNV262227:RNX262234 RXR262227:RXT262234 SHN262227:SHP262234 SRJ262227:SRL262234 TBF262227:TBH262234 TLB262227:TLD262234 TUX262227:TUZ262234 UET262227:UEV262234 UOP262227:UOR262234 UYL262227:UYN262234 VIH262227:VIJ262234 VSD262227:VSF262234 WBZ262227:WCB262234 WLV262227:WLX262234 WVR262227:WVT262234 J327763:L327770 JF327763:JH327770 TB327763:TD327770 ACX327763:ACZ327770 AMT327763:AMV327770 AWP327763:AWR327770 BGL327763:BGN327770 BQH327763:BQJ327770 CAD327763:CAF327770 CJZ327763:CKB327770 CTV327763:CTX327770 DDR327763:DDT327770 DNN327763:DNP327770 DXJ327763:DXL327770 EHF327763:EHH327770 ERB327763:ERD327770 FAX327763:FAZ327770 FKT327763:FKV327770 FUP327763:FUR327770 GEL327763:GEN327770 GOH327763:GOJ327770 GYD327763:GYF327770 HHZ327763:HIB327770 HRV327763:HRX327770 IBR327763:IBT327770 ILN327763:ILP327770 IVJ327763:IVL327770 JFF327763:JFH327770 JPB327763:JPD327770 JYX327763:JYZ327770 KIT327763:KIV327770 KSP327763:KSR327770 LCL327763:LCN327770 LMH327763:LMJ327770 LWD327763:LWF327770 MFZ327763:MGB327770 MPV327763:MPX327770 MZR327763:MZT327770 NJN327763:NJP327770 NTJ327763:NTL327770 ODF327763:ODH327770 ONB327763:OND327770 OWX327763:OWZ327770 PGT327763:PGV327770 PQP327763:PQR327770 QAL327763:QAN327770 QKH327763:QKJ327770 QUD327763:QUF327770 RDZ327763:REB327770 RNV327763:RNX327770 RXR327763:RXT327770 SHN327763:SHP327770 SRJ327763:SRL327770 TBF327763:TBH327770 TLB327763:TLD327770 TUX327763:TUZ327770 UET327763:UEV327770 UOP327763:UOR327770 UYL327763:UYN327770 VIH327763:VIJ327770 VSD327763:VSF327770 WBZ327763:WCB327770 WLV327763:WLX327770 WVR327763:WVT327770 J393299:L393306 JF393299:JH393306 TB393299:TD393306 ACX393299:ACZ393306 AMT393299:AMV393306 AWP393299:AWR393306 BGL393299:BGN393306 BQH393299:BQJ393306 CAD393299:CAF393306 CJZ393299:CKB393306 CTV393299:CTX393306 DDR393299:DDT393306 DNN393299:DNP393306 DXJ393299:DXL393306 EHF393299:EHH393306 ERB393299:ERD393306 FAX393299:FAZ393306 FKT393299:FKV393306 FUP393299:FUR393306 GEL393299:GEN393306 GOH393299:GOJ393306 GYD393299:GYF393306 HHZ393299:HIB393306 HRV393299:HRX393306 IBR393299:IBT393306 ILN393299:ILP393306 IVJ393299:IVL393306 JFF393299:JFH393306 JPB393299:JPD393306 JYX393299:JYZ393306 KIT393299:KIV393306 KSP393299:KSR393306 LCL393299:LCN393306 LMH393299:LMJ393306 LWD393299:LWF393306 MFZ393299:MGB393306 MPV393299:MPX393306 MZR393299:MZT393306 NJN393299:NJP393306 NTJ393299:NTL393306 ODF393299:ODH393306 ONB393299:OND393306 OWX393299:OWZ393306 PGT393299:PGV393306 PQP393299:PQR393306 QAL393299:QAN393306 QKH393299:QKJ393306 QUD393299:QUF393306 RDZ393299:REB393306 RNV393299:RNX393306 RXR393299:RXT393306 SHN393299:SHP393306 SRJ393299:SRL393306 TBF393299:TBH393306 TLB393299:TLD393306 TUX393299:TUZ393306 UET393299:UEV393306 UOP393299:UOR393306 UYL393299:UYN393306 VIH393299:VIJ393306 VSD393299:VSF393306 WBZ393299:WCB393306 WLV393299:WLX393306 WVR393299:WVT393306 J458835:L458842 JF458835:JH458842 TB458835:TD458842 ACX458835:ACZ458842 AMT458835:AMV458842 AWP458835:AWR458842 BGL458835:BGN458842 BQH458835:BQJ458842 CAD458835:CAF458842 CJZ458835:CKB458842 CTV458835:CTX458842 DDR458835:DDT458842 DNN458835:DNP458842 DXJ458835:DXL458842 EHF458835:EHH458842 ERB458835:ERD458842 FAX458835:FAZ458842 FKT458835:FKV458842 FUP458835:FUR458842 GEL458835:GEN458842 GOH458835:GOJ458842 GYD458835:GYF458842 HHZ458835:HIB458842 HRV458835:HRX458842 IBR458835:IBT458842 ILN458835:ILP458842 IVJ458835:IVL458842 JFF458835:JFH458842 JPB458835:JPD458842 JYX458835:JYZ458842 KIT458835:KIV458842 KSP458835:KSR458842 LCL458835:LCN458842 LMH458835:LMJ458842 LWD458835:LWF458842 MFZ458835:MGB458842 MPV458835:MPX458842 MZR458835:MZT458842 NJN458835:NJP458842 NTJ458835:NTL458842 ODF458835:ODH458842 ONB458835:OND458842 OWX458835:OWZ458842 PGT458835:PGV458842 PQP458835:PQR458842 QAL458835:QAN458842 QKH458835:QKJ458842 QUD458835:QUF458842 RDZ458835:REB458842 RNV458835:RNX458842 RXR458835:RXT458842 SHN458835:SHP458842 SRJ458835:SRL458842 TBF458835:TBH458842 TLB458835:TLD458842 TUX458835:TUZ458842 UET458835:UEV458842 UOP458835:UOR458842 UYL458835:UYN458842 VIH458835:VIJ458842 VSD458835:VSF458842 WBZ458835:WCB458842 WLV458835:WLX458842 WVR458835:WVT458842 J524371:L524378 JF524371:JH524378 TB524371:TD524378 ACX524371:ACZ524378 AMT524371:AMV524378 AWP524371:AWR524378 BGL524371:BGN524378 BQH524371:BQJ524378 CAD524371:CAF524378 CJZ524371:CKB524378 CTV524371:CTX524378 DDR524371:DDT524378 DNN524371:DNP524378 DXJ524371:DXL524378 EHF524371:EHH524378 ERB524371:ERD524378 FAX524371:FAZ524378 FKT524371:FKV524378 FUP524371:FUR524378 GEL524371:GEN524378 GOH524371:GOJ524378 GYD524371:GYF524378 HHZ524371:HIB524378 HRV524371:HRX524378 IBR524371:IBT524378 ILN524371:ILP524378 IVJ524371:IVL524378 JFF524371:JFH524378 JPB524371:JPD524378 JYX524371:JYZ524378 KIT524371:KIV524378 KSP524371:KSR524378 LCL524371:LCN524378 LMH524371:LMJ524378 LWD524371:LWF524378 MFZ524371:MGB524378 MPV524371:MPX524378 MZR524371:MZT524378 NJN524371:NJP524378 NTJ524371:NTL524378 ODF524371:ODH524378 ONB524371:OND524378 OWX524371:OWZ524378 PGT524371:PGV524378 PQP524371:PQR524378 QAL524371:QAN524378 QKH524371:QKJ524378 QUD524371:QUF524378 RDZ524371:REB524378 RNV524371:RNX524378 RXR524371:RXT524378 SHN524371:SHP524378 SRJ524371:SRL524378 TBF524371:TBH524378 TLB524371:TLD524378 TUX524371:TUZ524378 UET524371:UEV524378 UOP524371:UOR524378 UYL524371:UYN524378 VIH524371:VIJ524378 VSD524371:VSF524378 WBZ524371:WCB524378 WLV524371:WLX524378 WVR524371:WVT524378 J589907:L589914 JF589907:JH589914 TB589907:TD589914 ACX589907:ACZ589914 AMT589907:AMV589914 AWP589907:AWR589914 BGL589907:BGN589914 BQH589907:BQJ589914 CAD589907:CAF589914 CJZ589907:CKB589914 CTV589907:CTX589914 DDR589907:DDT589914 DNN589907:DNP589914 DXJ589907:DXL589914 EHF589907:EHH589914 ERB589907:ERD589914 FAX589907:FAZ589914 FKT589907:FKV589914 FUP589907:FUR589914 GEL589907:GEN589914 GOH589907:GOJ589914 GYD589907:GYF589914 HHZ589907:HIB589914 HRV589907:HRX589914 IBR589907:IBT589914 ILN589907:ILP589914 IVJ589907:IVL589914 JFF589907:JFH589914 JPB589907:JPD589914 JYX589907:JYZ589914 KIT589907:KIV589914 KSP589907:KSR589914 LCL589907:LCN589914 LMH589907:LMJ589914 LWD589907:LWF589914 MFZ589907:MGB589914 MPV589907:MPX589914 MZR589907:MZT589914 NJN589907:NJP589914 NTJ589907:NTL589914 ODF589907:ODH589914 ONB589907:OND589914 OWX589907:OWZ589914 PGT589907:PGV589914 PQP589907:PQR589914 QAL589907:QAN589914 QKH589907:QKJ589914 QUD589907:QUF589914 RDZ589907:REB589914 RNV589907:RNX589914 RXR589907:RXT589914 SHN589907:SHP589914 SRJ589907:SRL589914 TBF589907:TBH589914 TLB589907:TLD589914 TUX589907:TUZ589914 UET589907:UEV589914 UOP589907:UOR589914 UYL589907:UYN589914 VIH589907:VIJ589914 VSD589907:VSF589914 WBZ589907:WCB589914 WLV589907:WLX589914 WVR589907:WVT589914 J655443:L655450 JF655443:JH655450 TB655443:TD655450 ACX655443:ACZ655450 AMT655443:AMV655450 AWP655443:AWR655450 BGL655443:BGN655450 BQH655443:BQJ655450 CAD655443:CAF655450 CJZ655443:CKB655450 CTV655443:CTX655450 DDR655443:DDT655450 DNN655443:DNP655450 DXJ655443:DXL655450 EHF655443:EHH655450 ERB655443:ERD655450 FAX655443:FAZ655450 FKT655443:FKV655450 FUP655443:FUR655450 GEL655443:GEN655450 GOH655443:GOJ655450 GYD655443:GYF655450 HHZ655443:HIB655450 HRV655443:HRX655450 IBR655443:IBT655450 ILN655443:ILP655450 IVJ655443:IVL655450 JFF655443:JFH655450 JPB655443:JPD655450 JYX655443:JYZ655450 KIT655443:KIV655450 KSP655443:KSR655450 LCL655443:LCN655450 LMH655443:LMJ655450 LWD655443:LWF655450 MFZ655443:MGB655450 MPV655443:MPX655450 MZR655443:MZT655450 NJN655443:NJP655450 NTJ655443:NTL655450 ODF655443:ODH655450 ONB655443:OND655450 OWX655443:OWZ655450 PGT655443:PGV655450 PQP655443:PQR655450 QAL655443:QAN655450 QKH655443:QKJ655450 QUD655443:QUF655450 RDZ655443:REB655450 RNV655443:RNX655450 RXR655443:RXT655450 SHN655443:SHP655450 SRJ655443:SRL655450 TBF655443:TBH655450 TLB655443:TLD655450 TUX655443:TUZ655450 UET655443:UEV655450 UOP655443:UOR655450 UYL655443:UYN655450 VIH655443:VIJ655450 VSD655443:VSF655450 WBZ655443:WCB655450 WLV655443:WLX655450 WVR655443:WVT655450 J720979:L720986 JF720979:JH720986 TB720979:TD720986 ACX720979:ACZ720986 AMT720979:AMV720986 AWP720979:AWR720986 BGL720979:BGN720986 BQH720979:BQJ720986 CAD720979:CAF720986 CJZ720979:CKB720986 CTV720979:CTX720986 DDR720979:DDT720986 DNN720979:DNP720986 DXJ720979:DXL720986 EHF720979:EHH720986 ERB720979:ERD720986 FAX720979:FAZ720986 FKT720979:FKV720986 FUP720979:FUR720986 GEL720979:GEN720986 GOH720979:GOJ720986 GYD720979:GYF720986 HHZ720979:HIB720986 HRV720979:HRX720986 IBR720979:IBT720986 ILN720979:ILP720986 IVJ720979:IVL720986 JFF720979:JFH720986 JPB720979:JPD720986 JYX720979:JYZ720986 KIT720979:KIV720986 KSP720979:KSR720986 LCL720979:LCN720986 LMH720979:LMJ720986 LWD720979:LWF720986 MFZ720979:MGB720986 MPV720979:MPX720986 MZR720979:MZT720986 NJN720979:NJP720986 NTJ720979:NTL720986 ODF720979:ODH720986 ONB720979:OND720986 OWX720979:OWZ720986 PGT720979:PGV720986 PQP720979:PQR720986 QAL720979:QAN720986 QKH720979:QKJ720986 QUD720979:QUF720986 RDZ720979:REB720986 RNV720979:RNX720986 RXR720979:RXT720986 SHN720979:SHP720986 SRJ720979:SRL720986 TBF720979:TBH720986 TLB720979:TLD720986 TUX720979:TUZ720986 UET720979:UEV720986 UOP720979:UOR720986 UYL720979:UYN720986 VIH720979:VIJ720986 VSD720979:VSF720986 WBZ720979:WCB720986 WLV720979:WLX720986 WVR720979:WVT720986 J786515:L786522 JF786515:JH786522 TB786515:TD786522 ACX786515:ACZ786522 AMT786515:AMV786522 AWP786515:AWR786522 BGL786515:BGN786522 BQH786515:BQJ786522 CAD786515:CAF786522 CJZ786515:CKB786522 CTV786515:CTX786522 DDR786515:DDT786522 DNN786515:DNP786522 DXJ786515:DXL786522 EHF786515:EHH786522 ERB786515:ERD786522 FAX786515:FAZ786522 FKT786515:FKV786522 FUP786515:FUR786522 GEL786515:GEN786522 GOH786515:GOJ786522 GYD786515:GYF786522 HHZ786515:HIB786522 HRV786515:HRX786522 IBR786515:IBT786522 ILN786515:ILP786522 IVJ786515:IVL786522 JFF786515:JFH786522 JPB786515:JPD786522 JYX786515:JYZ786522 KIT786515:KIV786522 KSP786515:KSR786522 LCL786515:LCN786522 LMH786515:LMJ786522 LWD786515:LWF786522 MFZ786515:MGB786522 MPV786515:MPX786522 MZR786515:MZT786522 NJN786515:NJP786522 NTJ786515:NTL786522 ODF786515:ODH786522 ONB786515:OND786522 OWX786515:OWZ786522 PGT786515:PGV786522 PQP786515:PQR786522 QAL786515:QAN786522 QKH786515:QKJ786522 QUD786515:QUF786522 RDZ786515:REB786522 RNV786515:RNX786522 RXR786515:RXT786522 SHN786515:SHP786522 SRJ786515:SRL786522 TBF786515:TBH786522 TLB786515:TLD786522 TUX786515:TUZ786522 UET786515:UEV786522 UOP786515:UOR786522 UYL786515:UYN786522 VIH786515:VIJ786522 VSD786515:VSF786522 WBZ786515:WCB786522 WLV786515:WLX786522 WVR786515:WVT786522 J852051:L852058 JF852051:JH852058 TB852051:TD852058 ACX852051:ACZ852058 AMT852051:AMV852058 AWP852051:AWR852058 BGL852051:BGN852058 BQH852051:BQJ852058 CAD852051:CAF852058 CJZ852051:CKB852058 CTV852051:CTX852058 DDR852051:DDT852058 DNN852051:DNP852058 DXJ852051:DXL852058 EHF852051:EHH852058 ERB852051:ERD852058 FAX852051:FAZ852058 FKT852051:FKV852058 FUP852051:FUR852058 GEL852051:GEN852058 GOH852051:GOJ852058 GYD852051:GYF852058 HHZ852051:HIB852058 HRV852051:HRX852058 IBR852051:IBT852058 ILN852051:ILP852058 IVJ852051:IVL852058 JFF852051:JFH852058 JPB852051:JPD852058 JYX852051:JYZ852058 KIT852051:KIV852058 KSP852051:KSR852058 LCL852051:LCN852058 LMH852051:LMJ852058 LWD852051:LWF852058 MFZ852051:MGB852058 MPV852051:MPX852058 MZR852051:MZT852058 NJN852051:NJP852058 NTJ852051:NTL852058 ODF852051:ODH852058 ONB852051:OND852058 OWX852051:OWZ852058 PGT852051:PGV852058 PQP852051:PQR852058 QAL852051:QAN852058 QKH852051:QKJ852058 QUD852051:QUF852058 RDZ852051:REB852058 RNV852051:RNX852058 RXR852051:RXT852058 SHN852051:SHP852058 SRJ852051:SRL852058 TBF852051:TBH852058 TLB852051:TLD852058 TUX852051:TUZ852058 UET852051:UEV852058 UOP852051:UOR852058 UYL852051:UYN852058 VIH852051:VIJ852058 VSD852051:VSF852058 WBZ852051:WCB852058 WLV852051:WLX852058 WVR852051:WVT852058 J917587:L917594 JF917587:JH917594 TB917587:TD917594 ACX917587:ACZ917594 AMT917587:AMV917594 AWP917587:AWR917594 BGL917587:BGN917594 BQH917587:BQJ917594 CAD917587:CAF917594 CJZ917587:CKB917594 CTV917587:CTX917594 DDR917587:DDT917594 DNN917587:DNP917594 DXJ917587:DXL917594 EHF917587:EHH917594 ERB917587:ERD917594 FAX917587:FAZ917594 FKT917587:FKV917594 FUP917587:FUR917594 GEL917587:GEN917594 GOH917587:GOJ917594 GYD917587:GYF917594 HHZ917587:HIB917594 HRV917587:HRX917594 IBR917587:IBT917594 ILN917587:ILP917594 IVJ917587:IVL917594 JFF917587:JFH917594 JPB917587:JPD917594 JYX917587:JYZ917594 KIT917587:KIV917594 KSP917587:KSR917594 LCL917587:LCN917594 LMH917587:LMJ917594 LWD917587:LWF917594 MFZ917587:MGB917594 MPV917587:MPX917594 MZR917587:MZT917594 NJN917587:NJP917594 NTJ917587:NTL917594 ODF917587:ODH917594 ONB917587:OND917594 OWX917587:OWZ917594 PGT917587:PGV917594 PQP917587:PQR917594 QAL917587:QAN917594 QKH917587:QKJ917594 QUD917587:QUF917594 RDZ917587:REB917594 RNV917587:RNX917594 RXR917587:RXT917594 SHN917587:SHP917594 SRJ917587:SRL917594 TBF917587:TBH917594 TLB917587:TLD917594 TUX917587:TUZ917594 UET917587:UEV917594 UOP917587:UOR917594 UYL917587:UYN917594 VIH917587:VIJ917594 VSD917587:VSF917594 WBZ917587:WCB917594 WLV917587:WLX917594 WVR917587:WVT917594 J983123:L983130 JF983123:JH983130 TB983123:TD983130 ACX983123:ACZ983130 AMT983123:AMV983130 AWP983123:AWR983130 BGL983123:BGN983130 BQH983123:BQJ983130 CAD983123:CAF983130 CJZ983123:CKB983130 CTV983123:CTX983130 DDR983123:DDT983130 DNN983123:DNP983130 DXJ983123:DXL983130 EHF983123:EHH983130 ERB983123:ERD983130 FAX983123:FAZ983130 FKT983123:FKV983130 FUP983123:FUR983130 GEL983123:GEN983130 GOH983123:GOJ983130 GYD983123:GYF983130 HHZ983123:HIB983130 HRV983123:HRX983130 IBR983123:IBT983130 ILN983123:ILP983130 IVJ983123:IVL983130 JFF983123:JFH983130 JPB983123:JPD983130 JYX983123:JYZ983130 KIT983123:KIV983130 KSP983123:KSR983130 LCL983123:LCN983130 LMH983123:LMJ983130 LWD983123:LWF983130 MFZ983123:MGB983130 MPV983123:MPX983130 MZR983123:MZT983130 NJN983123:NJP983130 NTJ983123:NTL983130 ODF983123:ODH983130 ONB983123:OND983130 OWX983123:OWZ983130 PGT983123:PGV983130 PQP983123:PQR983130 QAL983123:QAN983130 QKH983123:QKJ983130 QUD983123:QUF983130 RDZ983123:REB983130 RNV983123:RNX983130 RXR983123:RXT983130 SHN983123:SHP983130 SRJ983123:SRL983130 TBF983123:TBH983130 TLB983123:TLD983130 TUX983123:TUZ983130 UET983123:UEV983130 UOP983123:UOR983130 UYL983123:UYN983130 VIH983123:VIJ983130 VSD983123:VSF983130 WBZ983123:WCB983130 WLV983123:WLX983130 WVR983123:WVT983130 J67:L76 JF67:JH76 TB67:TD76 ACX67:ACZ76 AMT67:AMV76 AWP67:AWR76 BGL67:BGN76 BQH67:BQJ76 CAD67:CAF76 CJZ67:CKB76 CTV67:CTX76 DDR67:DDT76 DNN67:DNP76 DXJ67:DXL76 EHF67:EHH76 ERB67:ERD76 FAX67:FAZ76 FKT67:FKV76 FUP67:FUR76 GEL67:GEN76 GOH67:GOJ76 GYD67:GYF76 HHZ67:HIB76 HRV67:HRX76 IBR67:IBT76 ILN67:ILP76 IVJ67:IVL76 JFF67:JFH76 JPB67:JPD76 JYX67:JYZ76 KIT67:KIV76 KSP67:KSR76 LCL67:LCN76 LMH67:LMJ76 LWD67:LWF76 MFZ67:MGB76 MPV67:MPX76 MZR67:MZT76 NJN67:NJP76 NTJ67:NTL76 ODF67:ODH76 ONB67:OND76 OWX67:OWZ76 PGT67:PGV76 PQP67:PQR76 QAL67:QAN76 QKH67:QKJ76 QUD67:QUF76 RDZ67:REB76 RNV67:RNX76 RXR67:RXT76 SHN67:SHP76 SRJ67:SRL76 TBF67:TBH76 TLB67:TLD76 TUX67:TUZ76 UET67:UEV76 UOP67:UOR76 UYL67:UYN76 VIH67:VIJ76 VSD67:VSF76 WBZ67:WCB76 WLV67:WLX76 WVR67:WVT76 J65603:L65612 JF65603:JH65612 TB65603:TD65612 ACX65603:ACZ65612 AMT65603:AMV65612 AWP65603:AWR65612 BGL65603:BGN65612 BQH65603:BQJ65612 CAD65603:CAF65612 CJZ65603:CKB65612 CTV65603:CTX65612 DDR65603:DDT65612 DNN65603:DNP65612 DXJ65603:DXL65612 EHF65603:EHH65612 ERB65603:ERD65612 FAX65603:FAZ65612 FKT65603:FKV65612 FUP65603:FUR65612 GEL65603:GEN65612 GOH65603:GOJ65612 GYD65603:GYF65612 HHZ65603:HIB65612 HRV65603:HRX65612 IBR65603:IBT65612 ILN65603:ILP65612 IVJ65603:IVL65612 JFF65603:JFH65612 JPB65603:JPD65612 JYX65603:JYZ65612 KIT65603:KIV65612 KSP65603:KSR65612 LCL65603:LCN65612 LMH65603:LMJ65612 LWD65603:LWF65612 MFZ65603:MGB65612 MPV65603:MPX65612 MZR65603:MZT65612 NJN65603:NJP65612 NTJ65603:NTL65612 ODF65603:ODH65612 ONB65603:OND65612 OWX65603:OWZ65612 PGT65603:PGV65612 PQP65603:PQR65612 QAL65603:QAN65612 QKH65603:QKJ65612 QUD65603:QUF65612 RDZ65603:REB65612 RNV65603:RNX65612 RXR65603:RXT65612 SHN65603:SHP65612 SRJ65603:SRL65612 TBF65603:TBH65612 TLB65603:TLD65612 TUX65603:TUZ65612 UET65603:UEV65612 UOP65603:UOR65612 UYL65603:UYN65612 VIH65603:VIJ65612 VSD65603:VSF65612 WBZ65603:WCB65612 WLV65603:WLX65612 WVR65603:WVT65612 J131139:L131148 JF131139:JH131148 TB131139:TD131148 ACX131139:ACZ131148 AMT131139:AMV131148 AWP131139:AWR131148 BGL131139:BGN131148 BQH131139:BQJ131148 CAD131139:CAF131148 CJZ131139:CKB131148 CTV131139:CTX131148 DDR131139:DDT131148 DNN131139:DNP131148 DXJ131139:DXL131148 EHF131139:EHH131148 ERB131139:ERD131148 FAX131139:FAZ131148 FKT131139:FKV131148 FUP131139:FUR131148 GEL131139:GEN131148 GOH131139:GOJ131148 GYD131139:GYF131148 HHZ131139:HIB131148 HRV131139:HRX131148 IBR131139:IBT131148 ILN131139:ILP131148 IVJ131139:IVL131148 JFF131139:JFH131148 JPB131139:JPD131148 JYX131139:JYZ131148 KIT131139:KIV131148 KSP131139:KSR131148 LCL131139:LCN131148 LMH131139:LMJ131148 LWD131139:LWF131148 MFZ131139:MGB131148 MPV131139:MPX131148 MZR131139:MZT131148 NJN131139:NJP131148 NTJ131139:NTL131148 ODF131139:ODH131148 ONB131139:OND131148 OWX131139:OWZ131148 PGT131139:PGV131148 PQP131139:PQR131148 QAL131139:QAN131148 QKH131139:QKJ131148 QUD131139:QUF131148 RDZ131139:REB131148 RNV131139:RNX131148 RXR131139:RXT131148 SHN131139:SHP131148 SRJ131139:SRL131148 TBF131139:TBH131148 TLB131139:TLD131148 TUX131139:TUZ131148 UET131139:UEV131148 UOP131139:UOR131148 UYL131139:UYN131148 VIH131139:VIJ131148 VSD131139:VSF131148 WBZ131139:WCB131148 WLV131139:WLX131148 WVR131139:WVT131148 J196675:L196684 JF196675:JH196684 TB196675:TD196684 ACX196675:ACZ196684 AMT196675:AMV196684 AWP196675:AWR196684 BGL196675:BGN196684 BQH196675:BQJ196684 CAD196675:CAF196684 CJZ196675:CKB196684 CTV196675:CTX196684 DDR196675:DDT196684 DNN196675:DNP196684 DXJ196675:DXL196684 EHF196675:EHH196684 ERB196675:ERD196684 FAX196675:FAZ196684 FKT196675:FKV196684 FUP196675:FUR196684 GEL196675:GEN196684 GOH196675:GOJ196684 GYD196675:GYF196684 HHZ196675:HIB196684 HRV196675:HRX196684 IBR196675:IBT196684 ILN196675:ILP196684 IVJ196675:IVL196684 JFF196675:JFH196684 JPB196675:JPD196684 JYX196675:JYZ196684 KIT196675:KIV196684 KSP196675:KSR196684 LCL196675:LCN196684 LMH196675:LMJ196684 LWD196675:LWF196684 MFZ196675:MGB196684 MPV196675:MPX196684 MZR196675:MZT196684 NJN196675:NJP196684 NTJ196675:NTL196684 ODF196675:ODH196684 ONB196675:OND196684 OWX196675:OWZ196684 PGT196675:PGV196684 PQP196675:PQR196684 QAL196675:QAN196684 QKH196675:QKJ196684 QUD196675:QUF196684 RDZ196675:REB196684 RNV196675:RNX196684 RXR196675:RXT196684 SHN196675:SHP196684 SRJ196675:SRL196684 TBF196675:TBH196684 TLB196675:TLD196684 TUX196675:TUZ196684 UET196675:UEV196684 UOP196675:UOR196684 UYL196675:UYN196684 VIH196675:VIJ196684 VSD196675:VSF196684 WBZ196675:WCB196684 WLV196675:WLX196684 WVR196675:WVT196684 J262211:L262220 JF262211:JH262220 TB262211:TD262220 ACX262211:ACZ262220 AMT262211:AMV262220 AWP262211:AWR262220 BGL262211:BGN262220 BQH262211:BQJ262220 CAD262211:CAF262220 CJZ262211:CKB262220 CTV262211:CTX262220 DDR262211:DDT262220 DNN262211:DNP262220 DXJ262211:DXL262220 EHF262211:EHH262220 ERB262211:ERD262220 FAX262211:FAZ262220 FKT262211:FKV262220 FUP262211:FUR262220 GEL262211:GEN262220 GOH262211:GOJ262220 GYD262211:GYF262220 HHZ262211:HIB262220 HRV262211:HRX262220 IBR262211:IBT262220 ILN262211:ILP262220 IVJ262211:IVL262220 JFF262211:JFH262220 JPB262211:JPD262220 JYX262211:JYZ262220 KIT262211:KIV262220 KSP262211:KSR262220 LCL262211:LCN262220 LMH262211:LMJ262220 LWD262211:LWF262220 MFZ262211:MGB262220 MPV262211:MPX262220 MZR262211:MZT262220 NJN262211:NJP262220 NTJ262211:NTL262220 ODF262211:ODH262220 ONB262211:OND262220 OWX262211:OWZ262220 PGT262211:PGV262220 PQP262211:PQR262220 QAL262211:QAN262220 QKH262211:QKJ262220 QUD262211:QUF262220 RDZ262211:REB262220 RNV262211:RNX262220 RXR262211:RXT262220 SHN262211:SHP262220 SRJ262211:SRL262220 TBF262211:TBH262220 TLB262211:TLD262220 TUX262211:TUZ262220 UET262211:UEV262220 UOP262211:UOR262220 UYL262211:UYN262220 VIH262211:VIJ262220 VSD262211:VSF262220 WBZ262211:WCB262220 WLV262211:WLX262220 WVR262211:WVT262220 J327747:L327756 JF327747:JH327756 TB327747:TD327756 ACX327747:ACZ327756 AMT327747:AMV327756 AWP327747:AWR327756 BGL327747:BGN327756 BQH327747:BQJ327756 CAD327747:CAF327756 CJZ327747:CKB327756 CTV327747:CTX327756 DDR327747:DDT327756 DNN327747:DNP327756 DXJ327747:DXL327756 EHF327747:EHH327756 ERB327747:ERD327756 FAX327747:FAZ327756 FKT327747:FKV327756 FUP327747:FUR327756 GEL327747:GEN327756 GOH327747:GOJ327756 GYD327747:GYF327756 HHZ327747:HIB327756 HRV327747:HRX327756 IBR327747:IBT327756 ILN327747:ILP327756 IVJ327747:IVL327756 JFF327747:JFH327756 JPB327747:JPD327756 JYX327747:JYZ327756 KIT327747:KIV327756 KSP327747:KSR327756 LCL327747:LCN327756 LMH327747:LMJ327756 LWD327747:LWF327756 MFZ327747:MGB327756 MPV327747:MPX327756 MZR327747:MZT327756 NJN327747:NJP327756 NTJ327747:NTL327756 ODF327747:ODH327756 ONB327747:OND327756 OWX327747:OWZ327756 PGT327747:PGV327756 PQP327747:PQR327756 QAL327747:QAN327756 QKH327747:QKJ327756 QUD327747:QUF327756 RDZ327747:REB327756 RNV327747:RNX327756 RXR327747:RXT327756 SHN327747:SHP327756 SRJ327747:SRL327756 TBF327747:TBH327756 TLB327747:TLD327756 TUX327747:TUZ327756 UET327747:UEV327756 UOP327747:UOR327756 UYL327747:UYN327756 VIH327747:VIJ327756 VSD327747:VSF327756 WBZ327747:WCB327756 WLV327747:WLX327756 WVR327747:WVT327756 J393283:L393292 JF393283:JH393292 TB393283:TD393292 ACX393283:ACZ393292 AMT393283:AMV393292 AWP393283:AWR393292 BGL393283:BGN393292 BQH393283:BQJ393292 CAD393283:CAF393292 CJZ393283:CKB393292 CTV393283:CTX393292 DDR393283:DDT393292 DNN393283:DNP393292 DXJ393283:DXL393292 EHF393283:EHH393292 ERB393283:ERD393292 FAX393283:FAZ393292 FKT393283:FKV393292 FUP393283:FUR393292 GEL393283:GEN393292 GOH393283:GOJ393292 GYD393283:GYF393292 HHZ393283:HIB393292 HRV393283:HRX393292 IBR393283:IBT393292 ILN393283:ILP393292 IVJ393283:IVL393292 JFF393283:JFH393292 JPB393283:JPD393292 JYX393283:JYZ393292 KIT393283:KIV393292 KSP393283:KSR393292 LCL393283:LCN393292 LMH393283:LMJ393292 LWD393283:LWF393292 MFZ393283:MGB393292 MPV393283:MPX393292 MZR393283:MZT393292 NJN393283:NJP393292 NTJ393283:NTL393292 ODF393283:ODH393292 ONB393283:OND393292 OWX393283:OWZ393292 PGT393283:PGV393292 PQP393283:PQR393292 QAL393283:QAN393292 QKH393283:QKJ393292 QUD393283:QUF393292 RDZ393283:REB393292 RNV393283:RNX393292 RXR393283:RXT393292 SHN393283:SHP393292 SRJ393283:SRL393292 TBF393283:TBH393292 TLB393283:TLD393292 TUX393283:TUZ393292 UET393283:UEV393292 UOP393283:UOR393292 UYL393283:UYN393292 VIH393283:VIJ393292 VSD393283:VSF393292 WBZ393283:WCB393292 WLV393283:WLX393292 WVR393283:WVT393292 J458819:L458828 JF458819:JH458828 TB458819:TD458828 ACX458819:ACZ458828 AMT458819:AMV458828 AWP458819:AWR458828 BGL458819:BGN458828 BQH458819:BQJ458828 CAD458819:CAF458828 CJZ458819:CKB458828 CTV458819:CTX458828 DDR458819:DDT458828 DNN458819:DNP458828 DXJ458819:DXL458828 EHF458819:EHH458828 ERB458819:ERD458828 FAX458819:FAZ458828 FKT458819:FKV458828 FUP458819:FUR458828 GEL458819:GEN458828 GOH458819:GOJ458828 GYD458819:GYF458828 HHZ458819:HIB458828 HRV458819:HRX458828 IBR458819:IBT458828 ILN458819:ILP458828 IVJ458819:IVL458828 JFF458819:JFH458828 JPB458819:JPD458828 JYX458819:JYZ458828 KIT458819:KIV458828 KSP458819:KSR458828 LCL458819:LCN458828 LMH458819:LMJ458828 LWD458819:LWF458828 MFZ458819:MGB458828 MPV458819:MPX458828 MZR458819:MZT458828 NJN458819:NJP458828 NTJ458819:NTL458828 ODF458819:ODH458828 ONB458819:OND458828 OWX458819:OWZ458828 PGT458819:PGV458828 PQP458819:PQR458828 QAL458819:QAN458828 QKH458819:QKJ458828 QUD458819:QUF458828 RDZ458819:REB458828 RNV458819:RNX458828 RXR458819:RXT458828 SHN458819:SHP458828 SRJ458819:SRL458828 TBF458819:TBH458828 TLB458819:TLD458828 TUX458819:TUZ458828 UET458819:UEV458828 UOP458819:UOR458828 UYL458819:UYN458828 VIH458819:VIJ458828 VSD458819:VSF458828 WBZ458819:WCB458828 WLV458819:WLX458828 WVR458819:WVT458828 J524355:L524364 JF524355:JH524364 TB524355:TD524364 ACX524355:ACZ524364 AMT524355:AMV524364 AWP524355:AWR524364 BGL524355:BGN524364 BQH524355:BQJ524364 CAD524355:CAF524364 CJZ524355:CKB524364 CTV524355:CTX524364 DDR524355:DDT524364 DNN524355:DNP524364 DXJ524355:DXL524364 EHF524355:EHH524364 ERB524355:ERD524364 FAX524355:FAZ524364 FKT524355:FKV524364 FUP524355:FUR524364 GEL524355:GEN524364 GOH524355:GOJ524364 GYD524355:GYF524364 HHZ524355:HIB524364 HRV524355:HRX524364 IBR524355:IBT524364 ILN524355:ILP524364 IVJ524355:IVL524364 JFF524355:JFH524364 JPB524355:JPD524364 JYX524355:JYZ524364 KIT524355:KIV524364 KSP524355:KSR524364 LCL524355:LCN524364 LMH524355:LMJ524364 LWD524355:LWF524364 MFZ524355:MGB524364 MPV524355:MPX524364 MZR524355:MZT524364 NJN524355:NJP524364 NTJ524355:NTL524364 ODF524355:ODH524364 ONB524355:OND524364 OWX524355:OWZ524364 PGT524355:PGV524364 PQP524355:PQR524364 QAL524355:QAN524364 QKH524355:QKJ524364 QUD524355:QUF524364 RDZ524355:REB524364 RNV524355:RNX524364 RXR524355:RXT524364 SHN524355:SHP524364 SRJ524355:SRL524364 TBF524355:TBH524364 TLB524355:TLD524364 TUX524355:TUZ524364 UET524355:UEV524364 UOP524355:UOR524364 UYL524355:UYN524364 VIH524355:VIJ524364 VSD524355:VSF524364 WBZ524355:WCB524364 WLV524355:WLX524364 WVR524355:WVT524364 J589891:L589900 JF589891:JH589900 TB589891:TD589900 ACX589891:ACZ589900 AMT589891:AMV589900 AWP589891:AWR589900 BGL589891:BGN589900 BQH589891:BQJ589900 CAD589891:CAF589900 CJZ589891:CKB589900 CTV589891:CTX589900 DDR589891:DDT589900 DNN589891:DNP589900 DXJ589891:DXL589900 EHF589891:EHH589900 ERB589891:ERD589900 FAX589891:FAZ589900 FKT589891:FKV589900 FUP589891:FUR589900 GEL589891:GEN589900 GOH589891:GOJ589900 GYD589891:GYF589900 HHZ589891:HIB589900 HRV589891:HRX589900 IBR589891:IBT589900 ILN589891:ILP589900 IVJ589891:IVL589900 JFF589891:JFH589900 JPB589891:JPD589900 JYX589891:JYZ589900 KIT589891:KIV589900 KSP589891:KSR589900 LCL589891:LCN589900 LMH589891:LMJ589900 LWD589891:LWF589900 MFZ589891:MGB589900 MPV589891:MPX589900 MZR589891:MZT589900 NJN589891:NJP589900 NTJ589891:NTL589900 ODF589891:ODH589900 ONB589891:OND589900 OWX589891:OWZ589900 PGT589891:PGV589900 PQP589891:PQR589900 QAL589891:QAN589900 QKH589891:QKJ589900 QUD589891:QUF589900 RDZ589891:REB589900 RNV589891:RNX589900 RXR589891:RXT589900 SHN589891:SHP589900 SRJ589891:SRL589900 TBF589891:TBH589900 TLB589891:TLD589900 TUX589891:TUZ589900 UET589891:UEV589900 UOP589891:UOR589900 UYL589891:UYN589900 VIH589891:VIJ589900 VSD589891:VSF589900 WBZ589891:WCB589900 WLV589891:WLX589900 WVR589891:WVT589900 J655427:L655436 JF655427:JH655436 TB655427:TD655436 ACX655427:ACZ655436 AMT655427:AMV655436 AWP655427:AWR655436 BGL655427:BGN655436 BQH655427:BQJ655436 CAD655427:CAF655436 CJZ655427:CKB655436 CTV655427:CTX655436 DDR655427:DDT655436 DNN655427:DNP655436 DXJ655427:DXL655436 EHF655427:EHH655436 ERB655427:ERD655436 FAX655427:FAZ655436 FKT655427:FKV655436 FUP655427:FUR655436 GEL655427:GEN655436 GOH655427:GOJ655436 GYD655427:GYF655436 HHZ655427:HIB655436 HRV655427:HRX655436 IBR655427:IBT655436 ILN655427:ILP655436 IVJ655427:IVL655436 JFF655427:JFH655436 JPB655427:JPD655436 JYX655427:JYZ655436 KIT655427:KIV655436 KSP655427:KSR655436 LCL655427:LCN655436 LMH655427:LMJ655436 LWD655427:LWF655436 MFZ655427:MGB655436 MPV655427:MPX655436 MZR655427:MZT655436 NJN655427:NJP655436 NTJ655427:NTL655436 ODF655427:ODH655436 ONB655427:OND655436 OWX655427:OWZ655436 PGT655427:PGV655436 PQP655427:PQR655436 QAL655427:QAN655436 QKH655427:QKJ655436 QUD655427:QUF655436 RDZ655427:REB655436 RNV655427:RNX655436 RXR655427:RXT655436 SHN655427:SHP655436 SRJ655427:SRL655436 TBF655427:TBH655436 TLB655427:TLD655436 TUX655427:TUZ655436 UET655427:UEV655436 UOP655427:UOR655436 UYL655427:UYN655436 VIH655427:VIJ655436 VSD655427:VSF655436 WBZ655427:WCB655436 WLV655427:WLX655436 WVR655427:WVT655436 J720963:L720972 JF720963:JH720972 TB720963:TD720972 ACX720963:ACZ720972 AMT720963:AMV720972 AWP720963:AWR720972 BGL720963:BGN720972 BQH720963:BQJ720972 CAD720963:CAF720972 CJZ720963:CKB720972 CTV720963:CTX720972 DDR720963:DDT720972 DNN720963:DNP720972 DXJ720963:DXL720972 EHF720963:EHH720972 ERB720963:ERD720972 FAX720963:FAZ720972 FKT720963:FKV720972 FUP720963:FUR720972 GEL720963:GEN720972 GOH720963:GOJ720972 GYD720963:GYF720972 HHZ720963:HIB720972 HRV720963:HRX720972 IBR720963:IBT720972 ILN720963:ILP720972 IVJ720963:IVL720972 JFF720963:JFH720972 JPB720963:JPD720972 JYX720963:JYZ720972 KIT720963:KIV720972 KSP720963:KSR720972 LCL720963:LCN720972 LMH720963:LMJ720972 LWD720963:LWF720972 MFZ720963:MGB720972 MPV720963:MPX720972 MZR720963:MZT720972 NJN720963:NJP720972 NTJ720963:NTL720972 ODF720963:ODH720972 ONB720963:OND720972 OWX720963:OWZ720972 PGT720963:PGV720972 PQP720963:PQR720972 QAL720963:QAN720972 QKH720963:QKJ720972 QUD720963:QUF720972 RDZ720963:REB720972 RNV720963:RNX720972 RXR720963:RXT720972 SHN720963:SHP720972 SRJ720963:SRL720972 TBF720963:TBH720972 TLB720963:TLD720972 TUX720963:TUZ720972 UET720963:UEV720972 UOP720963:UOR720972 UYL720963:UYN720972 VIH720963:VIJ720972 VSD720963:VSF720972 WBZ720963:WCB720972 WLV720963:WLX720972 WVR720963:WVT720972 J786499:L786508 JF786499:JH786508 TB786499:TD786508 ACX786499:ACZ786508 AMT786499:AMV786508 AWP786499:AWR786508 BGL786499:BGN786508 BQH786499:BQJ786508 CAD786499:CAF786508 CJZ786499:CKB786508 CTV786499:CTX786508 DDR786499:DDT786508 DNN786499:DNP786508 DXJ786499:DXL786508 EHF786499:EHH786508 ERB786499:ERD786508 FAX786499:FAZ786508 FKT786499:FKV786508 FUP786499:FUR786508 GEL786499:GEN786508 GOH786499:GOJ786508 GYD786499:GYF786508 HHZ786499:HIB786508 HRV786499:HRX786508 IBR786499:IBT786508 ILN786499:ILP786508 IVJ786499:IVL786508 JFF786499:JFH786508 JPB786499:JPD786508 JYX786499:JYZ786508 KIT786499:KIV786508 KSP786499:KSR786508 LCL786499:LCN786508 LMH786499:LMJ786508 LWD786499:LWF786508 MFZ786499:MGB786508 MPV786499:MPX786508 MZR786499:MZT786508 NJN786499:NJP786508 NTJ786499:NTL786508 ODF786499:ODH786508 ONB786499:OND786508 OWX786499:OWZ786508 PGT786499:PGV786508 PQP786499:PQR786508 QAL786499:QAN786508 QKH786499:QKJ786508 QUD786499:QUF786508 RDZ786499:REB786508 RNV786499:RNX786508 RXR786499:RXT786508 SHN786499:SHP786508 SRJ786499:SRL786508 TBF786499:TBH786508 TLB786499:TLD786508 TUX786499:TUZ786508 UET786499:UEV786508 UOP786499:UOR786508 UYL786499:UYN786508 VIH786499:VIJ786508 VSD786499:VSF786508 WBZ786499:WCB786508 WLV786499:WLX786508 WVR786499:WVT786508 J852035:L852044 JF852035:JH852044 TB852035:TD852044 ACX852035:ACZ852044 AMT852035:AMV852044 AWP852035:AWR852044 BGL852035:BGN852044 BQH852035:BQJ852044 CAD852035:CAF852044 CJZ852035:CKB852044 CTV852035:CTX852044 DDR852035:DDT852044 DNN852035:DNP852044 DXJ852035:DXL852044 EHF852035:EHH852044 ERB852035:ERD852044 FAX852035:FAZ852044 FKT852035:FKV852044 FUP852035:FUR852044 GEL852035:GEN852044 GOH852035:GOJ852044 GYD852035:GYF852044 HHZ852035:HIB852044 HRV852035:HRX852044 IBR852035:IBT852044 ILN852035:ILP852044 IVJ852035:IVL852044 JFF852035:JFH852044 JPB852035:JPD852044 JYX852035:JYZ852044 KIT852035:KIV852044 KSP852035:KSR852044 LCL852035:LCN852044 LMH852035:LMJ852044 LWD852035:LWF852044 MFZ852035:MGB852044 MPV852035:MPX852044 MZR852035:MZT852044 NJN852035:NJP852044 NTJ852035:NTL852044 ODF852035:ODH852044 ONB852035:OND852044 OWX852035:OWZ852044 PGT852035:PGV852044 PQP852035:PQR852044 QAL852035:QAN852044 QKH852035:QKJ852044 QUD852035:QUF852044 RDZ852035:REB852044 RNV852035:RNX852044 RXR852035:RXT852044 SHN852035:SHP852044 SRJ852035:SRL852044 TBF852035:TBH852044 TLB852035:TLD852044 TUX852035:TUZ852044 UET852035:UEV852044 UOP852035:UOR852044 UYL852035:UYN852044 VIH852035:VIJ852044 VSD852035:VSF852044 WBZ852035:WCB852044 WLV852035:WLX852044 WVR852035:WVT852044 J917571:L917580 JF917571:JH917580 TB917571:TD917580 ACX917571:ACZ917580 AMT917571:AMV917580 AWP917571:AWR917580 BGL917571:BGN917580 BQH917571:BQJ917580 CAD917571:CAF917580 CJZ917571:CKB917580 CTV917571:CTX917580 DDR917571:DDT917580 DNN917571:DNP917580 DXJ917571:DXL917580 EHF917571:EHH917580 ERB917571:ERD917580 FAX917571:FAZ917580 FKT917571:FKV917580 FUP917571:FUR917580 GEL917571:GEN917580 GOH917571:GOJ917580 GYD917571:GYF917580 HHZ917571:HIB917580 HRV917571:HRX917580 IBR917571:IBT917580 ILN917571:ILP917580 IVJ917571:IVL917580 JFF917571:JFH917580 JPB917571:JPD917580 JYX917571:JYZ917580 KIT917571:KIV917580 KSP917571:KSR917580 LCL917571:LCN917580 LMH917571:LMJ917580 LWD917571:LWF917580 MFZ917571:MGB917580 MPV917571:MPX917580 MZR917571:MZT917580 NJN917571:NJP917580 NTJ917571:NTL917580 ODF917571:ODH917580 ONB917571:OND917580 OWX917571:OWZ917580 PGT917571:PGV917580 PQP917571:PQR917580 QAL917571:QAN917580 QKH917571:QKJ917580 QUD917571:QUF917580 RDZ917571:REB917580 RNV917571:RNX917580 RXR917571:RXT917580 SHN917571:SHP917580 SRJ917571:SRL917580 TBF917571:TBH917580 TLB917571:TLD917580 TUX917571:TUZ917580 UET917571:UEV917580 UOP917571:UOR917580 UYL917571:UYN917580 VIH917571:VIJ917580 VSD917571:VSF917580 WBZ917571:WCB917580 WLV917571:WLX917580 WVR917571:WVT917580 J983107:L983116 JF983107:JH983116 TB983107:TD983116 ACX983107:ACZ983116 AMT983107:AMV983116 AWP983107:AWR983116 BGL983107:BGN983116 BQH983107:BQJ983116 CAD983107:CAF983116 CJZ983107:CKB983116 CTV983107:CTX983116 DDR983107:DDT983116 DNN983107:DNP983116 DXJ983107:DXL983116 EHF983107:EHH983116 ERB983107:ERD983116 FAX983107:FAZ983116 FKT983107:FKV983116 FUP983107:FUR983116 GEL983107:GEN983116 GOH983107:GOJ983116 GYD983107:GYF983116 HHZ983107:HIB983116 HRV983107:HRX983116 IBR983107:IBT983116 ILN983107:ILP983116 IVJ983107:IVL983116 JFF983107:JFH983116 JPB983107:JPD983116 JYX983107:JYZ983116 KIT983107:KIV983116 KSP983107:KSR983116 LCL983107:LCN983116 LMH983107:LMJ983116 LWD983107:LWF983116 MFZ983107:MGB983116 MPV983107:MPX983116 MZR983107:MZT983116 NJN983107:NJP983116 NTJ983107:NTL983116 ODF983107:ODH983116 ONB983107:OND983116 OWX983107:OWZ983116 PGT983107:PGV983116 PQP983107:PQR983116 QAL983107:QAN983116 QKH983107:QKJ983116 QUD983107:QUF983116 RDZ983107:REB983116 RNV983107:RNX983116 RXR983107:RXT983116 SHN983107:SHP983116 SRJ983107:SRL983116 TBF983107:TBH983116 TLB983107:TLD983116 TUX983107:TUZ983116 UET983107:UEV983116 UOP983107:UOR983116 UYL983107:UYN983116 VIH983107:VIJ983116 VSD983107:VSF983116 WBZ983107:WCB983116 WLV983107:WLX983116 WVR983107:WVT983116 J39:L63 JF39:JH63 TB39:TD63 ACX39:ACZ63 AMT39:AMV63 AWP39:AWR63 BGL39:BGN63 BQH39:BQJ63 CAD39:CAF63 CJZ39:CKB63 CTV39:CTX63 DDR39:DDT63 DNN39:DNP63 DXJ39:DXL63 EHF39:EHH63 ERB39:ERD63 FAX39:FAZ63 FKT39:FKV63 FUP39:FUR63 GEL39:GEN63 GOH39:GOJ63 GYD39:GYF63 HHZ39:HIB63 HRV39:HRX63 IBR39:IBT63 ILN39:ILP63 IVJ39:IVL63 JFF39:JFH63 JPB39:JPD63 JYX39:JYZ63 KIT39:KIV63 KSP39:KSR63 LCL39:LCN63 LMH39:LMJ63 LWD39:LWF63 MFZ39:MGB63 MPV39:MPX63 MZR39:MZT63 NJN39:NJP63 NTJ39:NTL63 ODF39:ODH63 ONB39:OND63 OWX39:OWZ63 PGT39:PGV63 PQP39:PQR63 QAL39:QAN63 QKH39:QKJ63 QUD39:QUF63 RDZ39:REB63 RNV39:RNX63 RXR39:RXT63 SHN39:SHP63 SRJ39:SRL63 TBF39:TBH63 TLB39:TLD63 TUX39:TUZ63 UET39:UEV63 UOP39:UOR63 UYL39:UYN63 VIH39:VIJ63 VSD39:VSF63 WBZ39:WCB63 WLV39:WLX63 WVR39:WVT63 J65575:L65599 JF65575:JH65599 TB65575:TD65599 ACX65575:ACZ65599 AMT65575:AMV65599 AWP65575:AWR65599 BGL65575:BGN65599 BQH65575:BQJ65599 CAD65575:CAF65599 CJZ65575:CKB65599 CTV65575:CTX65599 DDR65575:DDT65599 DNN65575:DNP65599 DXJ65575:DXL65599 EHF65575:EHH65599 ERB65575:ERD65599 FAX65575:FAZ65599 FKT65575:FKV65599 FUP65575:FUR65599 GEL65575:GEN65599 GOH65575:GOJ65599 GYD65575:GYF65599 HHZ65575:HIB65599 HRV65575:HRX65599 IBR65575:IBT65599 ILN65575:ILP65599 IVJ65575:IVL65599 JFF65575:JFH65599 JPB65575:JPD65599 JYX65575:JYZ65599 KIT65575:KIV65599 KSP65575:KSR65599 LCL65575:LCN65599 LMH65575:LMJ65599 LWD65575:LWF65599 MFZ65575:MGB65599 MPV65575:MPX65599 MZR65575:MZT65599 NJN65575:NJP65599 NTJ65575:NTL65599 ODF65575:ODH65599 ONB65575:OND65599 OWX65575:OWZ65599 PGT65575:PGV65599 PQP65575:PQR65599 QAL65575:QAN65599 QKH65575:QKJ65599 QUD65575:QUF65599 RDZ65575:REB65599 RNV65575:RNX65599 RXR65575:RXT65599 SHN65575:SHP65599 SRJ65575:SRL65599 TBF65575:TBH65599 TLB65575:TLD65599 TUX65575:TUZ65599 UET65575:UEV65599 UOP65575:UOR65599 UYL65575:UYN65599 VIH65575:VIJ65599 VSD65575:VSF65599 WBZ65575:WCB65599 WLV65575:WLX65599 WVR65575:WVT65599 J131111:L131135 JF131111:JH131135 TB131111:TD131135 ACX131111:ACZ131135 AMT131111:AMV131135 AWP131111:AWR131135 BGL131111:BGN131135 BQH131111:BQJ131135 CAD131111:CAF131135 CJZ131111:CKB131135 CTV131111:CTX131135 DDR131111:DDT131135 DNN131111:DNP131135 DXJ131111:DXL131135 EHF131111:EHH131135 ERB131111:ERD131135 FAX131111:FAZ131135 FKT131111:FKV131135 FUP131111:FUR131135 GEL131111:GEN131135 GOH131111:GOJ131135 GYD131111:GYF131135 HHZ131111:HIB131135 HRV131111:HRX131135 IBR131111:IBT131135 ILN131111:ILP131135 IVJ131111:IVL131135 JFF131111:JFH131135 JPB131111:JPD131135 JYX131111:JYZ131135 KIT131111:KIV131135 KSP131111:KSR131135 LCL131111:LCN131135 LMH131111:LMJ131135 LWD131111:LWF131135 MFZ131111:MGB131135 MPV131111:MPX131135 MZR131111:MZT131135 NJN131111:NJP131135 NTJ131111:NTL131135 ODF131111:ODH131135 ONB131111:OND131135 OWX131111:OWZ131135 PGT131111:PGV131135 PQP131111:PQR131135 QAL131111:QAN131135 QKH131111:QKJ131135 QUD131111:QUF131135 RDZ131111:REB131135 RNV131111:RNX131135 RXR131111:RXT131135 SHN131111:SHP131135 SRJ131111:SRL131135 TBF131111:TBH131135 TLB131111:TLD131135 TUX131111:TUZ131135 UET131111:UEV131135 UOP131111:UOR131135 UYL131111:UYN131135 VIH131111:VIJ131135 VSD131111:VSF131135 WBZ131111:WCB131135 WLV131111:WLX131135 WVR131111:WVT131135 J196647:L196671 JF196647:JH196671 TB196647:TD196671 ACX196647:ACZ196671 AMT196647:AMV196671 AWP196647:AWR196671 BGL196647:BGN196671 BQH196647:BQJ196671 CAD196647:CAF196671 CJZ196647:CKB196671 CTV196647:CTX196671 DDR196647:DDT196671 DNN196647:DNP196671 DXJ196647:DXL196671 EHF196647:EHH196671 ERB196647:ERD196671 FAX196647:FAZ196671 FKT196647:FKV196671 FUP196647:FUR196671 GEL196647:GEN196671 GOH196647:GOJ196671 GYD196647:GYF196671 HHZ196647:HIB196671 HRV196647:HRX196671 IBR196647:IBT196671 ILN196647:ILP196671 IVJ196647:IVL196671 JFF196647:JFH196671 JPB196647:JPD196671 JYX196647:JYZ196671 KIT196647:KIV196671 KSP196647:KSR196671 LCL196647:LCN196671 LMH196647:LMJ196671 LWD196647:LWF196671 MFZ196647:MGB196671 MPV196647:MPX196671 MZR196647:MZT196671 NJN196647:NJP196671 NTJ196647:NTL196671 ODF196647:ODH196671 ONB196647:OND196671 OWX196647:OWZ196671 PGT196647:PGV196671 PQP196647:PQR196671 QAL196647:QAN196671 QKH196647:QKJ196671 QUD196647:QUF196671 RDZ196647:REB196671 RNV196647:RNX196671 RXR196647:RXT196671 SHN196647:SHP196671 SRJ196647:SRL196671 TBF196647:TBH196671 TLB196647:TLD196671 TUX196647:TUZ196671 UET196647:UEV196671 UOP196647:UOR196671 UYL196647:UYN196671 VIH196647:VIJ196671 VSD196647:VSF196671 WBZ196647:WCB196671 WLV196647:WLX196671 WVR196647:WVT196671 J262183:L262207 JF262183:JH262207 TB262183:TD262207 ACX262183:ACZ262207 AMT262183:AMV262207 AWP262183:AWR262207 BGL262183:BGN262207 BQH262183:BQJ262207 CAD262183:CAF262207 CJZ262183:CKB262207 CTV262183:CTX262207 DDR262183:DDT262207 DNN262183:DNP262207 DXJ262183:DXL262207 EHF262183:EHH262207 ERB262183:ERD262207 FAX262183:FAZ262207 FKT262183:FKV262207 FUP262183:FUR262207 GEL262183:GEN262207 GOH262183:GOJ262207 GYD262183:GYF262207 HHZ262183:HIB262207 HRV262183:HRX262207 IBR262183:IBT262207 ILN262183:ILP262207 IVJ262183:IVL262207 JFF262183:JFH262207 JPB262183:JPD262207 JYX262183:JYZ262207 KIT262183:KIV262207 KSP262183:KSR262207 LCL262183:LCN262207 LMH262183:LMJ262207 LWD262183:LWF262207 MFZ262183:MGB262207 MPV262183:MPX262207 MZR262183:MZT262207 NJN262183:NJP262207 NTJ262183:NTL262207 ODF262183:ODH262207 ONB262183:OND262207 OWX262183:OWZ262207 PGT262183:PGV262207 PQP262183:PQR262207 QAL262183:QAN262207 QKH262183:QKJ262207 QUD262183:QUF262207 RDZ262183:REB262207 RNV262183:RNX262207 RXR262183:RXT262207 SHN262183:SHP262207 SRJ262183:SRL262207 TBF262183:TBH262207 TLB262183:TLD262207 TUX262183:TUZ262207 UET262183:UEV262207 UOP262183:UOR262207 UYL262183:UYN262207 VIH262183:VIJ262207 VSD262183:VSF262207 WBZ262183:WCB262207 WLV262183:WLX262207 WVR262183:WVT262207 J327719:L327743 JF327719:JH327743 TB327719:TD327743 ACX327719:ACZ327743 AMT327719:AMV327743 AWP327719:AWR327743 BGL327719:BGN327743 BQH327719:BQJ327743 CAD327719:CAF327743 CJZ327719:CKB327743 CTV327719:CTX327743 DDR327719:DDT327743 DNN327719:DNP327743 DXJ327719:DXL327743 EHF327719:EHH327743 ERB327719:ERD327743 FAX327719:FAZ327743 FKT327719:FKV327743 FUP327719:FUR327743 GEL327719:GEN327743 GOH327719:GOJ327743 GYD327719:GYF327743 HHZ327719:HIB327743 HRV327719:HRX327743 IBR327719:IBT327743 ILN327719:ILP327743 IVJ327719:IVL327743 JFF327719:JFH327743 JPB327719:JPD327743 JYX327719:JYZ327743 KIT327719:KIV327743 KSP327719:KSR327743 LCL327719:LCN327743 LMH327719:LMJ327743 LWD327719:LWF327743 MFZ327719:MGB327743 MPV327719:MPX327743 MZR327719:MZT327743 NJN327719:NJP327743 NTJ327719:NTL327743 ODF327719:ODH327743 ONB327719:OND327743 OWX327719:OWZ327743 PGT327719:PGV327743 PQP327719:PQR327743 QAL327719:QAN327743 QKH327719:QKJ327743 QUD327719:QUF327743 RDZ327719:REB327743 RNV327719:RNX327743 RXR327719:RXT327743 SHN327719:SHP327743 SRJ327719:SRL327743 TBF327719:TBH327743 TLB327719:TLD327743 TUX327719:TUZ327743 UET327719:UEV327743 UOP327719:UOR327743 UYL327719:UYN327743 VIH327719:VIJ327743 VSD327719:VSF327743 WBZ327719:WCB327743 WLV327719:WLX327743 WVR327719:WVT327743 J393255:L393279 JF393255:JH393279 TB393255:TD393279 ACX393255:ACZ393279 AMT393255:AMV393279 AWP393255:AWR393279 BGL393255:BGN393279 BQH393255:BQJ393279 CAD393255:CAF393279 CJZ393255:CKB393279 CTV393255:CTX393279 DDR393255:DDT393279 DNN393255:DNP393279 DXJ393255:DXL393279 EHF393255:EHH393279 ERB393255:ERD393279 FAX393255:FAZ393279 FKT393255:FKV393279 FUP393255:FUR393279 GEL393255:GEN393279 GOH393255:GOJ393279 GYD393255:GYF393279 HHZ393255:HIB393279 HRV393255:HRX393279 IBR393255:IBT393279 ILN393255:ILP393279 IVJ393255:IVL393279 JFF393255:JFH393279 JPB393255:JPD393279 JYX393255:JYZ393279 KIT393255:KIV393279 KSP393255:KSR393279 LCL393255:LCN393279 LMH393255:LMJ393279 LWD393255:LWF393279 MFZ393255:MGB393279 MPV393255:MPX393279 MZR393255:MZT393279 NJN393255:NJP393279 NTJ393255:NTL393279 ODF393255:ODH393279 ONB393255:OND393279 OWX393255:OWZ393279 PGT393255:PGV393279 PQP393255:PQR393279 QAL393255:QAN393279 QKH393255:QKJ393279 QUD393255:QUF393279 RDZ393255:REB393279 RNV393255:RNX393279 RXR393255:RXT393279 SHN393255:SHP393279 SRJ393255:SRL393279 TBF393255:TBH393279 TLB393255:TLD393279 TUX393255:TUZ393279 UET393255:UEV393279 UOP393255:UOR393279 UYL393255:UYN393279 VIH393255:VIJ393279 VSD393255:VSF393279 WBZ393255:WCB393279 WLV393255:WLX393279 WVR393255:WVT393279 J458791:L458815 JF458791:JH458815 TB458791:TD458815 ACX458791:ACZ458815 AMT458791:AMV458815 AWP458791:AWR458815 BGL458791:BGN458815 BQH458791:BQJ458815 CAD458791:CAF458815 CJZ458791:CKB458815 CTV458791:CTX458815 DDR458791:DDT458815 DNN458791:DNP458815 DXJ458791:DXL458815 EHF458791:EHH458815 ERB458791:ERD458815 FAX458791:FAZ458815 FKT458791:FKV458815 FUP458791:FUR458815 GEL458791:GEN458815 GOH458791:GOJ458815 GYD458791:GYF458815 HHZ458791:HIB458815 HRV458791:HRX458815 IBR458791:IBT458815 ILN458791:ILP458815 IVJ458791:IVL458815 JFF458791:JFH458815 JPB458791:JPD458815 JYX458791:JYZ458815 KIT458791:KIV458815 KSP458791:KSR458815 LCL458791:LCN458815 LMH458791:LMJ458815 LWD458791:LWF458815 MFZ458791:MGB458815 MPV458791:MPX458815 MZR458791:MZT458815 NJN458791:NJP458815 NTJ458791:NTL458815 ODF458791:ODH458815 ONB458791:OND458815 OWX458791:OWZ458815 PGT458791:PGV458815 PQP458791:PQR458815 QAL458791:QAN458815 QKH458791:QKJ458815 QUD458791:QUF458815 RDZ458791:REB458815 RNV458791:RNX458815 RXR458791:RXT458815 SHN458791:SHP458815 SRJ458791:SRL458815 TBF458791:TBH458815 TLB458791:TLD458815 TUX458791:TUZ458815 UET458791:UEV458815 UOP458791:UOR458815 UYL458791:UYN458815 VIH458791:VIJ458815 VSD458791:VSF458815 WBZ458791:WCB458815 WLV458791:WLX458815 WVR458791:WVT458815 J524327:L524351 JF524327:JH524351 TB524327:TD524351 ACX524327:ACZ524351 AMT524327:AMV524351 AWP524327:AWR524351 BGL524327:BGN524351 BQH524327:BQJ524351 CAD524327:CAF524351 CJZ524327:CKB524351 CTV524327:CTX524351 DDR524327:DDT524351 DNN524327:DNP524351 DXJ524327:DXL524351 EHF524327:EHH524351 ERB524327:ERD524351 FAX524327:FAZ524351 FKT524327:FKV524351 FUP524327:FUR524351 GEL524327:GEN524351 GOH524327:GOJ524351 GYD524327:GYF524351 HHZ524327:HIB524351 HRV524327:HRX524351 IBR524327:IBT524351 ILN524327:ILP524351 IVJ524327:IVL524351 JFF524327:JFH524351 JPB524327:JPD524351 JYX524327:JYZ524351 KIT524327:KIV524351 KSP524327:KSR524351 LCL524327:LCN524351 LMH524327:LMJ524351 LWD524327:LWF524351 MFZ524327:MGB524351 MPV524327:MPX524351 MZR524327:MZT524351 NJN524327:NJP524351 NTJ524327:NTL524351 ODF524327:ODH524351 ONB524327:OND524351 OWX524327:OWZ524351 PGT524327:PGV524351 PQP524327:PQR524351 QAL524327:QAN524351 QKH524327:QKJ524351 QUD524327:QUF524351 RDZ524327:REB524351 RNV524327:RNX524351 RXR524327:RXT524351 SHN524327:SHP524351 SRJ524327:SRL524351 TBF524327:TBH524351 TLB524327:TLD524351 TUX524327:TUZ524351 UET524327:UEV524351 UOP524327:UOR524351 UYL524327:UYN524351 VIH524327:VIJ524351 VSD524327:VSF524351 WBZ524327:WCB524351 WLV524327:WLX524351 WVR524327:WVT524351 J589863:L589887 JF589863:JH589887 TB589863:TD589887 ACX589863:ACZ589887 AMT589863:AMV589887 AWP589863:AWR589887 BGL589863:BGN589887 BQH589863:BQJ589887 CAD589863:CAF589887 CJZ589863:CKB589887 CTV589863:CTX589887 DDR589863:DDT589887 DNN589863:DNP589887 DXJ589863:DXL589887 EHF589863:EHH589887 ERB589863:ERD589887 FAX589863:FAZ589887 FKT589863:FKV589887 FUP589863:FUR589887 GEL589863:GEN589887 GOH589863:GOJ589887 GYD589863:GYF589887 HHZ589863:HIB589887 HRV589863:HRX589887 IBR589863:IBT589887 ILN589863:ILP589887 IVJ589863:IVL589887 JFF589863:JFH589887 JPB589863:JPD589887 JYX589863:JYZ589887 KIT589863:KIV589887 KSP589863:KSR589887 LCL589863:LCN589887 LMH589863:LMJ589887 LWD589863:LWF589887 MFZ589863:MGB589887 MPV589863:MPX589887 MZR589863:MZT589887 NJN589863:NJP589887 NTJ589863:NTL589887 ODF589863:ODH589887 ONB589863:OND589887 OWX589863:OWZ589887 PGT589863:PGV589887 PQP589863:PQR589887 QAL589863:QAN589887 QKH589863:QKJ589887 QUD589863:QUF589887 RDZ589863:REB589887 RNV589863:RNX589887 RXR589863:RXT589887 SHN589863:SHP589887 SRJ589863:SRL589887 TBF589863:TBH589887 TLB589863:TLD589887 TUX589863:TUZ589887 UET589863:UEV589887 UOP589863:UOR589887 UYL589863:UYN589887 VIH589863:VIJ589887 VSD589863:VSF589887 WBZ589863:WCB589887 WLV589863:WLX589887 WVR589863:WVT589887 J655399:L655423 JF655399:JH655423 TB655399:TD655423 ACX655399:ACZ655423 AMT655399:AMV655423 AWP655399:AWR655423 BGL655399:BGN655423 BQH655399:BQJ655423 CAD655399:CAF655423 CJZ655399:CKB655423 CTV655399:CTX655423 DDR655399:DDT655423 DNN655399:DNP655423 DXJ655399:DXL655423 EHF655399:EHH655423 ERB655399:ERD655423 FAX655399:FAZ655423 FKT655399:FKV655423 FUP655399:FUR655423 GEL655399:GEN655423 GOH655399:GOJ655423 GYD655399:GYF655423 HHZ655399:HIB655423 HRV655399:HRX655423 IBR655399:IBT655423 ILN655399:ILP655423 IVJ655399:IVL655423 JFF655399:JFH655423 JPB655399:JPD655423 JYX655399:JYZ655423 KIT655399:KIV655423 KSP655399:KSR655423 LCL655399:LCN655423 LMH655399:LMJ655423 LWD655399:LWF655423 MFZ655399:MGB655423 MPV655399:MPX655423 MZR655399:MZT655423 NJN655399:NJP655423 NTJ655399:NTL655423 ODF655399:ODH655423 ONB655399:OND655423 OWX655399:OWZ655423 PGT655399:PGV655423 PQP655399:PQR655423 QAL655399:QAN655423 QKH655399:QKJ655423 QUD655399:QUF655423 RDZ655399:REB655423 RNV655399:RNX655423 RXR655399:RXT655423 SHN655399:SHP655423 SRJ655399:SRL655423 TBF655399:TBH655423 TLB655399:TLD655423 TUX655399:TUZ655423 UET655399:UEV655423 UOP655399:UOR655423 UYL655399:UYN655423 VIH655399:VIJ655423 VSD655399:VSF655423 WBZ655399:WCB655423 WLV655399:WLX655423 WVR655399:WVT655423 J720935:L720959 JF720935:JH720959 TB720935:TD720959 ACX720935:ACZ720959 AMT720935:AMV720959 AWP720935:AWR720959 BGL720935:BGN720959 BQH720935:BQJ720959 CAD720935:CAF720959 CJZ720935:CKB720959 CTV720935:CTX720959 DDR720935:DDT720959 DNN720935:DNP720959 DXJ720935:DXL720959 EHF720935:EHH720959 ERB720935:ERD720959 FAX720935:FAZ720959 FKT720935:FKV720959 FUP720935:FUR720959 GEL720935:GEN720959 GOH720935:GOJ720959 GYD720935:GYF720959 HHZ720935:HIB720959 HRV720935:HRX720959 IBR720935:IBT720959 ILN720935:ILP720959 IVJ720935:IVL720959 JFF720935:JFH720959 JPB720935:JPD720959 JYX720935:JYZ720959 KIT720935:KIV720959 KSP720935:KSR720959 LCL720935:LCN720959 LMH720935:LMJ720959 LWD720935:LWF720959 MFZ720935:MGB720959 MPV720935:MPX720959 MZR720935:MZT720959 NJN720935:NJP720959 NTJ720935:NTL720959 ODF720935:ODH720959 ONB720935:OND720959 OWX720935:OWZ720959 PGT720935:PGV720959 PQP720935:PQR720959 QAL720935:QAN720959 QKH720935:QKJ720959 QUD720935:QUF720959 RDZ720935:REB720959 RNV720935:RNX720959 RXR720935:RXT720959 SHN720935:SHP720959 SRJ720935:SRL720959 TBF720935:TBH720959 TLB720935:TLD720959 TUX720935:TUZ720959 UET720935:UEV720959 UOP720935:UOR720959 UYL720935:UYN720959 VIH720935:VIJ720959 VSD720935:VSF720959 WBZ720935:WCB720959 WLV720935:WLX720959 WVR720935:WVT720959 J786471:L786495 JF786471:JH786495 TB786471:TD786495 ACX786471:ACZ786495 AMT786471:AMV786495 AWP786471:AWR786495 BGL786471:BGN786495 BQH786471:BQJ786495 CAD786471:CAF786495 CJZ786471:CKB786495 CTV786471:CTX786495 DDR786471:DDT786495 DNN786471:DNP786495 DXJ786471:DXL786495 EHF786471:EHH786495 ERB786471:ERD786495 FAX786471:FAZ786495 FKT786471:FKV786495 FUP786471:FUR786495 GEL786471:GEN786495 GOH786471:GOJ786495 GYD786471:GYF786495 HHZ786471:HIB786495 HRV786471:HRX786495 IBR786471:IBT786495 ILN786471:ILP786495 IVJ786471:IVL786495 JFF786471:JFH786495 JPB786471:JPD786495 JYX786471:JYZ786495 KIT786471:KIV786495 KSP786471:KSR786495 LCL786471:LCN786495 LMH786471:LMJ786495 LWD786471:LWF786495 MFZ786471:MGB786495 MPV786471:MPX786495 MZR786471:MZT786495 NJN786471:NJP786495 NTJ786471:NTL786495 ODF786471:ODH786495 ONB786471:OND786495 OWX786471:OWZ786495 PGT786471:PGV786495 PQP786471:PQR786495 QAL786471:QAN786495 QKH786471:QKJ786495 QUD786471:QUF786495 RDZ786471:REB786495 RNV786471:RNX786495 RXR786471:RXT786495 SHN786471:SHP786495 SRJ786471:SRL786495 TBF786471:TBH786495 TLB786471:TLD786495 TUX786471:TUZ786495 UET786471:UEV786495 UOP786471:UOR786495 UYL786471:UYN786495 VIH786471:VIJ786495 VSD786471:VSF786495 WBZ786471:WCB786495 WLV786471:WLX786495 WVR786471:WVT786495 J852007:L852031 JF852007:JH852031 TB852007:TD852031 ACX852007:ACZ852031 AMT852007:AMV852031 AWP852007:AWR852031 BGL852007:BGN852031 BQH852007:BQJ852031 CAD852007:CAF852031 CJZ852007:CKB852031 CTV852007:CTX852031 DDR852007:DDT852031 DNN852007:DNP852031 DXJ852007:DXL852031 EHF852007:EHH852031 ERB852007:ERD852031 FAX852007:FAZ852031 FKT852007:FKV852031 FUP852007:FUR852031 GEL852007:GEN852031 GOH852007:GOJ852031 GYD852007:GYF852031 HHZ852007:HIB852031 HRV852007:HRX852031 IBR852007:IBT852031 ILN852007:ILP852031 IVJ852007:IVL852031 JFF852007:JFH852031 JPB852007:JPD852031 JYX852007:JYZ852031 KIT852007:KIV852031 KSP852007:KSR852031 LCL852007:LCN852031 LMH852007:LMJ852031 LWD852007:LWF852031 MFZ852007:MGB852031 MPV852007:MPX852031 MZR852007:MZT852031 NJN852007:NJP852031 NTJ852007:NTL852031 ODF852007:ODH852031 ONB852007:OND852031 OWX852007:OWZ852031 PGT852007:PGV852031 PQP852007:PQR852031 QAL852007:QAN852031 QKH852007:QKJ852031 QUD852007:QUF852031 RDZ852007:REB852031 RNV852007:RNX852031 RXR852007:RXT852031 SHN852007:SHP852031 SRJ852007:SRL852031 TBF852007:TBH852031 TLB852007:TLD852031 TUX852007:TUZ852031 UET852007:UEV852031 UOP852007:UOR852031 UYL852007:UYN852031 VIH852007:VIJ852031 VSD852007:VSF852031 WBZ852007:WCB852031 WLV852007:WLX852031 WVR852007:WVT852031 J917543:L917567 JF917543:JH917567 TB917543:TD917567 ACX917543:ACZ917567 AMT917543:AMV917567 AWP917543:AWR917567 BGL917543:BGN917567 BQH917543:BQJ917567 CAD917543:CAF917567 CJZ917543:CKB917567 CTV917543:CTX917567 DDR917543:DDT917567 DNN917543:DNP917567 DXJ917543:DXL917567 EHF917543:EHH917567 ERB917543:ERD917567 FAX917543:FAZ917567 FKT917543:FKV917567 FUP917543:FUR917567 GEL917543:GEN917567 GOH917543:GOJ917567 GYD917543:GYF917567 HHZ917543:HIB917567 HRV917543:HRX917567 IBR917543:IBT917567 ILN917543:ILP917567 IVJ917543:IVL917567 JFF917543:JFH917567 JPB917543:JPD917567 JYX917543:JYZ917567 KIT917543:KIV917567 KSP917543:KSR917567 LCL917543:LCN917567 LMH917543:LMJ917567 LWD917543:LWF917567 MFZ917543:MGB917567 MPV917543:MPX917567 MZR917543:MZT917567 NJN917543:NJP917567 NTJ917543:NTL917567 ODF917543:ODH917567 ONB917543:OND917567 OWX917543:OWZ917567 PGT917543:PGV917567 PQP917543:PQR917567 QAL917543:QAN917567 QKH917543:QKJ917567 QUD917543:QUF917567 RDZ917543:REB917567 RNV917543:RNX917567 RXR917543:RXT917567 SHN917543:SHP917567 SRJ917543:SRL917567 TBF917543:TBH917567 TLB917543:TLD917567 TUX917543:TUZ917567 UET917543:UEV917567 UOP917543:UOR917567 UYL917543:UYN917567 VIH917543:VIJ917567 VSD917543:VSF917567 WBZ917543:WCB917567 WLV917543:WLX917567 WVR917543:WVT917567 J983079:L983103 JF983079:JH983103 TB983079:TD983103 ACX983079:ACZ983103 AMT983079:AMV983103 AWP983079:AWR983103 BGL983079:BGN983103 BQH983079:BQJ983103 CAD983079:CAF983103 CJZ983079:CKB983103 CTV983079:CTX983103 DDR983079:DDT983103 DNN983079:DNP983103 DXJ983079:DXL983103 EHF983079:EHH983103 ERB983079:ERD983103 FAX983079:FAZ983103 FKT983079:FKV983103 FUP983079:FUR983103 GEL983079:GEN983103 GOH983079:GOJ983103 GYD983079:GYF983103 HHZ983079:HIB983103 HRV983079:HRX983103 IBR983079:IBT983103 ILN983079:ILP983103 IVJ983079:IVL983103 JFF983079:JFH983103 JPB983079:JPD983103 JYX983079:JYZ983103 KIT983079:KIV983103 KSP983079:KSR983103 LCL983079:LCN983103 LMH983079:LMJ983103 LWD983079:LWF983103 MFZ983079:MGB983103 MPV983079:MPX983103 MZR983079:MZT983103 NJN983079:NJP983103 NTJ983079:NTL983103 ODF983079:ODH983103 ONB983079:OND983103 OWX983079:OWZ983103 PGT983079:PGV983103 PQP983079:PQR983103 QAL983079:QAN983103 QKH983079:QKJ983103 QUD983079:QUF983103 RDZ983079:REB983103 RNV983079:RNX983103 RXR983079:RXT983103 SHN983079:SHP983103 SRJ983079:SRL983103 TBF983079:TBH983103 TLB983079:TLD983103 TUX983079:TUZ983103 UET983079:UEV983103 UOP983079:UOR983103 UYL983079:UYN983103 VIH983079:VIJ983103 VSD983079:VSF983103 WBZ983079:WCB983103 WLV983079:WLX983103 WVR983079:WVT983103">
      <formula1>$CB$24:$CB$27</formula1>
    </dataValidation>
    <dataValidation type="list" allowBlank="1" showInputMessage="1" showErrorMessage="1" sqref="M83:O90 JI83:JK90 TE83:TG90 ADA83:ADC90 AMW83:AMY90 AWS83:AWU90 BGO83:BGQ90 BQK83:BQM90 CAG83:CAI90 CKC83:CKE90 CTY83:CUA90 DDU83:DDW90 DNQ83:DNS90 DXM83:DXO90 EHI83:EHK90 ERE83:ERG90 FBA83:FBC90 FKW83:FKY90 FUS83:FUU90 GEO83:GEQ90 GOK83:GOM90 GYG83:GYI90 HIC83:HIE90 HRY83:HSA90 IBU83:IBW90 ILQ83:ILS90 IVM83:IVO90 JFI83:JFK90 JPE83:JPG90 JZA83:JZC90 KIW83:KIY90 KSS83:KSU90 LCO83:LCQ90 LMK83:LMM90 LWG83:LWI90 MGC83:MGE90 MPY83:MQA90 MZU83:MZW90 NJQ83:NJS90 NTM83:NTO90 ODI83:ODK90 ONE83:ONG90 OXA83:OXC90 PGW83:PGY90 PQS83:PQU90 QAO83:QAQ90 QKK83:QKM90 QUG83:QUI90 REC83:REE90 RNY83:ROA90 RXU83:RXW90 SHQ83:SHS90 SRM83:SRO90 TBI83:TBK90 TLE83:TLG90 TVA83:TVC90 UEW83:UEY90 UOS83:UOU90 UYO83:UYQ90 VIK83:VIM90 VSG83:VSI90 WCC83:WCE90 WLY83:WMA90 WVU83:WVW90 M65619:O65626 JI65619:JK65626 TE65619:TG65626 ADA65619:ADC65626 AMW65619:AMY65626 AWS65619:AWU65626 BGO65619:BGQ65626 BQK65619:BQM65626 CAG65619:CAI65626 CKC65619:CKE65626 CTY65619:CUA65626 DDU65619:DDW65626 DNQ65619:DNS65626 DXM65619:DXO65626 EHI65619:EHK65626 ERE65619:ERG65626 FBA65619:FBC65626 FKW65619:FKY65626 FUS65619:FUU65626 GEO65619:GEQ65626 GOK65619:GOM65626 GYG65619:GYI65626 HIC65619:HIE65626 HRY65619:HSA65626 IBU65619:IBW65626 ILQ65619:ILS65626 IVM65619:IVO65626 JFI65619:JFK65626 JPE65619:JPG65626 JZA65619:JZC65626 KIW65619:KIY65626 KSS65619:KSU65626 LCO65619:LCQ65626 LMK65619:LMM65626 LWG65619:LWI65626 MGC65619:MGE65626 MPY65619:MQA65626 MZU65619:MZW65626 NJQ65619:NJS65626 NTM65619:NTO65626 ODI65619:ODK65626 ONE65619:ONG65626 OXA65619:OXC65626 PGW65619:PGY65626 PQS65619:PQU65626 QAO65619:QAQ65626 QKK65619:QKM65626 QUG65619:QUI65626 REC65619:REE65626 RNY65619:ROA65626 RXU65619:RXW65626 SHQ65619:SHS65626 SRM65619:SRO65626 TBI65619:TBK65626 TLE65619:TLG65626 TVA65619:TVC65626 UEW65619:UEY65626 UOS65619:UOU65626 UYO65619:UYQ65626 VIK65619:VIM65626 VSG65619:VSI65626 WCC65619:WCE65626 WLY65619:WMA65626 WVU65619:WVW65626 M131155:O131162 JI131155:JK131162 TE131155:TG131162 ADA131155:ADC131162 AMW131155:AMY131162 AWS131155:AWU131162 BGO131155:BGQ131162 BQK131155:BQM131162 CAG131155:CAI131162 CKC131155:CKE131162 CTY131155:CUA131162 DDU131155:DDW131162 DNQ131155:DNS131162 DXM131155:DXO131162 EHI131155:EHK131162 ERE131155:ERG131162 FBA131155:FBC131162 FKW131155:FKY131162 FUS131155:FUU131162 GEO131155:GEQ131162 GOK131155:GOM131162 GYG131155:GYI131162 HIC131155:HIE131162 HRY131155:HSA131162 IBU131155:IBW131162 ILQ131155:ILS131162 IVM131155:IVO131162 JFI131155:JFK131162 JPE131155:JPG131162 JZA131155:JZC131162 KIW131155:KIY131162 KSS131155:KSU131162 LCO131155:LCQ131162 LMK131155:LMM131162 LWG131155:LWI131162 MGC131155:MGE131162 MPY131155:MQA131162 MZU131155:MZW131162 NJQ131155:NJS131162 NTM131155:NTO131162 ODI131155:ODK131162 ONE131155:ONG131162 OXA131155:OXC131162 PGW131155:PGY131162 PQS131155:PQU131162 QAO131155:QAQ131162 QKK131155:QKM131162 QUG131155:QUI131162 REC131155:REE131162 RNY131155:ROA131162 RXU131155:RXW131162 SHQ131155:SHS131162 SRM131155:SRO131162 TBI131155:TBK131162 TLE131155:TLG131162 TVA131155:TVC131162 UEW131155:UEY131162 UOS131155:UOU131162 UYO131155:UYQ131162 VIK131155:VIM131162 VSG131155:VSI131162 WCC131155:WCE131162 WLY131155:WMA131162 WVU131155:WVW131162 M196691:O196698 JI196691:JK196698 TE196691:TG196698 ADA196691:ADC196698 AMW196691:AMY196698 AWS196691:AWU196698 BGO196691:BGQ196698 BQK196691:BQM196698 CAG196691:CAI196698 CKC196691:CKE196698 CTY196691:CUA196698 DDU196691:DDW196698 DNQ196691:DNS196698 DXM196691:DXO196698 EHI196691:EHK196698 ERE196691:ERG196698 FBA196691:FBC196698 FKW196691:FKY196698 FUS196691:FUU196698 GEO196691:GEQ196698 GOK196691:GOM196698 GYG196691:GYI196698 HIC196691:HIE196698 HRY196691:HSA196698 IBU196691:IBW196698 ILQ196691:ILS196698 IVM196691:IVO196698 JFI196691:JFK196698 JPE196691:JPG196698 JZA196691:JZC196698 KIW196691:KIY196698 KSS196691:KSU196698 LCO196691:LCQ196698 LMK196691:LMM196698 LWG196691:LWI196698 MGC196691:MGE196698 MPY196691:MQA196698 MZU196691:MZW196698 NJQ196691:NJS196698 NTM196691:NTO196698 ODI196691:ODK196698 ONE196691:ONG196698 OXA196691:OXC196698 PGW196691:PGY196698 PQS196691:PQU196698 QAO196691:QAQ196698 QKK196691:QKM196698 QUG196691:QUI196698 REC196691:REE196698 RNY196691:ROA196698 RXU196691:RXW196698 SHQ196691:SHS196698 SRM196691:SRO196698 TBI196691:TBK196698 TLE196691:TLG196698 TVA196691:TVC196698 UEW196691:UEY196698 UOS196691:UOU196698 UYO196691:UYQ196698 VIK196691:VIM196698 VSG196691:VSI196698 WCC196691:WCE196698 WLY196691:WMA196698 WVU196691:WVW196698 M262227:O262234 JI262227:JK262234 TE262227:TG262234 ADA262227:ADC262234 AMW262227:AMY262234 AWS262227:AWU262234 BGO262227:BGQ262234 BQK262227:BQM262234 CAG262227:CAI262234 CKC262227:CKE262234 CTY262227:CUA262234 DDU262227:DDW262234 DNQ262227:DNS262234 DXM262227:DXO262234 EHI262227:EHK262234 ERE262227:ERG262234 FBA262227:FBC262234 FKW262227:FKY262234 FUS262227:FUU262234 GEO262227:GEQ262234 GOK262227:GOM262234 GYG262227:GYI262234 HIC262227:HIE262234 HRY262227:HSA262234 IBU262227:IBW262234 ILQ262227:ILS262234 IVM262227:IVO262234 JFI262227:JFK262234 JPE262227:JPG262234 JZA262227:JZC262234 KIW262227:KIY262234 KSS262227:KSU262234 LCO262227:LCQ262234 LMK262227:LMM262234 LWG262227:LWI262234 MGC262227:MGE262234 MPY262227:MQA262234 MZU262227:MZW262234 NJQ262227:NJS262234 NTM262227:NTO262234 ODI262227:ODK262234 ONE262227:ONG262234 OXA262227:OXC262234 PGW262227:PGY262234 PQS262227:PQU262234 QAO262227:QAQ262234 QKK262227:QKM262234 QUG262227:QUI262234 REC262227:REE262234 RNY262227:ROA262234 RXU262227:RXW262234 SHQ262227:SHS262234 SRM262227:SRO262234 TBI262227:TBK262234 TLE262227:TLG262234 TVA262227:TVC262234 UEW262227:UEY262234 UOS262227:UOU262234 UYO262227:UYQ262234 VIK262227:VIM262234 VSG262227:VSI262234 WCC262227:WCE262234 WLY262227:WMA262234 WVU262227:WVW262234 M327763:O327770 JI327763:JK327770 TE327763:TG327770 ADA327763:ADC327770 AMW327763:AMY327770 AWS327763:AWU327770 BGO327763:BGQ327770 BQK327763:BQM327770 CAG327763:CAI327770 CKC327763:CKE327770 CTY327763:CUA327770 DDU327763:DDW327770 DNQ327763:DNS327770 DXM327763:DXO327770 EHI327763:EHK327770 ERE327763:ERG327770 FBA327763:FBC327770 FKW327763:FKY327770 FUS327763:FUU327770 GEO327763:GEQ327770 GOK327763:GOM327770 GYG327763:GYI327770 HIC327763:HIE327770 HRY327763:HSA327770 IBU327763:IBW327770 ILQ327763:ILS327770 IVM327763:IVO327770 JFI327763:JFK327770 JPE327763:JPG327770 JZA327763:JZC327770 KIW327763:KIY327770 KSS327763:KSU327770 LCO327763:LCQ327770 LMK327763:LMM327770 LWG327763:LWI327770 MGC327763:MGE327770 MPY327763:MQA327770 MZU327763:MZW327770 NJQ327763:NJS327770 NTM327763:NTO327770 ODI327763:ODK327770 ONE327763:ONG327770 OXA327763:OXC327770 PGW327763:PGY327770 PQS327763:PQU327770 QAO327763:QAQ327770 QKK327763:QKM327770 QUG327763:QUI327770 REC327763:REE327770 RNY327763:ROA327770 RXU327763:RXW327770 SHQ327763:SHS327770 SRM327763:SRO327770 TBI327763:TBK327770 TLE327763:TLG327770 TVA327763:TVC327770 UEW327763:UEY327770 UOS327763:UOU327770 UYO327763:UYQ327770 VIK327763:VIM327770 VSG327763:VSI327770 WCC327763:WCE327770 WLY327763:WMA327770 WVU327763:WVW327770 M393299:O393306 JI393299:JK393306 TE393299:TG393306 ADA393299:ADC393306 AMW393299:AMY393306 AWS393299:AWU393306 BGO393299:BGQ393306 BQK393299:BQM393306 CAG393299:CAI393306 CKC393299:CKE393306 CTY393299:CUA393306 DDU393299:DDW393306 DNQ393299:DNS393306 DXM393299:DXO393306 EHI393299:EHK393306 ERE393299:ERG393306 FBA393299:FBC393306 FKW393299:FKY393306 FUS393299:FUU393306 GEO393299:GEQ393306 GOK393299:GOM393306 GYG393299:GYI393306 HIC393299:HIE393306 HRY393299:HSA393306 IBU393299:IBW393306 ILQ393299:ILS393306 IVM393299:IVO393306 JFI393299:JFK393306 JPE393299:JPG393306 JZA393299:JZC393306 KIW393299:KIY393306 KSS393299:KSU393306 LCO393299:LCQ393306 LMK393299:LMM393306 LWG393299:LWI393306 MGC393299:MGE393306 MPY393299:MQA393306 MZU393299:MZW393306 NJQ393299:NJS393306 NTM393299:NTO393306 ODI393299:ODK393306 ONE393299:ONG393306 OXA393299:OXC393306 PGW393299:PGY393306 PQS393299:PQU393306 QAO393299:QAQ393306 QKK393299:QKM393306 QUG393299:QUI393306 REC393299:REE393306 RNY393299:ROA393306 RXU393299:RXW393306 SHQ393299:SHS393306 SRM393299:SRO393306 TBI393299:TBK393306 TLE393299:TLG393306 TVA393299:TVC393306 UEW393299:UEY393306 UOS393299:UOU393306 UYO393299:UYQ393306 VIK393299:VIM393306 VSG393299:VSI393306 WCC393299:WCE393306 WLY393299:WMA393306 WVU393299:WVW393306 M458835:O458842 JI458835:JK458842 TE458835:TG458842 ADA458835:ADC458842 AMW458835:AMY458842 AWS458835:AWU458842 BGO458835:BGQ458842 BQK458835:BQM458842 CAG458835:CAI458842 CKC458835:CKE458842 CTY458835:CUA458842 DDU458835:DDW458842 DNQ458835:DNS458842 DXM458835:DXO458842 EHI458835:EHK458842 ERE458835:ERG458842 FBA458835:FBC458842 FKW458835:FKY458842 FUS458835:FUU458842 GEO458835:GEQ458842 GOK458835:GOM458842 GYG458835:GYI458842 HIC458835:HIE458842 HRY458835:HSA458842 IBU458835:IBW458842 ILQ458835:ILS458842 IVM458835:IVO458842 JFI458835:JFK458842 JPE458835:JPG458842 JZA458835:JZC458842 KIW458835:KIY458842 KSS458835:KSU458842 LCO458835:LCQ458842 LMK458835:LMM458842 LWG458835:LWI458842 MGC458835:MGE458842 MPY458835:MQA458842 MZU458835:MZW458842 NJQ458835:NJS458842 NTM458835:NTO458842 ODI458835:ODK458842 ONE458835:ONG458842 OXA458835:OXC458842 PGW458835:PGY458842 PQS458835:PQU458842 QAO458835:QAQ458842 QKK458835:QKM458842 QUG458835:QUI458842 REC458835:REE458842 RNY458835:ROA458842 RXU458835:RXW458842 SHQ458835:SHS458842 SRM458835:SRO458842 TBI458835:TBK458842 TLE458835:TLG458842 TVA458835:TVC458842 UEW458835:UEY458842 UOS458835:UOU458842 UYO458835:UYQ458842 VIK458835:VIM458842 VSG458835:VSI458842 WCC458835:WCE458842 WLY458835:WMA458842 WVU458835:WVW458842 M524371:O524378 JI524371:JK524378 TE524371:TG524378 ADA524371:ADC524378 AMW524371:AMY524378 AWS524371:AWU524378 BGO524371:BGQ524378 BQK524371:BQM524378 CAG524371:CAI524378 CKC524371:CKE524378 CTY524371:CUA524378 DDU524371:DDW524378 DNQ524371:DNS524378 DXM524371:DXO524378 EHI524371:EHK524378 ERE524371:ERG524378 FBA524371:FBC524378 FKW524371:FKY524378 FUS524371:FUU524378 GEO524371:GEQ524378 GOK524371:GOM524378 GYG524371:GYI524378 HIC524371:HIE524378 HRY524371:HSA524378 IBU524371:IBW524378 ILQ524371:ILS524378 IVM524371:IVO524378 JFI524371:JFK524378 JPE524371:JPG524378 JZA524371:JZC524378 KIW524371:KIY524378 KSS524371:KSU524378 LCO524371:LCQ524378 LMK524371:LMM524378 LWG524371:LWI524378 MGC524371:MGE524378 MPY524371:MQA524378 MZU524371:MZW524378 NJQ524371:NJS524378 NTM524371:NTO524378 ODI524371:ODK524378 ONE524371:ONG524378 OXA524371:OXC524378 PGW524371:PGY524378 PQS524371:PQU524378 QAO524371:QAQ524378 QKK524371:QKM524378 QUG524371:QUI524378 REC524371:REE524378 RNY524371:ROA524378 RXU524371:RXW524378 SHQ524371:SHS524378 SRM524371:SRO524378 TBI524371:TBK524378 TLE524371:TLG524378 TVA524371:TVC524378 UEW524371:UEY524378 UOS524371:UOU524378 UYO524371:UYQ524378 VIK524371:VIM524378 VSG524371:VSI524378 WCC524371:WCE524378 WLY524371:WMA524378 WVU524371:WVW524378 M589907:O589914 JI589907:JK589914 TE589907:TG589914 ADA589907:ADC589914 AMW589907:AMY589914 AWS589907:AWU589914 BGO589907:BGQ589914 BQK589907:BQM589914 CAG589907:CAI589914 CKC589907:CKE589914 CTY589907:CUA589914 DDU589907:DDW589914 DNQ589907:DNS589914 DXM589907:DXO589914 EHI589907:EHK589914 ERE589907:ERG589914 FBA589907:FBC589914 FKW589907:FKY589914 FUS589907:FUU589914 GEO589907:GEQ589914 GOK589907:GOM589914 GYG589907:GYI589914 HIC589907:HIE589914 HRY589907:HSA589914 IBU589907:IBW589914 ILQ589907:ILS589914 IVM589907:IVO589914 JFI589907:JFK589914 JPE589907:JPG589914 JZA589907:JZC589914 KIW589907:KIY589914 KSS589907:KSU589914 LCO589907:LCQ589914 LMK589907:LMM589914 LWG589907:LWI589914 MGC589907:MGE589914 MPY589907:MQA589914 MZU589907:MZW589914 NJQ589907:NJS589914 NTM589907:NTO589914 ODI589907:ODK589914 ONE589907:ONG589914 OXA589907:OXC589914 PGW589907:PGY589914 PQS589907:PQU589914 QAO589907:QAQ589914 QKK589907:QKM589914 QUG589907:QUI589914 REC589907:REE589914 RNY589907:ROA589914 RXU589907:RXW589914 SHQ589907:SHS589914 SRM589907:SRO589914 TBI589907:TBK589914 TLE589907:TLG589914 TVA589907:TVC589914 UEW589907:UEY589914 UOS589907:UOU589914 UYO589907:UYQ589914 VIK589907:VIM589914 VSG589907:VSI589914 WCC589907:WCE589914 WLY589907:WMA589914 WVU589907:WVW589914 M655443:O655450 JI655443:JK655450 TE655443:TG655450 ADA655443:ADC655450 AMW655443:AMY655450 AWS655443:AWU655450 BGO655443:BGQ655450 BQK655443:BQM655450 CAG655443:CAI655450 CKC655443:CKE655450 CTY655443:CUA655450 DDU655443:DDW655450 DNQ655443:DNS655450 DXM655443:DXO655450 EHI655443:EHK655450 ERE655443:ERG655450 FBA655443:FBC655450 FKW655443:FKY655450 FUS655443:FUU655450 GEO655443:GEQ655450 GOK655443:GOM655450 GYG655443:GYI655450 HIC655443:HIE655450 HRY655443:HSA655450 IBU655443:IBW655450 ILQ655443:ILS655450 IVM655443:IVO655450 JFI655443:JFK655450 JPE655443:JPG655450 JZA655443:JZC655450 KIW655443:KIY655450 KSS655443:KSU655450 LCO655443:LCQ655450 LMK655443:LMM655450 LWG655443:LWI655450 MGC655443:MGE655450 MPY655443:MQA655450 MZU655443:MZW655450 NJQ655443:NJS655450 NTM655443:NTO655450 ODI655443:ODK655450 ONE655443:ONG655450 OXA655443:OXC655450 PGW655443:PGY655450 PQS655443:PQU655450 QAO655443:QAQ655450 QKK655443:QKM655450 QUG655443:QUI655450 REC655443:REE655450 RNY655443:ROA655450 RXU655443:RXW655450 SHQ655443:SHS655450 SRM655443:SRO655450 TBI655443:TBK655450 TLE655443:TLG655450 TVA655443:TVC655450 UEW655443:UEY655450 UOS655443:UOU655450 UYO655443:UYQ655450 VIK655443:VIM655450 VSG655443:VSI655450 WCC655443:WCE655450 WLY655443:WMA655450 WVU655443:WVW655450 M720979:O720986 JI720979:JK720986 TE720979:TG720986 ADA720979:ADC720986 AMW720979:AMY720986 AWS720979:AWU720986 BGO720979:BGQ720986 BQK720979:BQM720986 CAG720979:CAI720986 CKC720979:CKE720986 CTY720979:CUA720986 DDU720979:DDW720986 DNQ720979:DNS720986 DXM720979:DXO720986 EHI720979:EHK720986 ERE720979:ERG720986 FBA720979:FBC720986 FKW720979:FKY720986 FUS720979:FUU720986 GEO720979:GEQ720986 GOK720979:GOM720986 GYG720979:GYI720986 HIC720979:HIE720986 HRY720979:HSA720986 IBU720979:IBW720986 ILQ720979:ILS720986 IVM720979:IVO720986 JFI720979:JFK720986 JPE720979:JPG720986 JZA720979:JZC720986 KIW720979:KIY720986 KSS720979:KSU720986 LCO720979:LCQ720986 LMK720979:LMM720986 LWG720979:LWI720986 MGC720979:MGE720986 MPY720979:MQA720986 MZU720979:MZW720986 NJQ720979:NJS720986 NTM720979:NTO720986 ODI720979:ODK720986 ONE720979:ONG720986 OXA720979:OXC720986 PGW720979:PGY720986 PQS720979:PQU720986 QAO720979:QAQ720986 QKK720979:QKM720986 QUG720979:QUI720986 REC720979:REE720986 RNY720979:ROA720986 RXU720979:RXW720986 SHQ720979:SHS720986 SRM720979:SRO720986 TBI720979:TBK720986 TLE720979:TLG720986 TVA720979:TVC720986 UEW720979:UEY720986 UOS720979:UOU720986 UYO720979:UYQ720986 VIK720979:VIM720986 VSG720979:VSI720986 WCC720979:WCE720986 WLY720979:WMA720986 WVU720979:WVW720986 M786515:O786522 JI786515:JK786522 TE786515:TG786522 ADA786515:ADC786522 AMW786515:AMY786522 AWS786515:AWU786522 BGO786515:BGQ786522 BQK786515:BQM786522 CAG786515:CAI786522 CKC786515:CKE786522 CTY786515:CUA786522 DDU786515:DDW786522 DNQ786515:DNS786522 DXM786515:DXO786522 EHI786515:EHK786522 ERE786515:ERG786522 FBA786515:FBC786522 FKW786515:FKY786522 FUS786515:FUU786522 GEO786515:GEQ786522 GOK786515:GOM786522 GYG786515:GYI786522 HIC786515:HIE786522 HRY786515:HSA786522 IBU786515:IBW786522 ILQ786515:ILS786522 IVM786515:IVO786522 JFI786515:JFK786522 JPE786515:JPG786522 JZA786515:JZC786522 KIW786515:KIY786522 KSS786515:KSU786522 LCO786515:LCQ786522 LMK786515:LMM786522 LWG786515:LWI786522 MGC786515:MGE786522 MPY786515:MQA786522 MZU786515:MZW786522 NJQ786515:NJS786522 NTM786515:NTO786522 ODI786515:ODK786522 ONE786515:ONG786522 OXA786515:OXC786522 PGW786515:PGY786522 PQS786515:PQU786522 QAO786515:QAQ786522 QKK786515:QKM786522 QUG786515:QUI786522 REC786515:REE786522 RNY786515:ROA786522 RXU786515:RXW786522 SHQ786515:SHS786522 SRM786515:SRO786522 TBI786515:TBK786522 TLE786515:TLG786522 TVA786515:TVC786522 UEW786515:UEY786522 UOS786515:UOU786522 UYO786515:UYQ786522 VIK786515:VIM786522 VSG786515:VSI786522 WCC786515:WCE786522 WLY786515:WMA786522 WVU786515:WVW786522 M852051:O852058 JI852051:JK852058 TE852051:TG852058 ADA852051:ADC852058 AMW852051:AMY852058 AWS852051:AWU852058 BGO852051:BGQ852058 BQK852051:BQM852058 CAG852051:CAI852058 CKC852051:CKE852058 CTY852051:CUA852058 DDU852051:DDW852058 DNQ852051:DNS852058 DXM852051:DXO852058 EHI852051:EHK852058 ERE852051:ERG852058 FBA852051:FBC852058 FKW852051:FKY852058 FUS852051:FUU852058 GEO852051:GEQ852058 GOK852051:GOM852058 GYG852051:GYI852058 HIC852051:HIE852058 HRY852051:HSA852058 IBU852051:IBW852058 ILQ852051:ILS852058 IVM852051:IVO852058 JFI852051:JFK852058 JPE852051:JPG852058 JZA852051:JZC852058 KIW852051:KIY852058 KSS852051:KSU852058 LCO852051:LCQ852058 LMK852051:LMM852058 LWG852051:LWI852058 MGC852051:MGE852058 MPY852051:MQA852058 MZU852051:MZW852058 NJQ852051:NJS852058 NTM852051:NTO852058 ODI852051:ODK852058 ONE852051:ONG852058 OXA852051:OXC852058 PGW852051:PGY852058 PQS852051:PQU852058 QAO852051:QAQ852058 QKK852051:QKM852058 QUG852051:QUI852058 REC852051:REE852058 RNY852051:ROA852058 RXU852051:RXW852058 SHQ852051:SHS852058 SRM852051:SRO852058 TBI852051:TBK852058 TLE852051:TLG852058 TVA852051:TVC852058 UEW852051:UEY852058 UOS852051:UOU852058 UYO852051:UYQ852058 VIK852051:VIM852058 VSG852051:VSI852058 WCC852051:WCE852058 WLY852051:WMA852058 WVU852051:WVW852058 M917587:O917594 JI917587:JK917594 TE917587:TG917594 ADA917587:ADC917594 AMW917587:AMY917594 AWS917587:AWU917594 BGO917587:BGQ917594 BQK917587:BQM917594 CAG917587:CAI917594 CKC917587:CKE917594 CTY917587:CUA917594 DDU917587:DDW917594 DNQ917587:DNS917594 DXM917587:DXO917594 EHI917587:EHK917594 ERE917587:ERG917594 FBA917587:FBC917594 FKW917587:FKY917594 FUS917587:FUU917594 GEO917587:GEQ917594 GOK917587:GOM917594 GYG917587:GYI917594 HIC917587:HIE917594 HRY917587:HSA917594 IBU917587:IBW917594 ILQ917587:ILS917594 IVM917587:IVO917594 JFI917587:JFK917594 JPE917587:JPG917594 JZA917587:JZC917594 KIW917587:KIY917594 KSS917587:KSU917594 LCO917587:LCQ917594 LMK917587:LMM917594 LWG917587:LWI917594 MGC917587:MGE917594 MPY917587:MQA917594 MZU917587:MZW917594 NJQ917587:NJS917594 NTM917587:NTO917594 ODI917587:ODK917594 ONE917587:ONG917594 OXA917587:OXC917594 PGW917587:PGY917594 PQS917587:PQU917594 QAO917587:QAQ917594 QKK917587:QKM917594 QUG917587:QUI917594 REC917587:REE917594 RNY917587:ROA917594 RXU917587:RXW917594 SHQ917587:SHS917594 SRM917587:SRO917594 TBI917587:TBK917594 TLE917587:TLG917594 TVA917587:TVC917594 UEW917587:UEY917594 UOS917587:UOU917594 UYO917587:UYQ917594 VIK917587:VIM917594 VSG917587:VSI917594 WCC917587:WCE917594 WLY917587:WMA917594 WVU917587:WVW917594 M983123:O983130 JI983123:JK983130 TE983123:TG983130 ADA983123:ADC983130 AMW983123:AMY983130 AWS983123:AWU983130 BGO983123:BGQ983130 BQK983123:BQM983130 CAG983123:CAI983130 CKC983123:CKE983130 CTY983123:CUA983130 DDU983123:DDW983130 DNQ983123:DNS983130 DXM983123:DXO983130 EHI983123:EHK983130 ERE983123:ERG983130 FBA983123:FBC983130 FKW983123:FKY983130 FUS983123:FUU983130 GEO983123:GEQ983130 GOK983123:GOM983130 GYG983123:GYI983130 HIC983123:HIE983130 HRY983123:HSA983130 IBU983123:IBW983130 ILQ983123:ILS983130 IVM983123:IVO983130 JFI983123:JFK983130 JPE983123:JPG983130 JZA983123:JZC983130 KIW983123:KIY983130 KSS983123:KSU983130 LCO983123:LCQ983130 LMK983123:LMM983130 LWG983123:LWI983130 MGC983123:MGE983130 MPY983123:MQA983130 MZU983123:MZW983130 NJQ983123:NJS983130 NTM983123:NTO983130 ODI983123:ODK983130 ONE983123:ONG983130 OXA983123:OXC983130 PGW983123:PGY983130 PQS983123:PQU983130 QAO983123:QAQ983130 QKK983123:QKM983130 QUG983123:QUI983130 REC983123:REE983130 RNY983123:ROA983130 RXU983123:RXW983130 SHQ983123:SHS983130 SRM983123:SRO983130 TBI983123:TBK983130 TLE983123:TLG983130 TVA983123:TVC983130 UEW983123:UEY983130 UOS983123:UOU983130 UYO983123:UYQ983130 VIK983123:VIM983130 VSG983123:VSI983130 WCC983123:WCE983130 WLY983123:WMA983130 WVU983123:WVW983130 M39:O63 JI39:JK63 TE39:TG63 ADA39:ADC63 AMW39:AMY63 AWS39:AWU63 BGO39:BGQ63 BQK39:BQM63 CAG39:CAI63 CKC39:CKE63 CTY39:CUA63 DDU39:DDW63 DNQ39:DNS63 DXM39:DXO63 EHI39:EHK63 ERE39:ERG63 FBA39:FBC63 FKW39:FKY63 FUS39:FUU63 GEO39:GEQ63 GOK39:GOM63 GYG39:GYI63 HIC39:HIE63 HRY39:HSA63 IBU39:IBW63 ILQ39:ILS63 IVM39:IVO63 JFI39:JFK63 JPE39:JPG63 JZA39:JZC63 KIW39:KIY63 KSS39:KSU63 LCO39:LCQ63 LMK39:LMM63 LWG39:LWI63 MGC39:MGE63 MPY39:MQA63 MZU39:MZW63 NJQ39:NJS63 NTM39:NTO63 ODI39:ODK63 ONE39:ONG63 OXA39:OXC63 PGW39:PGY63 PQS39:PQU63 QAO39:QAQ63 QKK39:QKM63 QUG39:QUI63 REC39:REE63 RNY39:ROA63 RXU39:RXW63 SHQ39:SHS63 SRM39:SRO63 TBI39:TBK63 TLE39:TLG63 TVA39:TVC63 UEW39:UEY63 UOS39:UOU63 UYO39:UYQ63 VIK39:VIM63 VSG39:VSI63 WCC39:WCE63 WLY39:WMA63 WVU39:WVW63 M65575:O65599 JI65575:JK65599 TE65575:TG65599 ADA65575:ADC65599 AMW65575:AMY65599 AWS65575:AWU65599 BGO65575:BGQ65599 BQK65575:BQM65599 CAG65575:CAI65599 CKC65575:CKE65599 CTY65575:CUA65599 DDU65575:DDW65599 DNQ65575:DNS65599 DXM65575:DXO65599 EHI65575:EHK65599 ERE65575:ERG65599 FBA65575:FBC65599 FKW65575:FKY65599 FUS65575:FUU65599 GEO65575:GEQ65599 GOK65575:GOM65599 GYG65575:GYI65599 HIC65575:HIE65599 HRY65575:HSA65599 IBU65575:IBW65599 ILQ65575:ILS65599 IVM65575:IVO65599 JFI65575:JFK65599 JPE65575:JPG65599 JZA65575:JZC65599 KIW65575:KIY65599 KSS65575:KSU65599 LCO65575:LCQ65599 LMK65575:LMM65599 LWG65575:LWI65599 MGC65575:MGE65599 MPY65575:MQA65599 MZU65575:MZW65599 NJQ65575:NJS65599 NTM65575:NTO65599 ODI65575:ODK65599 ONE65575:ONG65599 OXA65575:OXC65599 PGW65575:PGY65599 PQS65575:PQU65599 QAO65575:QAQ65599 QKK65575:QKM65599 QUG65575:QUI65599 REC65575:REE65599 RNY65575:ROA65599 RXU65575:RXW65599 SHQ65575:SHS65599 SRM65575:SRO65599 TBI65575:TBK65599 TLE65575:TLG65599 TVA65575:TVC65599 UEW65575:UEY65599 UOS65575:UOU65599 UYO65575:UYQ65599 VIK65575:VIM65599 VSG65575:VSI65599 WCC65575:WCE65599 WLY65575:WMA65599 WVU65575:WVW65599 M131111:O131135 JI131111:JK131135 TE131111:TG131135 ADA131111:ADC131135 AMW131111:AMY131135 AWS131111:AWU131135 BGO131111:BGQ131135 BQK131111:BQM131135 CAG131111:CAI131135 CKC131111:CKE131135 CTY131111:CUA131135 DDU131111:DDW131135 DNQ131111:DNS131135 DXM131111:DXO131135 EHI131111:EHK131135 ERE131111:ERG131135 FBA131111:FBC131135 FKW131111:FKY131135 FUS131111:FUU131135 GEO131111:GEQ131135 GOK131111:GOM131135 GYG131111:GYI131135 HIC131111:HIE131135 HRY131111:HSA131135 IBU131111:IBW131135 ILQ131111:ILS131135 IVM131111:IVO131135 JFI131111:JFK131135 JPE131111:JPG131135 JZA131111:JZC131135 KIW131111:KIY131135 KSS131111:KSU131135 LCO131111:LCQ131135 LMK131111:LMM131135 LWG131111:LWI131135 MGC131111:MGE131135 MPY131111:MQA131135 MZU131111:MZW131135 NJQ131111:NJS131135 NTM131111:NTO131135 ODI131111:ODK131135 ONE131111:ONG131135 OXA131111:OXC131135 PGW131111:PGY131135 PQS131111:PQU131135 QAO131111:QAQ131135 QKK131111:QKM131135 QUG131111:QUI131135 REC131111:REE131135 RNY131111:ROA131135 RXU131111:RXW131135 SHQ131111:SHS131135 SRM131111:SRO131135 TBI131111:TBK131135 TLE131111:TLG131135 TVA131111:TVC131135 UEW131111:UEY131135 UOS131111:UOU131135 UYO131111:UYQ131135 VIK131111:VIM131135 VSG131111:VSI131135 WCC131111:WCE131135 WLY131111:WMA131135 WVU131111:WVW131135 M196647:O196671 JI196647:JK196671 TE196647:TG196671 ADA196647:ADC196671 AMW196647:AMY196671 AWS196647:AWU196671 BGO196647:BGQ196671 BQK196647:BQM196671 CAG196647:CAI196671 CKC196647:CKE196671 CTY196647:CUA196671 DDU196647:DDW196671 DNQ196647:DNS196671 DXM196647:DXO196671 EHI196647:EHK196671 ERE196647:ERG196671 FBA196647:FBC196671 FKW196647:FKY196671 FUS196647:FUU196671 GEO196647:GEQ196671 GOK196647:GOM196671 GYG196647:GYI196671 HIC196647:HIE196671 HRY196647:HSA196671 IBU196647:IBW196671 ILQ196647:ILS196671 IVM196647:IVO196671 JFI196647:JFK196671 JPE196647:JPG196671 JZA196647:JZC196671 KIW196647:KIY196671 KSS196647:KSU196671 LCO196647:LCQ196671 LMK196647:LMM196671 LWG196647:LWI196671 MGC196647:MGE196671 MPY196647:MQA196671 MZU196647:MZW196671 NJQ196647:NJS196671 NTM196647:NTO196671 ODI196647:ODK196671 ONE196647:ONG196671 OXA196647:OXC196671 PGW196647:PGY196671 PQS196647:PQU196671 QAO196647:QAQ196671 QKK196647:QKM196671 QUG196647:QUI196671 REC196647:REE196671 RNY196647:ROA196671 RXU196647:RXW196671 SHQ196647:SHS196671 SRM196647:SRO196671 TBI196647:TBK196671 TLE196647:TLG196671 TVA196647:TVC196671 UEW196647:UEY196671 UOS196647:UOU196671 UYO196647:UYQ196671 VIK196647:VIM196671 VSG196647:VSI196671 WCC196647:WCE196671 WLY196647:WMA196671 WVU196647:WVW196671 M262183:O262207 JI262183:JK262207 TE262183:TG262207 ADA262183:ADC262207 AMW262183:AMY262207 AWS262183:AWU262207 BGO262183:BGQ262207 BQK262183:BQM262207 CAG262183:CAI262207 CKC262183:CKE262207 CTY262183:CUA262207 DDU262183:DDW262207 DNQ262183:DNS262207 DXM262183:DXO262207 EHI262183:EHK262207 ERE262183:ERG262207 FBA262183:FBC262207 FKW262183:FKY262207 FUS262183:FUU262207 GEO262183:GEQ262207 GOK262183:GOM262207 GYG262183:GYI262207 HIC262183:HIE262207 HRY262183:HSA262207 IBU262183:IBW262207 ILQ262183:ILS262207 IVM262183:IVO262207 JFI262183:JFK262207 JPE262183:JPG262207 JZA262183:JZC262207 KIW262183:KIY262207 KSS262183:KSU262207 LCO262183:LCQ262207 LMK262183:LMM262207 LWG262183:LWI262207 MGC262183:MGE262207 MPY262183:MQA262207 MZU262183:MZW262207 NJQ262183:NJS262207 NTM262183:NTO262207 ODI262183:ODK262207 ONE262183:ONG262207 OXA262183:OXC262207 PGW262183:PGY262207 PQS262183:PQU262207 QAO262183:QAQ262207 QKK262183:QKM262207 QUG262183:QUI262207 REC262183:REE262207 RNY262183:ROA262207 RXU262183:RXW262207 SHQ262183:SHS262207 SRM262183:SRO262207 TBI262183:TBK262207 TLE262183:TLG262207 TVA262183:TVC262207 UEW262183:UEY262207 UOS262183:UOU262207 UYO262183:UYQ262207 VIK262183:VIM262207 VSG262183:VSI262207 WCC262183:WCE262207 WLY262183:WMA262207 WVU262183:WVW262207 M327719:O327743 JI327719:JK327743 TE327719:TG327743 ADA327719:ADC327743 AMW327719:AMY327743 AWS327719:AWU327743 BGO327719:BGQ327743 BQK327719:BQM327743 CAG327719:CAI327743 CKC327719:CKE327743 CTY327719:CUA327743 DDU327719:DDW327743 DNQ327719:DNS327743 DXM327719:DXO327743 EHI327719:EHK327743 ERE327719:ERG327743 FBA327719:FBC327743 FKW327719:FKY327743 FUS327719:FUU327743 GEO327719:GEQ327743 GOK327719:GOM327743 GYG327719:GYI327743 HIC327719:HIE327743 HRY327719:HSA327743 IBU327719:IBW327743 ILQ327719:ILS327743 IVM327719:IVO327743 JFI327719:JFK327743 JPE327719:JPG327743 JZA327719:JZC327743 KIW327719:KIY327743 KSS327719:KSU327743 LCO327719:LCQ327743 LMK327719:LMM327743 LWG327719:LWI327743 MGC327719:MGE327743 MPY327719:MQA327743 MZU327719:MZW327743 NJQ327719:NJS327743 NTM327719:NTO327743 ODI327719:ODK327743 ONE327719:ONG327743 OXA327719:OXC327743 PGW327719:PGY327743 PQS327719:PQU327743 QAO327719:QAQ327743 QKK327719:QKM327743 QUG327719:QUI327743 REC327719:REE327743 RNY327719:ROA327743 RXU327719:RXW327743 SHQ327719:SHS327743 SRM327719:SRO327743 TBI327719:TBK327743 TLE327719:TLG327743 TVA327719:TVC327743 UEW327719:UEY327743 UOS327719:UOU327743 UYO327719:UYQ327743 VIK327719:VIM327743 VSG327719:VSI327743 WCC327719:WCE327743 WLY327719:WMA327743 WVU327719:WVW327743 M393255:O393279 JI393255:JK393279 TE393255:TG393279 ADA393255:ADC393279 AMW393255:AMY393279 AWS393255:AWU393279 BGO393255:BGQ393279 BQK393255:BQM393279 CAG393255:CAI393279 CKC393255:CKE393279 CTY393255:CUA393279 DDU393255:DDW393279 DNQ393255:DNS393279 DXM393255:DXO393279 EHI393255:EHK393279 ERE393255:ERG393279 FBA393255:FBC393279 FKW393255:FKY393279 FUS393255:FUU393279 GEO393255:GEQ393279 GOK393255:GOM393279 GYG393255:GYI393279 HIC393255:HIE393279 HRY393255:HSA393279 IBU393255:IBW393279 ILQ393255:ILS393279 IVM393255:IVO393279 JFI393255:JFK393279 JPE393255:JPG393279 JZA393255:JZC393279 KIW393255:KIY393279 KSS393255:KSU393279 LCO393255:LCQ393279 LMK393255:LMM393279 LWG393255:LWI393279 MGC393255:MGE393279 MPY393255:MQA393279 MZU393255:MZW393279 NJQ393255:NJS393279 NTM393255:NTO393279 ODI393255:ODK393279 ONE393255:ONG393279 OXA393255:OXC393279 PGW393255:PGY393279 PQS393255:PQU393279 QAO393255:QAQ393279 QKK393255:QKM393279 QUG393255:QUI393279 REC393255:REE393279 RNY393255:ROA393279 RXU393255:RXW393279 SHQ393255:SHS393279 SRM393255:SRO393279 TBI393255:TBK393279 TLE393255:TLG393279 TVA393255:TVC393279 UEW393255:UEY393279 UOS393255:UOU393279 UYO393255:UYQ393279 VIK393255:VIM393279 VSG393255:VSI393279 WCC393255:WCE393279 WLY393255:WMA393279 WVU393255:WVW393279 M458791:O458815 JI458791:JK458815 TE458791:TG458815 ADA458791:ADC458815 AMW458791:AMY458815 AWS458791:AWU458815 BGO458791:BGQ458815 BQK458791:BQM458815 CAG458791:CAI458815 CKC458791:CKE458815 CTY458791:CUA458815 DDU458791:DDW458815 DNQ458791:DNS458815 DXM458791:DXO458815 EHI458791:EHK458815 ERE458791:ERG458815 FBA458791:FBC458815 FKW458791:FKY458815 FUS458791:FUU458815 GEO458791:GEQ458815 GOK458791:GOM458815 GYG458791:GYI458815 HIC458791:HIE458815 HRY458791:HSA458815 IBU458791:IBW458815 ILQ458791:ILS458815 IVM458791:IVO458815 JFI458791:JFK458815 JPE458791:JPG458815 JZA458791:JZC458815 KIW458791:KIY458815 KSS458791:KSU458815 LCO458791:LCQ458815 LMK458791:LMM458815 LWG458791:LWI458815 MGC458791:MGE458815 MPY458791:MQA458815 MZU458791:MZW458815 NJQ458791:NJS458815 NTM458791:NTO458815 ODI458791:ODK458815 ONE458791:ONG458815 OXA458791:OXC458815 PGW458791:PGY458815 PQS458791:PQU458815 QAO458791:QAQ458815 QKK458791:QKM458815 QUG458791:QUI458815 REC458791:REE458815 RNY458791:ROA458815 RXU458791:RXW458815 SHQ458791:SHS458815 SRM458791:SRO458815 TBI458791:TBK458815 TLE458791:TLG458815 TVA458791:TVC458815 UEW458791:UEY458815 UOS458791:UOU458815 UYO458791:UYQ458815 VIK458791:VIM458815 VSG458791:VSI458815 WCC458791:WCE458815 WLY458791:WMA458815 WVU458791:WVW458815 M524327:O524351 JI524327:JK524351 TE524327:TG524351 ADA524327:ADC524351 AMW524327:AMY524351 AWS524327:AWU524351 BGO524327:BGQ524351 BQK524327:BQM524351 CAG524327:CAI524351 CKC524327:CKE524351 CTY524327:CUA524351 DDU524327:DDW524351 DNQ524327:DNS524351 DXM524327:DXO524351 EHI524327:EHK524351 ERE524327:ERG524351 FBA524327:FBC524351 FKW524327:FKY524351 FUS524327:FUU524351 GEO524327:GEQ524351 GOK524327:GOM524351 GYG524327:GYI524351 HIC524327:HIE524351 HRY524327:HSA524351 IBU524327:IBW524351 ILQ524327:ILS524351 IVM524327:IVO524351 JFI524327:JFK524351 JPE524327:JPG524351 JZA524327:JZC524351 KIW524327:KIY524351 KSS524327:KSU524351 LCO524327:LCQ524351 LMK524327:LMM524351 LWG524327:LWI524351 MGC524327:MGE524351 MPY524327:MQA524351 MZU524327:MZW524351 NJQ524327:NJS524351 NTM524327:NTO524351 ODI524327:ODK524351 ONE524327:ONG524351 OXA524327:OXC524351 PGW524327:PGY524351 PQS524327:PQU524351 QAO524327:QAQ524351 QKK524327:QKM524351 QUG524327:QUI524351 REC524327:REE524351 RNY524327:ROA524351 RXU524327:RXW524351 SHQ524327:SHS524351 SRM524327:SRO524351 TBI524327:TBK524351 TLE524327:TLG524351 TVA524327:TVC524351 UEW524327:UEY524351 UOS524327:UOU524351 UYO524327:UYQ524351 VIK524327:VIM524351 VSG524327:VSI524351 WCC524327:WCE524351 WLY524327:WMA524351 WVU524327:WVW524351 M589863:O589887 JI589863:JK589887 TE589863:TG589887 ADA589863:ADC589887 AMW589863:AMY589887 AWS589863:AWU589887 BGO589863:BGQ589887 BQK589863:BQM589887 CAG589863:CAI589887 CKC589863:CKE589887 CTY589863:CUA589887 DDU589863:DDW589887 DNQ589863:DNS589887 DXM589863:DXO589887 EHI589863:EHK589887 ERE589863:ERG589887 FBA589863:FBC589887 FKW589863:FKY589887 FUS589863:FUU589887 GEO589863:GEQ589887 GOK589863:GOM589887 GYG589863:GYI589887 HIC589863:HIE589887 HRY589863:HSA589887 IBU589863:IBW589887 ILQ589863:ILS589887 IVM589863:IVO589887 JFI589863:JFK589887 JPE589863:JPG589887 JZA589863:JZC589887 KIW589863:KIY589887 KSS589863:KSU589887 LCO589863:LCQ589887 LMK589863:LMM589887 LWG589863:LWI589887 MGC589863:MGE589887 MPY589863:MQA589887 MZU589863:MZW589887 NJQ589863:NJS589887 NTM589863:NTO589887 ODI589863:ODK589887 ONE589863:ONG589887 OXA589863:OXC589887 PGW589863:PGY589887 PQS589863:PQU589887 QAO589863:QAQ589887 QKK589863:QKM589887 QUG589863:QUI589887 REC589863:REE589887 RNY589863:ROA589887 RXU589863:RXW589887 SHQ589863:SHS589887 SRM589863:SRO589887 TBI589863:TBK589887 TLE589863:TLG589887 TVA589863:TVC589887 UEW589863:UEY589887 UOS589863:UOU589887 UYO589863:UYQ589887 VIK589863:VIM589887 VSG589863:VSI589887 WCC589863:WCE589887 WLY589863:WMA589887 WVU589863:WVW589887 M655399:O655423 JI655399:JK655423 TE655399:TG655423 ADA655399:ADC655423 AMW655399:AMY655423 AWS655399:AWU655423 BGO655399:BGQ655423 BQK655399:BQM655423 CAG655399:CAI655423 CKC655399:CKE655423 CTY655399:CUA655423 DDU655399:DDW655423 DNQ655399:DNS655423 DXM655399:DXO655423 EHI655399:EHK655423 ERE655399:ERG655423 FBA655399:FBC655423 FKW655399:FKY655423 FUS655399:FUU655423 GEO655399:GEQ655423 GOK655399:GOM655423 GYG655399:GYI655423 HIC655399:HIE655423 HRY655399:HSA655423 IBU655399:IBW655423 ILQ655399:ILS655423 IVM655399:IVO655423 JFI655399:JFK655423 JPE655399:JPG655423 JZA655399:JZC655423 KIW655399:KIY655423 KSS655399:KSU655423 LCO655399:LCQ655423 LMK655399:LMM655423 LWG655399:LWI655423 MGC655399:MGE655423 MPY655399:MQA655423 MZU655399:MZW655423 NJQ655399:NJS655423 NTM655399:NTO655423 ODI655399:ODK655423 ONE655399:ONG655423 OXA655399:OXC655423 PGW655399:PGY655423 PQS655399:PQU655423 QAO655399:QAQ655423 QKK655399:QKM655423 QUG655399:QUI655423 REC655399:REE655423 RNY655399:ROA655423 RXU655399:RXW655423 SHQ655399:SHS655423 SRM655399:SRO655423 TBI655399:TBK655423 TLE655399:TLG655423 TVA655399:TVC655423 UEW655399:UEY655423 UOS655399:UOU655423 UYO655399:UYQ655423 VIK655399:VIM655423 VSG655399:VSI655423 WCC655399:WCE655423 WLY655399:WMA655423 WVU655399:WVW655423 M720935:O720959 JI720935:JK720959 TE720935:TG720959 ADA720935:ADC720959 AMW720935:AMY720959 AWS720935:AWU720959 BGO720935:BGQ720959 BQK720935:BQM720959 CAG720935:CAI720959 CKC720935:CKE720959 CTY720935:CUA720959 DDU720935:DDW720959 DNQ720935:DNS720959 DXM720935:DXO720959 EHI720935:EHK720959 ERE720935:ERG720959 FBA720935:FBC720959 FKW720935:FKY720959 FUS720935:FUU720959 GEO720935:GEQ720959 GOK720935:GOM720959 GYG720935:GYI720959 HIC720935:HIE720959 HRY720935:HSA720959 IBU720935:IBW720959 ILQ720935:ILS720959 IVM720935:IVO720959 JFI720935:JFK720959 JPE720935:JPG720959 JZA720935:JZC720959 KIW720935:KIY720959 KSS720935:KSU720959 LCO720935:LCQ720959 LMK720935:LMM720959 LWG720935:LWI720959 MGC720935:MGE720959 MPY720935:MQA720959 MZU720935:MZW720959 NJQ720935:NJS720959 NTM720935:NTO720959 ODI720935:ODK720959 ONE720935:ONG720959 OXA720935:OXC720959 PGW720935:PGY720959 PQS720935:PQU720959 QAO720935:QAQ720959 QKK720935:QKM720959 QUG720935:QUI720959 REC720935:REE720959 RNY720935:ROA720959 RXU720935:RXW720959 SHQ720935:SHS720959 SRM720935:SRO720959 TBI720935:TBK720959 TLE720935:TLG720959 TVA720935:TVC720959 UEW720935:UEY720959 UOS720935:UOU720959 UYO720935:UYQ720959 VIK720935:VIM720959 VSG720935:VSI720959 WCC720935:WCE720959 WLY720935:WMA720959 WVU720935:WVW720959 M786471:O786495 JI786471:JK786495 TE786471:TG786495 ADA786471:ADC786495 AMW786471:AMY786495 AWS786471:AWU786495 BGO786471:BGQ786495 BQK786471:BQM786495 CAG786471:CAI786495 CKC786471:CKE786495 CTY786471:CUA786495 DDU786471:DDW786495 DNQ786471:DNS786495 DXM786471:DXO786495 EHI786471:EHK786495 ERE786471:ERG786495 FBA786471:FBC786495 FKW786471:FKY786495 FUS786471:FUU786495 GEO786471:GEQ786495 GOK786471:GOM786495 GYG786471:GYI786495 HIC786471:HIE786495 HRY786471:HSA786495 IBU786471:IBW786495 ILQ786471:ILS786495 IVM786471:IVO786495 JFI786471:JFK786495 JPE786471:JPG786495 JZA786471:JZC786495 KIW786471:KIY786495 KSS786471:KSU786495 LCO786471:LCQ786495 LMK786471:LMM786495 LWG786471:LWI786495 MGC786471:MGE786495 MPY786471:MQA786495 MZU786471:MZW786495 NJQ786471:NJS786495 NTM786471:NTO786495 ODI786471:ODK786495 ONE786471:ONG786495 OXA786471:OXC786495 PGW786471:PGY786495 PQS786471:PQU786495 QAO786471:QAQ786495 QKK786471:QKM786495 QUG786471:QUI786495 REC786471:REE786495 RNY786471:ROA786495 RXU786471:RXW786495 SHQ786471:SHS786495 SRM786471:SRO786495 TBI786471:TBK786495 TLE786471:TLG786495 TVA786471:TVC786495 UEW786471:UEY786495 UOS786471:UOU786495 UYO786471:UYQ786495 VIK786471:VIM786495 VSG786471:VSI786495 WCC786471:WCE786495 WLY786471:WMA786495 WVU786471:WVW786495 M852007:O852031 JI852007:JK852031 TE852007:TG852031 ADA852007:ADC852031 AMW852007:AMY852031 AWS852007:AWU852031 BGO852007:BGQ852031 BQK852007:BQM852031 CAG852007:CAI852031 CKC852007:CKE852031 CTY852007:CUA852031 DDU852007:DDW852031 DNQ852007:DNS852031 DXM852007:DXO852031 EHI852007:EHK852031 ERE852007:ERG852031 FBA852007:FBC852031 FKW852007:FKY852031 FUS852007:FUU852031 GEO852007:GEQ852031 GOK852007:GOM852031 GYG852007:GYI852031 HIC852007:HIE852031 HRY852007:HSA852031 IBU852007:IBW852031 ILQ852007:ILS852031 IVM852007:IVO852031 JFI852007:JFK852031 JPE852007:JPG852031 JZA852007:JZC852031 KIW852007:KIY852031 KSS852007:KSU852031 LCO852007:LCQ852031 LMK852007:LMM852031 LWG852007:LWI852031 MGC852007:MGE852031 MPY852007:MQA852031 MZU852007:MZW852031 NJQ852007:NJS852031 NTM852007:NTO852031 ODI852007:ODK852031 ONE852007:ONG852031 OXA852007:OXC852031 PGW852007:PGY852031 PQS852007:PQU852031 QAO852007:QAQ852031 QKK852007:QKM852031 QUG852007:QUI852031 REC852007:REE852031 RNY852007:ROA852031 RXU852007:RXW852031 SHQ852007:SHS852031 SRM852007:SRO852031 TBI852007:TBK852031 TLE852007:TLG852031 TVA852007:TVC852031 UEW852007:UEY852031 UOS852007:UOU852031 UYO852007:UYQ852031 VIK852007:VIM852031 VSG852007:VSI852031 WCC852007:WCE852031 WLY852007:WMA852031 WVU852007:WVW852031 M917543:O917567 JI917543:JK917567 TE917543:TG917567 ADA917543:ADC917567 AMW917543:AMY917567 AWS917543:AWU917567 BGO917543:BGQ917567 BQK917543:BQM917567 CAG917543:CAI917567 CKC917543:CKE917567 CTY917543:CUA917567 DDU917543:DDW917567 DNQ917543:DNS917567 DXM917543:DXO917567 EHI917543:EHK917567 ERE917543:ERG917567 FBA917543:FBC917567 FKW917543:FKY917567 FUS917543:FUU917567 GEO917543:GEQ917567 GOK917543:GOM917567 GYG917543:GYI917567 HIC917543:HIE917567 HRY917543:HSA917567 IBU917543:IBW917567 ILQ917543:ILS917567 IVM917543:IVO917567 JFI917543:JFK917567 JPE917543:JPG917567 JZA917543:JZC917567 KIW917543:KIY917567 KSS917543:KSU917567 LCO917543:LCQ917567 LMK917543:LMM917567 LWG917543:LWI917567 MGC917543:MGE917567 MPY917543:MQA917567 MZU917543:MZW917567 NJQ917543:NJS917567 NTM917543:NTO917567 ODI917543:ODK917567 ONE917543:ONG917567 OXA917543:OXC917567 PGW917543:PGY917567 PQS917543:PQU917567 QAO917543:QAQ917567 QKK917543:QKM917567 QUG917543:QUI917567 REC917543:REE917567 RNY917543:ROA917567 RXU917543:RXW917567 SHQ917543:SHS917567 SRM917543:SRO917567 TBI917543:TBK917567 TLE917543:TLG917567 TVA917543:TVC917567 UEW917543:UEY917567 UOS917543:UOU917567 UYO917543:UYQ917567 VIK917543:VIM917567 VSG917543:VSI917567 WCC917543:WCE917567 WLY917543:WMA917567 WVU917543:WVW917567 M983079:O983103 JI983079:JK983103 TE983079:TG983103 ADA983079:ADC983103 AMW983079:AMY983103 AWS983079:AWU983103 BGO983079:BGQ983103 BQK983079:BQM983103 CAG983079:CAI983103 CKC983079:CKE983103 CTY983079:CUA983103 DDU983079:DDW983103 DNQ983079:DNS983103 DXM983079:DXO983103 EHI983079:EHK983103 ERE983079:ERG983103 FBA983079:FBC983103 FKW983079:FKY983103 FUS983079:FUU983103 GEO983079:GEQ983103 GOK983079:GOM983103 GYG983079:GYI983103 HIC983079:HIE983103 HRY983079:HSA983103 IBU983079:IBW983103 ILQ983079:ILS983103 IVM983079:IVO983103 JFI983079:JFK983103 JPE983079:JPG983103 JZA983079:JZC983103 KIW983079:KIY983103 KSS983079:KSU983103 LCO983079:LCQ983103 LMK983079:LMM983103 LWG983079:LWI983103 MGC983079:MGE983103 MPY983079:MQA983103 MZU983079:MZW983103 NJQ983079:NJS983103 NTM983079:NTO983103 ODI983079:ODK983103 ONE983079:ONG983103 OXA983079:OXC983103 PGW983079:PGY983103 PQS983079:PQU983103 QAO983079:QAQ983103 QKK983079:QKM983103 QUG983079:QUI983103 REC983079:REE983103 RNY983079:ROA983103 RXU983079:RXW983103 SHQ983079:SHS983103 SRM983079:SRO983103 TBI983079:TBK983103 TLE983079:TLG983103 TVA983079:TVC983103 UEW983079:UEY983103 UOS983079:UOU983103 UYO983079:UYQ983103 VIK983079:VIM983103 VSG983079:VSI983103 WCC983079:WCE983103 WLY983079:WMA983103 WVU983079:WVW983103 M67:O76 JI67:JK76 TE67:TG76 ADA67:ADC76 AMW67:AMY76 AWS67:AWU76 BGO67:BGQ76 BQK67:BQM76 CAG67:CAI76 CKC67:CKE76 CTY67:CUA76 DDU67:DDW76 DNQ67:DNS76 DXM67:DXO76 EHI67:EHK76 ERE67:ERG76 FBA67:FBC76 FKW67:FKY76 FUS67:FUU76 GEO67:GEQ76 GOK67:GOM76 GYG67:GYI76 HIC67:HIE76 HRY67:HSA76 IBU67:IBW76 ILQ67:ILS76 IVM67:IVO76 JFI67:JFK76 JPE67:JPG76 JZA67:JZC76 KIW67:KIY76 KSS67:KSU76 LCO67:LCQ76 LMK67:LMM76 LWG67:LWI76 MGC67:MGE76 MPY67:MQA76 MZU67:MZW76 NJQ67:NJS76 NTM67:NTO76 ODI67:ODK76 ONE67:ONG76 OXA67:OXC76 PGW67:PGY76 PQS67:PQU76 QAO67:QAQ76 QKK67:QKM76 QUG67:QUI76 REC67:REE76 RNY67:ROA76 RXU67:RXW76 SHQ67:SHS76 SRM67:SRO76 TBI67:TBK76 TLE67:TLG76 TVA67:TVC76 UEW67:UEY76 UOS67:UOU76 UYO67:UYQ76 VIK67:VIM76 VSG67:VSI76 WCC67:WCE76 WLY67:WMA76 WVU67:WVW76 M65603:O65612 JI65603:JK65612 TE65603:TG65612 ADA65603:ADC65612 AMW65603:AMY65612 AWS65603:AWU65612 BGO65603:BGQ65612 BQK65603:BQM65612 CAG65603:CAI65612 CKC65603:CKE65612 CTY65603:CUA65612 DDU65603:DDW65612 DNQ65603:DNS65612 DXM65603:DXO65612 EHI65603:EHK65612 ERE65603:ERG65612 FBA65603:FBC65612 FKW65603:FKY65612 FUS65603:FUU65612 GEO65603:GEQ65612 GOK65603:GOM65612 GYG65603:GYI65612 HIC65603:HIE65612 HRY65603:HSA65612 IBU65603:IBW65612 ILQ65603:ILS65612 IVM65603:IVO65612 JFI65603:JFK65612 JPE65603:JPG65612 JZA65603:JZC65612 KIW65603:KIY65612 KSS65603:KSU65612 LCO65603:LCQ65612 LMK65603:LMM65612 LWG65603:LWI65612 MGC65603:MGE65612 MPY65603:MQA65612 MZU65603:MZW65612 NJQ65603:NJS65612 NTM65603:NTO65612 ODI65603:ODK65612 ONE65603:ONG65612 OXA65603:OXC65612 PGW65603:PGY65612 PQS65603:PQU65612 QAO65603:QAQ65612 QKK65603:QKM65612 QUG65603:QUI65612 REC65603:REE65612 RNY65603:ROA65612 RXU65603:RXW65612 SHQ65603:SHS65612 SRM65603:SRO65612 TBI65603:TBK65612 TLE65603:TLG65612 TVA65603:TVC65612 UEW65603:UEY65612 UOS65603:UOU65612 UYO65603:UYQ65612 VIK65603:VIM65612 VSG65603:VSI65612 WCC65603:WCE65612 WLY65603:WMA65612 WVU65603:WVW65612 M131139:O131148 JI131139:JK131148 TE131139:TG131148 ADA131139:ADC131148 AMW131139:AMY131148 AWS131139:AWU131148 BGO131139:BGQ131148 BQK131139:BQM131148 CAG131139:CAI131148 CKC131139:CKE131148 CTY131139:CUA131148 DDU131139:DDW131148 DNQ131139:DNS131148 DXM131139:DXO131148 EHI131139:EHK131148 ERE131139:ERG131148 FBA131139:FBC131148 FKW131139:FKY131148 FUS131139:FUU131148 GEO131139:GEQ131148 GOK131139:GOM131148 GYG131139:GYI131148 HIC131139:HIE131148 HRY131139:HSA131148 IBU131139:IBW131148 ILQ131139:ILS131148 IVM131139:IVO131148 JFI131139:JFK131148 JPE131139:JPG131148 JZA131139:JZC131148 KIW131139:KIY131148 KSS131139:KSU131148 LCO131139:LCQ131148 LMK131139:LMM131148 LWG131139:LWI131148 MGC131139:MGE131148 MPY131139:MQA131148 MZU131139:MZW131148 NJQ131139:NJS131148 NTM131139:NTO131148 ODI131139:ODK131148 ONE131139:ONG131148 OXA131139:OXC131148 PGW131139:PGY131148 PQS131139:PQU131148 QAO131139:QAQ131148 QKK131139:QKM131148 QUG131139:QUI131148 REC131139:REE131148 RNY131139:ROA131148 RXU131139:RXW131148 SHQ131139:SHS131148 SRM131139:SRO131148 TBI131139:TBK131148 TLE131139:TLG131148 TVA131139:TVC131148 UEW131139:UEY131148 UOS131139:UOU131148 UYO131139:UYQ131148 VIK131139:VIM131148 VSG131139:VSI131148 WCC131139:WCE131148 WLY131139:WMA131148 WVU131139:WVW131148 M196675:O196684 JI196675:JK196684 TE196675:TG196684 ADA196675:ADC196684 AMW196675:AMY196684 AWS196675:AWU196684 BGO196675:BGQ196684 BQK196675:BQM196684 CAG196675:CAI196684 CKC196675:CKE196684 CTY196675:CUA196684 DDU196675:DDW196684 DNQ196675:DNS196684 DXM196675:DXO196684 EHI196675:EHK196684 ERE196675:ERG196684 FBA196675:FBC196684 FKW196675:FKY196684 FUS196675:FUU196684 GEO196675:GEQ196684 GOK196675:GOM196684 GYG196675:GYI196684 HIC196675:HIE196684 HRY196675:HSA196684 IBU196675:IBW196684 ILQ196675:ILS196684 IVM196675:IVO196684 JFI196675:JFK196684 JPE196675:JPG196684 JZA196675:JZC196684 KIW196675:KIY196684 KSS196675:KSU196684 LCO196675:LCQ196684 LMK196675:LMM196684 LWG196675:LWI196684 MGC196675:MGE196684 MPY196675:MQA196684 MZU196675:MZW196684 NJQ196675:NJS196684 NTM196675:NTO196684 ODI196675:ODK196684 ONE196675:ONG196684 OXA196675:OXC196684 PGW196675:PGY196684 PQS196675:PQU196684 QAO196675:QAQ196684 QKK196675:QKM196684 QUG196675:QUI196684 REC196675:REE196684 RNY196675:ROA196684 RXU196675:RXW196684 SHQ196675:SHS196684 SRM196675:SRO196684 TBI196675:TBK196684 TLE196675:TLG196684 TVA196675:TVC196684 UEW196675:UEY196684 UOS196675:UOU196684 UYO196675:UYQ196684 VIK196675:VIM196684 VSG196675:VSI196684 WCC196675:WCE196684 WLY196675:WMA196684 WVU196675:WVW196684 M262211:O262220 JI262211:JK262220 TE262211:TG262220 ADA262211:ADC262220 AMW262211:AMY262220 AWS262211:AWU262220 BGO262211:BGQ262220 BQK262211:BQM262220 CAG262211:CAI262220 CKC262211:CKE262220 CTY262211:CUA262220 DDU262211:DDW262220 DNQ262211:DNS262220 DXM262211:DXO262220 EHI262211:EHK262220 ERE262211:ERG262220 FBA262211:FBC262220 FKW262211:FKY262220 FUS262211:FUU262220 GEO262211:GEQ262220 GOK262211:GOM262220 GYG262211:GYI262220 HIC262211:HIE262220 HRY262211:HSA262220 IBU262211:IBW262220 ILQ262211:ILS262220 IVM262211:IVO262220 JFI262211:JFK262220 JPE262211:JPG262220 JZA262211:JZC262220 KIW262211:KIY262220 KSS262211:KSU262220 LCO262211:LCQ262220 LMK262211:LMM262220 LWG262211:LWI262220 MGC262211:MGE262220 MPY262211:MQA262220 MZU262211:MZW262220 NJQ262211:NJS262220 NTM262211:NTO262220 ODI262211:ODK262220 ONE262211:ONG262220 OXA262211:OXC262220 PGW262211:PGY262220 PQS262211:PQU262220 QAO262211:QAQ262220 QKK262211:QKM262220 QUG262211:QUI262220 REC262211:REE262220 RNY262211:ROA262220 RXU262211:RXW262220 SHQ262211:SHS262220 SRM262211:SRO262220 TBI262211:TBK262220 TLE262211:TLG262220 TVA262211:TVC262220 UEW262211:UEY262220 UOS262211:UOU262220 UYO262211:UYQ262220 VIK262211:VIM262220 VSG262211:VSI262220 WCC262211:WCE262220 WLY262211:WMA262220 WVU262211:WVW262220 M327747:O327756 JI327747:JK327756 TE327747:TG327756 ADA327747:ADC327756 AMW327747:AMY327756 AWS327747:AWU327756 BGO327747:BGQ327756 BQK327747:BQM327756 CAG327747:CAI327756 CKC327747:CKE327756 CTY327747:CUA327756 DDU327747:DDW327756 DNQ327747:DNS327756 DXM327747:DXO327756 EHI327747:EHK327756 ERE327747:ERG327756 FBA327747:FBC327756 FKW327747:FKY327756 FUS327747:FUU327756 GEO327747:GEQ327756 GOK327747:GOM327756 GYG327747:GYI327756 HIC327747:HIE327756 HRY327747:HSA327756 IBU327747:IBW327756 ILQ327747:ILS327756 IVM327747:IVO327756 JFI327747:JFK327756 JPE327747:JPG327756 JZA327747:JZC327756 KIW327747:KIY327756 KSS327747:KSU327756 LCO327747:LCQ327756 LMK327747:LMM327756 LWG327747:LWI327756 MGC327747:MGE327756 MPY327747:MQA327756 MZU327747:MZW327756 NJQ327747:NJS327756 NTM327747:NTO327756 ODI327747:ODK327756 ONE327747:ONG327756 OXA327747:OXC327756 PGW327747:PGY327756 PQS327747:PQU327756 QAO327747:QAQ327756 QKK327747:QKM327756 QUG327747:QUI327756 REC327747:REE327756 RNY327747:ROA327756 RXU327747:RXW327756 SHQ327747:SHS327756 SRM327747:SRO327756 TBI327747:TBK327756 TLE327747:TLG327756 TVA327747:TVC327756 UEW327747:UEY327756 UOS327747:UOU327756 UYO327747:UYQ327756 VIK327747:VIM327756 VSG327747:VSI327756 WCC327747:WCE327756 WLY327747:WMA327756 WVU327747:WVW327756 M393283:O393292 JI393283:JK393292 TE393283:TG393292 ADA393283:ADC393292 AMW393283:AMY393292 AWS393283:AWU393292 BGO393283:BGQ393292 BQK393283:BQM393292 CAG393283:CAI393292 CKC393283:CKE393292 CTY393283:CUA393292 DDU393283:DDW393292 DNQ393283:DNS393292 DXM393283:DXO393292 EHI393283:EHK393292 ERE393283:ERG393292 FBA393283:FBC393292 FKW393283:FKY393292 FUS393283:FUU393292 GEO393283:GEQ393292 GOK393283:GOM393292 GYG393283:GYI393292 HIC393283:HIE393292 HRY393283:HSA393292 IBU393283:IBW393292 ILQ393283:ILS393292 IVM393283:IVO393292 JFI393283:JFK393292 JPE393283:JPG393292 JZA393283:JZC393292 KIW393283:KIY393292 KSS393283:KSU393292 LCO393283:LCQ393292 LMK393283:LMM393292 LWG393283:LWI393292 MGC393283:MGE393292 MPY393283:MQA393292 MZU393283:MZW393292 NJQ393283:NJS393292 NTM393283:NTO393292 ODI393283:ODK393292 ONE393283:ONG393292 OXA393283:OXC393292 PGW393283:PGY393292 PQS393283:PQU393292 QAO393283:QAQ393292 QKK393283:QKM393292 QUG393283:QUI393292 REC393283:REE393292 RNY393283:ROA393292 RXU393283:RXW393292 SHQ393283:SHS393292 SRM393283:SRO393292 TBI393283:TBK393292 TLE393283:TLG393292 TVA393283:TVC393292 UEW393283:UEY393292 UOS393283:UOU393292 UYO393283:UYQ393292 VIK393283:VIM393292 VSG393283:VSI393292 WCC393283:WCE393292 WLY393283:WMA393292 WVU393283:WVW393292 M458819:O458828 JI458819:JK458828 TE458819:TG458828 ADA458819:ADC458828 AMW458819:AMY458828 AWS458819:AWU458828 BGO458819:BGQ458828 BQK458819:BQM458828 CAG458819:CAI458828 CKC458819:CKE458828 CTY458819:CUA458828 DDU458819:DDW458828 DNQ458819:DNS458828 DXM458819:DXO458828 EHI458819:EHK458828 ERE458819:ERG458828 FBA458819:FBC458828 FKW458819:FKY458828 FUS458819:FUU458828 GEO458819:GEQ458828 GOK458819:GOM458828 GYG458819:GYI458828 HIC458819:HIE458828 HRY458819:HSA458828 IBU458819:IBW458828 ILQ458819:ILS458828 IVM458819:IVO458828 JFI458819:JFK458828 JPE458819:JPG458828 JZA458819:JZC458828 KIW458819:KIY458828 KSS458819:KSU458828 LCO458819:LCQ458828 LMK458819:LMM458828 LWG458819:LWI458828 MGC458819:MGE458828 MPY458819:MQA458828 MZU458819:MZW458828 NJQ458819:NJS458828 NTM458819:NTO458828 ODI458819:ODK458828 ONE458819:ONG458828 OXA458819:OXC458828 PGW458819:PGY458828 PQS458819:PQU458828 QAO458819:QAQ458828 QKK458819:QKM458828 QUG458819:QUI458828 REC458819:REE458828 RNY458819:ROA458828 RXU458819:RXW458828 SHQ458819:SHS458828 SRM458819:SRO458828 TBI458819:TBK458828 TLE458819:TLG458828 TVA458819:TVC458828 UEW458819:UEY458828 UOS458819:UOU458828 UYO458819:UYQ458828 VIK458819:VIM458828 VSG458819:VSI458828 WCC458819:WCE458828 WLY458819:WMA458828 WVU458819:WVW458828 M524355:O524364 JI524355:JK524364 TE524355:TG524364 ADA524355:ADC524364 AMW524355:AMY524364 AWS524355:AWU524364 BGO524355:BGQ524364 BQK524355:BQM524364 CAG524355:CAI524364 CKC524355:CKE524364 CTY524355:CUA524364 DDU524355:DDW524364 DNQ524355:DNS524364 DXM524355:DXO524364 EHI524355:EHK524364 ERE524355:ERG524364 FBA524355:FBC524364 FKW524355:FKY524364 FUS524355:FUU524364 GEO524355:GEQ524364 GOK524355:GOM524364 GYG524355:GYI524364 HIC524355:HIE524364 HRY524355:HSA524364 IBU524355:IBW524364 ILQ524355:ILS524364 IVM524355:IVO524364 JFI524355:JFK524364 JPE524355:JPG524364 JZA524355:JZC524364 KIW524355:KIY524364 KSS524355:KSU524364 LCO524355:LCQ524364 LMK524355:LMM524364 LWG524355:LWI524364 MGC524355:MGE524364 MPY524355:MQA524364 MZU524355:MZW524364 NJQ524355:NJS524364 NTM524355:NTO524364 ODI524355:ODK524364 ONE524355:ONG524364 OXA524355:OXC524364 PGW524355:PGY524364 PQS524355:PQU524364 QAO524355:QAQ524364 QKK524355:QKM524364 QUG524355:QUI524364 REC524355:REE524364 RNY524355:ROA524364 RXU524355:RXW524364 SHQ524355:SHS524364 SRM524355:SRO524364 TBI524355:TBK524364 TLE524355:TLG524364 TVA524355:TVC524364 UEW524355:UEY524364 UOS524355:UOU524364 UYO524355:UYQ524364 VIK524355:VIM524364 VSG524355:VSI524364 WCC524355:WCE524364 WLY524355:WMA524364 WVU524355:WVW524364 M589891:O589900 JI589891:JK589900 TE589891:TG589900 ADA589891:ADC589900 AMW589891:AMY589900 AWS589891:AWU589900 BGO589891:BGQ589900 BQK589891:BQM589900 CAG589891:CAI589900 CKC589891:CKE589900 CTY589891:CUA589900 DDU589891:DDW589900 DNQ589891:DNS589900 DXM589891:DXO589900 EHI589891:EHK589900 ERE589891:ERG589900 FBA589891:FBC589900 FKW589891:FKY589900 FUS589891:FUU589900 GEO589891:GEQ589900 GOK589891:GOM589900 GYG589891:GYI589900 HIC589891:HIE589900 HRY589891:HSA589900 IBU589891:IBW589900 ILQ589891:ILS589900 IVM589891:IVO589900 JFI589891:JFK589900 JPE589891:JPG589900 JZA589891:JZC589900 KIW589891:KIY589900 KSS589891:KSU589900 LCO589891:LCQ589900 LMK589891:LMM589900 LWG589891:LWI589900 MGC589891:MGE589900 MPY589891:MQA589900 MZU589891:MZW589900 NJQ589891:NJS589900 NTM589891:NTO589900 ODI589891:ODK589900 ONE589891:ONG589900 OXA589891:OXC589900 PGW589891:PGY589900 PQS589891:PQU589900 QAO589891:QAQ589900 QKK589891:QKM589900 QUG589891:QUI589900 REC589891:REE589900 RNY589891:ROA589900 RXU589891:RXW589900 SHQ589891:SHS589900 SRM589891:SRO589900 TBI589891:TBK589900 TLE589891:TLG589900 TVA589891:TVC589900 UEW589891:UEY589900 UOS589891:UOU589900 UYO589891:UYQ589900 VIK589891:VIM589900 VSG589891:VSI589900 WCC589891:WCE589900 WLY589891:WMA589900 WVU589891:WVW589900 M655427:O655436 JI655427:JK655436 TE655427:TG655436 ADA655427:ADC655436 AMW655427:AMY655436 AWS655427:AWU655436 BGO655427:BGQ655436 BQK655427:BQM655436 CAG655427:CAI655436 CKC655427:CKE655436 CTY655427:CUA655436 DDU655427:DDW655436 DNQ655427:DNS655436 DXM655427:DXO655436 EHI655427:EHK655436 ERE655427:ERG655436 FBA655427:FBC655436 FKW655427:FKY655436 FUS655427:FUU655436 GEO655427:GEQ655436 GOK655427:GOM655436 GYG655427:GYI655436 HIC655427:HIE655436 HRY655427:HSA655436 IBU655427:IBW655436 ILQ655427:ILS655436 IVM655427:IVO655436 JFI655427:JFK655436 JPE655427:JPG655436 JZA655427:JZC655436 KIW655427:KIY655436 KSS655427:KSU655436 LCO655427:LCQ655436 LMK655427:LMM655436 LWG655427:LWI655436 MGC655427:MGE655436 MPY655427:MQA655436 MZU655427:MZW655436 NJQ655427:NJS655436 NTM655427:NTO655436 ODI655427:ODK655436 ONE655427:ONG655436 OXA655427:OXC655436 PGW655427:PGY655436 PQS655427:PQU655436 QAO655427:QAQ655436 QKK655427:QKM655436 QUG655427:QUI655436 REC655427:REE655436 RNY655427:ROA655436 RXU655427:RXW655436 SHQ655427:SHS655436 SRM655427:SRO655436 TBI655427:TBK655436 TLE655427:TLG655436 TVA655427:TVC655436 UEW655427:UEY655436 UOS655427:UOU655436 UYO655427:UYQ655436 VIK655427:VIM655436 VSG655427:VSI655436 WCC655427:WCE655436 WLY655427:WMA655436 WVU655427:WVW655436 M720963:O720972 JI720963:JK720972 TE720963:TG720972 ADA720963:ADC720972 AMW720963:AMY720972 AWS720963:AWU720972 BGO720963:BGQ720972 BQK720963:BQM720972 CAG720963:CAI720972 CKC720963:CKE720972 CTY720963:CUA720972 DDU720963:DDW720972 DNQ720963:DNS720972 DXM720963:DXO720972 EHI720963:EHK720972 ERE720963:ERG720972 FBA720963:FBC720972 FKW720963:FKY720972 FUS720963:FUU720972 GEO720963:GEQ720972 GOK720963:GOM720972 GYG720963:GYI720972 HIC720963:HIE720972 HRY720963:HSA720972 IBU720963:IBW720972 ILQ720963:ILS720972 IVM720963:IVO720972 JFI720963:JFK720972 JPE720963:JPG720972 JZA720963:JZC720972 KIW720963:KIY720972 KSS720963:KSU720972 LCO720963:LCQ720972 LMK720963:LMM720972 LWG720963:LWI720972 MGC720963:MGE720972 MPY720963:MQA720972 MZU720963:MZW720972 NJQ720963:NJS720972 NTM720963:NTO720972 ODI720963:ODK720972 ONE720963:ONG720972 OXA720963:OXC720972 PGW720963:PGY720972 PQS720963:PQU720972 QAO720963:QAQ720972 QKK720963:QKM720972 QUG720963:QUI720972 REC720963:REE720972 RNY720963:ROA720972 RXU720963:RXW720972 SHQ720963:SHS720972 SRM720963:SRO720972 TBI720963:TBK720972 TLE720963:TLG720972 TVA720963:TVC720972 UEW720963:UEY720972 UOS720963:UOU720972 UYO720963:UYQ720972 VIK720963:VIM720972 VSG720963:VSI720972 WCC720963:WCE720972 WLY720963:WMA720972 WVU720963:WVW720972 M786499:O786508 JI786499:JK786508 TE786499:TG786508 ADA786499:ADC786508 AMW786499:AMY786508 AWS786499:AWU786508 BGO786499:BGQ786508 BQK786499:BQM786508 CAG786499:CAI786508 CKC786499:CKE786508 CTY786499:CUA786508 DDU786499:DDW786508 DNQ786499:DNS786508 DXM786499:DXO786508 EHI786499:EHK786508 ERE786499:ERG786508 FBA786499:FBC786508 FKW786499:FKY786508 FUS786499:FUU786508 GEO786499:GEQ786508 GOK786499:GOM786508 GYG786499:GYI786508 HIC786499:HIE786508 HRY786499:HSA786508 IBU786499:IBW786508 ILQ786499:ILS786508 IVM786499:IVO786508 JFI786499:JFK786508 JPE786499:JPG786508 JZA786499:JZC786508 KIW786499:KIY786508 KSS786499:KSU786508 LCO786499:LCQ786508 LMK786499:LMM786508 LWG786499:LWI786508 MGC786499:MGE786508 MPY786499:MQA786508 MZU786499:MZW786508 NJQ786499:NJS786508 NTM786499:NTO786508 ODI786499:ODK786508 ONE786499:ONG786508 OXA786499:OXC786508 PGW786499:PGY786508 PQS786499:PQU786508 QAO786499:QAQ786508 QKK786499:QKM786508 QUG786499:QUI786508 REC786499:REE786508 RNY786499:ROA786508 RXU786499:RXW786508 SHQ786499:SHS786508 SRM786499:SRO786508 TBI786499:TBK786508 TLE786499:TLG786508 TVA786499:TVC786508 UEW786499:UEY786508 UOS786499:UOU786508 UYO786499:UYQ786508 VIK786499:VIM786508 VSG786499:VSI786508 WCC786499:WCE786508 WLY786499:WMA786508 WVU786499:WVW786508 M852035:O852044 JI852035:JK852044 TE852035:TG852044 ADA852035:ADC852044 AMW852035:AMY852044 AWS852035:AWU852044 BGO852035:BGQ852044 BQK852035:BQM852044 CAG852035:CAI852044 CKC852035:CKE852044 CTY852035:CUA852044 DDU852035:DDW852044 DNQ852035:DNS852044 DXM852035:DXO852044 EHI852035:EHK852044 ERE852035:ERG852044 FBA852035:FBC852044 FKW852035:FKY852044 FUS852035:FUU852044 GEO852035:GEQ852044 GOK852035:GOM852044 GYG852035:GYI852044 HIC852035:HIE852044 HRY852035:HSA852044 IBU852035:IBW852044 ILQ852035:ILS852044 IVM852035:IVO852044 JFI852035:JFK852044 JPE852035:JPG852044 JZA852035:JZC852044 KIW852035:KIY852044 KSS852035:KSU852044 LCO852035:LCQ852044 LMK852035:LMM852044 LWG852035:LWI852044 MGC852035:MGE852044 MPY852035:MQA852044 MZU852035:MZW852044 NJQ852035:NJS852044 NTM852035:NTO852044 ODI852035:ODK852044 ONE852035:ONG852044 OXA852035:OXC852044 PGW852035:PGY852044 PQS852035:PQU852044 QAO852035:QAQ852044 QKK852035:QKM852044 QUG852035:QUI852044 REC852035:REE852044 RNY852035:ROA852044 RXU852035:RXW852044 SHQ852035:SHS852044 SRM852035:SRO852044 TBI852035:TBK852044 TLE852035:TLG852044 TVA852035:TVC852044 UEW852035:UEY852044 UOS852035:UOU852044 UYO852035:UYQ852044 VIK852035:VIM852044 VSG852035:VSI852044 WCC852035:WCE852044 WLY852035:WMA852044 WVU852035:WVW852044 M917571:O917580 JI917571:JK917580 TE917571:TG917580 ADA917571:ADC917580 AMW917571:AMY917580 AWS917571:AWU917580 BGO917571:BGQ917580 BQK917571:BQM917580 CAG917571:CAI917580 CKC917571:CKE917580 CTY917571:CUA917580 DDU917571:DDW917580 DNQ917571:DNS917580 DXM917571:DXO917580 EHI917571:EHK917580 ERE917571:ERG917580 FBA917571:FBC917580 FKW917571:FKY917580 FUS917571:FUU917580 GEO917571:GEQ917580 GOK917571:GOM917580 GYG917571:GYI917580 HIC917571:HIE917580 HRY917571:HSA917580 IBU917571:IBW917580 ILQ917571:ILS917580 IVM917571:IVO917580 JFI917571:JFK917580 JPE917571:JPG917580 JZA917571:JZC917580 KIW917571:KIY917580 KSS917571:KSU917580 LCO917571:LCQ917580 LMK917571:LMM917580 LWG917571:LWI917580 MGC917571:MGE917580 MPY917571:MQA917580 MZU917571:MZW917580 NJQ917571:NJS917580 NTM917571:NTO917580 ODI917571:ODK917580 ONE917571:ONG917580 OXA917571:OXC917580 PGW917571:PGY917580 PQS917571:PQU917580 QAO917571:QAQ917580 QKK917571:QKM917580 QUG917571:QUI917580 REC917571:REE917580 RNY917571:ROA917580 RXU917571:RXW917580 SHQ917571:SHS917580 SRM917571:SRO917580 TBI917571:TBK917580 TLE917571:TLG917580 TVA917571:TVC917580 UEW917571:UEY917580 UOS917571:UOU917580 UYO917571:UYQ917580 VIK917571:VIM917580 VSG917571:VSI917580 WCC917571:WCE917580 WLY917571:WMA917580 WVU917571:WVW917580 M983107:O983116 JI983107:JK983116 TE983107:TG983116 ADA983107:ADC983116 AMW983107:AMY983116 AWS983107:AWU983116 BGO983107:BGQ983116 BQK983107:BQM983116 CAG983107:CAI983116 CKC983107:CKE983116 CTY983107:CUA983116 DDU983107:DDW983116 DNQ983107:DNS983116 DXM983107:DXO983116 EHI983107:EHK983116 ERE983107:ERG983116 FBA983107:FBC983116 FKW983107:FKY983116 FUS983107:FUU983116 GEO983107:GEQ983116 GOK983107:GOM983116 GYG983107:GYI983116 HIC983107:HIE983116 HRY983107:HSA983116 IBU983107:IBW983116 ILQ983107:ILS983116 IVM983107:IVO983116 JFI983107:JFK983116 JPE983107:JPG983116 JZA983107:JZC983116 KIW983107:KIY983116 KSS983107:KSU983116 LCO983107:LCQ983116 LMK983107:LMM983116 LWG983107:LWI983116 MGC983107:MGE983116 MPY983107:MQA983116 MZU983107:MZW983116 NJQ983107:NJS983116 NTM983107:NTO983116 ODI983107:ODK983116 ONE983107:ONG983116 OXA983107:OXC983116 PGW983107:PGY983116 PQS983107:PQU983116 QAO983107:QAQ983116 QKK983107:QKM983116 QUG983107:QUI983116 REC983107:REE983116 RNY983107:ROA983116 RXU983107:RXW983116 SHQ983107:SHS983116 SRM983107:SRO983116 TBI983107:TBK983116 TLE983107:TLG983116 TVA983107:TVC983116 UEW983107:UEY983116 UOS983107:UOU983116 UYO983107:UYQ983116 VIK983107:VIM983116 VSG983107:VSI983116 WCC983107:WCE983116 WLY983107:WMA983116 WVU983107:WVW983116">
      <formula1>$CB$29:$CB$32</formula1>
    </dataValidation>
    <dataValidation type="list" allowBlank="1" showInputMessage="1" showErrorMessage="1" sqref="P83:Q90 JL83:JM90 TH83:TI90 ADD83:ADE90 AMZ83:ANA90 AWV83:AWW90 BGR83:BGS90 BQN83:BQO90 CAJ83:CAK90 CKF83:CKG90 CUB83:CUC90 DDX83:DDY90 DNT83:DNU90 DXP83:DXQ90 EHL83:EHM90 ERH83:ERI90 FBD83:FBE90 FKZ83:FLA90 FUV83:FUW90 GER83:GES90 GON83:GOO90 GYJ83:GYK90 HIF83:HIG90 HSB83:HSC90 IBX83:IBY90 ILT83:ILU90 IVP83:IVQ90 JFL83:JFM90 JPH83:JPI90 JZD83:JZE90 KIZ83:KJA90 KSV83:KSW90 LCR83:LCS90 LMN83:LMO90 LWJ83:LWK90 MGF83:MGG90 MQB83:MQC90 MZX83:MZY90 NJT83:NJU90 NTP83:NTQ90 ODL83:ODM90 ONH83:ONI90 OXD83:OXE90 PGZ83:PHA90 PQV83:PQW90 QAR83:QAS90 QKN83:QKO90 QUJ83:QUK90 REF83:REG90 ROB83:ROC90 RXX83:RXY90 SHT83:SHU90 SRP83:SRQ90 TBL83:TBM90 TLH83:TLI90 TVD83:TVE90 UEZ83:UFA90 UOV83:UOW90 UYR83:UYS90 VIN83:VIO90 VSJ83:VSK90 WCF83:WCG90 WMB83:WMC90 WVX83:WVY90 P65619:Q65626 JL65619:JM65626 TH65619:TI65626 ADD65619:ADE65626 AMZ65619:ANA65626 AWV65619:AWW65626 BGR65619:BGS65626 BQN65619:BQO65626 CAJ65619:CAK65626 CKF65619:CKG65626 CUB65619:CUC65626 DDX65619:DDY65626 DNT65619:DNU65626 DXP65619:DXQ65626 EHL65619:EHM65626 ERH65619:ERI65626 FBD65619:FBE65626 FKZ65619:FLA65626 FUV65619:FUW65626 GER65619:GES65626 GON65619:GOO65626 GYJ65619:GYK65626 HIF65619:HIG65626 HSB65619:HSC65626 IBX65619:IBY65626 ILT65619:ILU65626 IVP65619:IVQ65626 JFL65619:JFM65626 JPH65619:JPI65626 JZD65619:JZE65626 KIZ65619:KJA65626 KSV65619:KSW65626 LCR65619:LCS65626 LMN65619:LMO65626 LWJ65619:LWK65626 MGF65619:MGG65626 MQB65619:MQC65626 MZX65619:MZY65626 NJT65619:NJU65626 NTP65619:NTQ65626 ODL65619:ODM65626 ONH65619:ONI65626 OXD65619:OXE65626 PGZ65619:PHA65626 PQV65619:PQW65626 QAR65619:QAS65626 QKN65619:QKO65626 QUJ65619:QUK65626 REF65619:REG65626 ROB65619:ROC65626 RXX65619:RXY65626 SHT65619:SHU65626 SRP65619:SRQ65626 TBL65619:TBM65626 TLH65619:TLI65626 TVD65619:TVE65626 UEZ65619:UFA65626 UOV65619:UOW65626 UYR65619:UYS65626 VIN65619:VIO65626 VSJ65619:VSK65626 WCF65619:WCG65626 WMB65619:WMC65626 WVX65619:WVY65626 P131155:Q131162 JL131155:JM131162 TH131155:TI131162 ADD131155:ADE131162 AMZ131155:ANA131162 AWV131155:AWW131162 BGR131155:BGS131162 BQN131155:BQO131162 CAJ131155:CAK131162 CKF131155:CKG131162 CUB131155:CUC131162 DDX131155:DDY131162 DNT131155:DNU131162 DXP131155:DXQ131162 EHL131155:EHM131162 ERH131155:ERI131162 FBD131155:FBE131162 FKZ131155:FLA131162 FUV131155:FUW131162 GER131155:GES131162 GON131155:GOO131162 GYJ131155:GYK131162 HIF131155:HIG131162 HSB131155:HSC131162 IBX131155:IBY131162 ILT131155:ILU131162 IVP131155:IVQ131162 JFL131155:JFM131162 JPH131155:JPI131162 JZD131155:JZE131162 KIZ131155:KJA131162 KSV131155:KSW131162 LCR131155:LCS131162 LMN131155:LMO131162 LWJ131155:LWK131162 MGF131155:MGG131162 MQB131155:MQC131162 MZX131155:MZY131162 NJT131155:NJU131162 NTP131155:NTQ131162 ODL131155:ODM131162 ONH131155:ONI131162 OXD131155:OXE131162 PGZ131155:PHA131162 PQV131155:PQW131162 QAR131155:QAS131162 QKN131155:QKO131162 QUJ131155:QUK131162 REF131155:REG131162 ROB131155:ROC131162 RXX131155:RXY131162 SHT131155:SHU131162 SRP131155:SRQ131162 TBL131155:TBM131162 TLH131155:TLI131162 TVD131155:TVE131162 UEZ131155:UFA131162 UOV131155:UOW131162 UYR131155:UYS131162 VIN131155:VIO131162 VSJ131155:VSK131162 WCF131155:WCG131162 WMB131155:WMC131162 WVX131155:WVY131162 P196691:Q196698 JL196691:JM196698 TH196691:TI196698 ADD196691:ADE196698 AMZ196691:ANA196698 AWV196691:AWW196698 BGR196691:BGS196698 BQN196691:BQO196698 CAJ196691:CAK196698 CKF196691:CKG196698 CUB196691:CUC196698 DDX196691:DDY196698 DNT196691:DNU196698 DXP196691:DXQ196698 EHL196691:EHM196698 ERH196691:ERI196698 FBD196691:FBE196698 FKZ196691:FLA196698 FUV196691:FUW196698 GER196691:GES196698 GON196691:GOO196698 GYJ196691:GYK196698 HIF196691:HIG196698 HSB196691:HSC196698 IBX196691:IBY196698 ILT196691:ILU196698 IVP196691:IVQ196698 JFL196691:JFM196698 JPH196691:JPI196698 JZD196691:JZE196698 KIZ196691:KJA196698 KSV196691:KSW196698 LCR196691:LCS196698 LMN196691:LMO196698 LWJ196691:LWK196698 MGF196691:MGG196698 MQB196691:MQC196698 MZX196691:MZY196698 NJT196691:NJU196698 NTP196691:NTQ196698 ODL196691:ODM196698 ONH196691:ONI196698 OXD196691:OXE196698 PGZ196691:PHA196698 PQV196691:PQW196698 QAR196691:QAS196698 QKN196691:QKO196698 QUJ196691:QUK196698 REF196691:REG196698 ROB196691:ROC196698 RXX196691:RXY196698 SHT196691:SHU196698 SRP196691:SRQ196698 TBL196691:TBM196698 TLH196691:TLI196698 TVD196691:TVE196698 UEZ196691:UFA196698 UOV196691:UOW196698 UYR196691:UYS196698 VIN196691:VIO196698 VSJ196691:VSK196698 WCF196691:WCG196698 WMB196691:WMC196698 WVX196691:WVY196698 P262227:Q262234 JL262227:JM262234 TH262227:TI262234 ADD262227:ADE262234 AMZ262227:ANA262234 AWV262227:AWW262234 BGR262227:BGS262234 BQN262227:BQO262234 CAJ262227:CAK262234 CKF262227:CKG262234 CUB262227:CUC262234 DDX262227:DDY262234 DNT262227:DNU262234 DXP262227:DXQ262234 EHL262227:EHM262234 ERH262227:ERI262234 FBD262227:FBE262234 FKZ262227:FLA262234 FUV262227:FUW262234 GER262227:GES262234 GON262227:GOO262234 GYJ262227:GYK262234 HIF262227:HIG262234 HSB262227:HSC262234 IBX262227:IBY262234 ILT262227:ILU262234 IVP262227:IVQ262234 JFL262227:JFM262234 JPH262227:JPI262234 JZD262227:JZE262234 KIZ262227:KJA262234 KSV262227:KSW262234 LCR262227:LCS262234 LMN262227:LMO262234 LWJ262227:LWK262234 MGF262227:MGG262234 MQB262227:MQC262234 MZX262227:MZY262234 NJT262227:NJU262234 NTP262227:NTQ262234 ODL262227:ODM262234 ONH262227:ONI262234 OXD262227:OXE262234 PGZ262227:PHA262234 PQV262227:PQW262234 QAR262227:QAS262234 QKN262227:QKO262234 QUJ262227:QUK262234 REF262227:REG262234 ROB262227:ROC262234 RXX262227:RXY262234 SHT262227:SHU262234 SRP262227:SRQ262234 TBL262227:TBM262234 TLH262227:TLI262234 TVD262227:TVE262234 UEZ262227:UFA262234 UOV262227:UOW262234 UYR262227:UYS262234 VIN262227:VIO262234 VSJ262227:VSK262234 WCF262227:WCG262234 WMB262227:WMC262234 WVX262227:WVY262234 P327763:Q327770 JL327763:JM327770 TH327763:TI327770 ADD327763:ADE327770 AMZ327763:ANA327770 AWV327763:AWW327770 BGR327763:BGS327770 BQN327763:BQO327770 CAJ327763:CAK327770 CKF327763:CKG327770 CUB327763:CUC327770 DDX327763:DDY327770 DNT327763:DNU327770 DXP327763:DXQ327770 EHL327763:EHM327770 ERH327763:ERI327770 FBD327763:FBE327770 FKZ327763:FLA327770 FUV327763:FUW327770 GER327763:GES327770 GON327763:GOO327770 GYJ327763:GYK327770 HIF327763:HIG327770 HSB327763:HSC327770 IBX327763:IBY327770 ILT327763:ILU327770 IVP327763:IVQ327770 JFL327763:JFM327770 JPH327763:JPI327770 JZD327763:JZE327770 KIZ327763:KJA327770 KSV327763:KSW327770 LCR327763:LCS327770 LMN327763:LMO327770 LWJ327763:LWK327770 MGF327763:MGG327770 MQB327763:MQC327770 MZX327763:MZY327770 NJT327763:NJU327770 NTP327763:NTQ327770 ODL327763:ODM327770 ONH327763:ONI327770 OXD327763:OXE327770 PGZ327763:PHA327770 PQV327763:PQW327770 QAR327763:QAS327770 QKN327763:QKO327770 QUJ327763:QUK327770 REF327763:REG327770 ROB327763:ROC327770 RXX327763:RXY327770 SHT327763:SHU327770 SRP327763:SRQ327770 TBL327763:TBM327770 TLH327763:TLI327770 TVD327763:TVE327770 UEZ327763:UFA327770 UOV327763:UOW327770 UYR327763:UYS327770 VIN327763:VIO327770 VSJ327763:VSK327770 WCF327763:WCG327770 WMB327763:WMC327770 WVX327763:WVY327770 P393299:Q393306 JL393299:JM393306 TH393299:TI393306 ADD393299:ADE393306 AMZ393299:ANA393306 AWV393299:AWW393306 BGR393299:BGS393306 BQN393299:BQO393306 CAJ393299:CAK393306 CKF393299:CKG393306 CUB393299:CUC393306 DDX393299:DDY393306 DNT393299:DNU393306 DXP393299:DXQ393306 EHL393299:EHM393306 ERH393299:ERI393306 FBD393299:FBE393306 FKZ393299:FLA393306 FUV393299:FUW393306 GER393299:GES393306 GON393299:GOO393306 GYJ393299:GYK393306 HIF393299:HIG393306 HSB393299:HSC393306 IBX393299:IBY393306 ILT393299:ILU393306 IVP393299:IVQ393306 JFL393299:JFM393306 JPH393299:JPI393306 JZD393299:JZE393306 KIZ393299:KJA393306 KSV393299:KSW393306 LCR393299:LCS393306 LMN393299:LMO393306 LWJ393299:LWK393306 MGF393299:MGG393306 MQB393299:MQC393306 MZX393299:MZY393306 NJT393299:NJU393306 NTP393299:NTQ393306 ODL393299:ODM393306 ONH393299:ONI393306 OXD393299:OXE393306 PGZ393299:PHA393306 PQV393299:PQW393306 QAR393299:QAS393306 QKN393299:QKO393306 QUJ393299:QUK393306 REF393299:REG393306 ROB393299:ROC393306 RXX393299:RXY393306 SHT393299:SHU393306 SRP393299:SRQ393306 TBL393299:TBM393306 TLH393299:TLI393306 TVD393299:TVE393306 UEZ393299:UFA393306 UOV393299:UOW393306 UYR393299:UYS393306 VIN393299:VIO393306 VSJ393299:VSK393306 WCF393299:WCG393306 WMB393299:WMC393306 WVX393299:WVY393306 P458835:Q458842 JL458835:JM458842 TH458835:TI458842 ADD458835:ADE458842 AMZ458835:ANA458842 AWV458835:AWW458842 BGR458835:BGS458842 BQN458835:BQO458842 CAJ458835:CAK458842 CKF458835:CKG458842 CUB458835:CUC458842 DDX458835:DDY458842 DNT458835:DNU458842 DXP458835:DXQ458842 EHL458835:EHM458842 ERH458835:ERI458842 FBD458835:FBE458842 FKZ458835:FLA458842 FUV458835:FUW458842 GER458835:GES458842 GON458835:GOO458842 GYJ458835:GYK458842 HIF458835:HIG458842 HSB458835:HSC458842 IBX458835:IBY458842 ILT458835:ILU458842 IVP458835:IVQ458842 JFL458835:JFM458842 JPH458835:JPI458842 JZD458835:JZE458842 KIZ458835:KJA458842 KSV458835:KSW458842 LCR458835:LCS458842 LMN458835:LMO458842 LWJ458835:LWK458842 MGF458835:MGG458842 MQB458835:MQC458842 MZX458835:MZY458842 NJT458835:NJU458842 NTP458835:NTQ458842 ODL458835:ODM458842 ONH458835:ONI458842 OXD458835:OXE458842 PGZ458835:PHA458842 PQV458835:PQW458842 QAR458835:QAS458842 QKN458835:QKO458842 QUJ458835:QUK458842 REF458835:REG458842 ROB458835:ROC458842 RXX458835:RXY458842 SHT458835:SHU458842 SRP458835:SRQ458842 TBL458835:TBM458842 TLH458835:TLI458842 TVD458835:TVE458842 UEZ458835:UFA458842 UOV458835:UOW458842 UYR458835:UYS458842 VIN458835:VIO458842 VSJ458835:VSK458842 WCF458835:WCG458842 WMB458835:WMC458842 WVX458835:WVY458842 P524371:Q524378 JL524371:JM524378 TH524371:TI524378 ADD524371:ADE524378 AMZ524371:ANA524378 AWV524371:AWW524378 BGR524371:BGS524378 BQN524371:BQO524378 CAJ524371:CAK524378 CKF524371:CKG524378 CUB524371:CUC524378 DDX524371:DDY524378 DNT524371:DNU524378 DXP524371:DXQ524378 EHL524371:EHM524378 ERH524371:ERI524378 FBD524371:FBE524378 FKZ524371:FLA524378 FUV524371:FUW524378 GER524371:GES524378 GON524371:GOO524378 GYJ524371:GYK524378 HIF524371:HIG524378 HSB524371:HSC524378 IBX524371:IBY524378 ILT524371:ILU524378 IVP524371:IVQ524378 JFL524371:JFM524378 JPH524371:JPI524378 JZD524371:JZE524378 KIZ524371:KJA524378 KSV524371:KSW524378 LCR524371:LCS524378 LMN524371:LMO524378 LWJ524371:LWK524378 MGF524371:MGG524378 MQB524371:MQC524378 MZX524371:MZY524378 NJT524371:NJU524378 NTP524371:NTQ524378 ODL524371:ODM524378 ONH524371:ONI524378 OXD524371:OXE524378 PGZ524371:PHA524378 PQV524371:PQW524378 QAR524371:QAS524378 QKN524371:QKO524378 QUJ524371:QUK524378 REF524371:REG524378 ROB524371:ROC524378 RXX524371:RXY524378 SHT524371:SHU524378 SRP524371:SRQ524378 TBL524371:TBM524378 TLH524371:TLI524378 TVD524371:TVE524378 UEZ524371:UFA524378 UOV524371:UOW524378 UYR524371:UYS524378 VIN524371:VIO524378 VSJ524371:VSK524378 WCF524371:WCG524378 WMB524371:WMC524378 WVX524371:WVY524378 P589907:Q589914 JL589907:JM589914 TH589907:TI589914 ADD589907:ADE589914 AMZ589907:ANA589914 AWV589907:AWW589914 BGR589907:BGS589914 BQN589907:BQO589914 CAJ589907:CAK589914 CKF589907:CKG589914 CUB589907:CUC589914 DDX589907:DDY589914 DNT589907:DNU589914 DXP589907:DXQ589914 EHL589907:EHM589914 ERH589907:ERI589914 FBD589907:FBE589914 FKZ589907:FLA589914 FUV589907:FUW589914 GER589907:GES589914 GON589907:GOO589914 GYJ589907:GYK589914 HIF589907:HIG589914 HSB589907:HSC589914 IBX589907:IBY589914 ILT589907:ILU589914 IVP589907:IVQ589914 JFL589907:JFM589914 JPH589907:JPI589914 JZD589907:JZE589914 KIZ589907:KJA589914 KSV589907:KSW589914 LCR589907:LCS589914 LMN589907:LMO589914 LWJ589907:LWK589914 MGF589907:MGG589914 MQB589907:MQC589914 MZX589907:MZY589914 NJT589907:NJU589914 NTP589907:NTQ589914 ODL589907:ODM589914 ONH589907:ONI589914 OXD589907:OXE589914 PGZ589907:PHA589914 PQV589907:PQW589914 QAR589907:QAS589914 QKN589907:QKO589914 QUJ589907:QUK589914 REF589907:REG589914 ROB589907:ROC589914 RXX589907:RXY589914 SHT589907:SHU589914 SRP589907:SRQ589914 TBL589907:TBM589914 TLH589907:TLI589914 TVD589907:TVE589914 UEZ589907:UFA589914 UOV589907:UOW589914 UYR589907:UYS589914 VIN589907:VIO589914 VSJ589907:VSK589914 WCF589907:WCG589914 WMB589907:WMC589914 WVX589907:WVY589914 P655443:Q655450 JL655443:JM655450 TH655443:TI655450 ADD655443:ADE655450 AMZ655443:ANA655450 AWV655443:AWW655450 BGR655443:BGS655450 BQN655443:BQO655450 CAJ655443:CAK655450 CKF655443:CKG655450 CUB655443:CUC655450 DDX655443:DDY655450 DNT655443:DNU655450 DXP655443:DXQ655450 EHL655443:EHM655450 ERH655443:ERI655450 FBD655443:FBE655450 FKZ655443:FLA655450 FUV655443:FUW655450 GER655443:GES655450 GON655443:GOO655450 GYJ655443:GYK655450 HIF655443:HIG655450 HSB655443:HSC655450 IBX655443:IBY655450 ILT655443:ILU655450 IVP655443:IVQ655450 JFL655443:JFM655450 JPH655443:JPI655450 JZD655443:JZE655450 KIZ655443:KJA655450 KSV655443:KSW655450 LCR655443:LCS655450 LMN655443:LMO655450 LWJ655443:LWK655450 MGF655443:MGG655450 MQB655443:MQC655450 MZX655443:MZY655450 NJT655443:NJU655450 NTP655443:NTQ655450 ODL655443:ODM655450 ONH655443:ONI655450 OXD655443:OXE655450 PGZ655443:PHA655450 PQV655443:PQW655450 QAR655443:QAS655450 QKN655443:QKO655450 QUJ655443:QUK655450 REF655443:REG655450 ROB655443:ROC655450 RXX655443:RXY655450 SHT655443:SHU655450 SRP655443:SRQ655450 TBL655443:TBM655450 TLH655443:TLI655450 TVD655443:TVE655450 UEZ655443:UFA655450 UOV655443:UOW655450 UYR655443:UYS655450 VIN655443:VIO655450 VSJ655443:VSK655450 WCF655443:WCG655450 WMB655443:WMC655450 WVX655443:WVY655450 P720979:Q720986 JL720979:JM720986 TH720979:TI720986 ADD720979:ADE720986 AMZ720979:ANA720986 AWV720979:AWW720986 BGR720979:BGS720986 BQN720979:BQO720986 CAJ720979:CAK720986 CKF720979:CKG720986 CUB720979:CUC720986 DDX720979:DDY720986 DNT720979:DNU720986 DXP720979:DXQ720986 EHL720979:EHM720986 ERH720979:ERI720986 FBD720979:FBE720986 FKZ720979:FLA720986 FUV720979:FUW720986 GER720979:GES720986 GON720979:GOO720986 GYJ720979:GYK720986 HIF720979:HIG720986 HSB720979:HSC720986 IBX720979:IBY720986 ILT720979:ILU720986 IVP720979:IVQ720986 JFL720979:JFM720986 JPH720979:JPI720986 JZD720979:JZE720986 KIZ720979:KJA720986 KSV720979:KSW720986 LCR720979:LCS720986 LMN720979:LMO720986 LWJ720979:LWK720986 MGF720979:MGG720986 MQB720979:MQC720986 MZX720979:MZY720986 NJT720979:NJU720986 NTP720979:NTQ720986 ODL720979:ODM720986 ONH720979:ONI720986 OXD720979:OXE720986 PGZ720979:PHA720986 PQV720979:PQW720986 QAR720979:QAS720986 QKN720979:QKO720986 QUJ720979:QUK720986 REF720979:REG720986 ROB720979:ROC720986 RXX720979:RXY720986 SHT720979:SHU720986 SRP720979:SRQ720986 TBL720979:TBM720986 TLH720979:TLI720986 TVD720979:TVE720986 UEZ720979:UFA720986 UOV720979:UOW720986 UYR720979:UYS720986 VIN720979:VIO720986 VSJ720979:VSK720986 WCF720979:WCG720986 WMB720979:WMC720986 WVX720979:WVY720986 P786515:Q786522 JL786515:JM786522 TH786515:TI786522 ADD786515:ADE786522 AMZ786515:ANA786522 AWV786515:AWW786522 BGR786515:BGS786522 BQN786515:BQO786522 CAJ786515:CAK786522 CKF786515:CKG786522 CUB786515:CUC786522 DDX786515:DDY786522 DNT786515:DNU786522 DXP786515:DXQ786522 EHL786515:EHM786522 ERH786515:ERI786522 FBD786515:FBE786522 FKZ786515:FLA786522 FUV786515:FUW786522 GER786515:GES786522 GON786515:GOO786522 GYJ786515:GYK786522 HIF786515:HIG786522 HSB786515:HSC786522 IBX786515:IBY786522 ILT786515:ILU786522 IVP786515:IVQ786522 JFL786515:JFM786522 JPH786515:JPI786522 JZD786515:JZE786522 KIZ786515:KJA786522 KSV786515:KSW786522 LCR786515:LCS786522 LMN786515:LMO786522 LWJ786515:LWK786522 MGF786515:MGG786522 MQB786515:MQC786522 MZX786515:MZY786522 NJT786515:NJU786522 NTP786515:NTQ786522 ODL786515:ODM786522 ONH786515:ONI786522 OXD786515:OXE786522 PGZ786515:PHA786522 PQV786515:PQW786522 QAR786515:QAS786522 QKN786515:QKO786522 QUJ786515:QUK786522 REF786515:REG786522 ROB786515:ROC786522 RXX786515:RXY786522 SHT786515:SHU786522 SRP786515:SRQ786522 TBL786515:TBM786522 TLH786515:TLI786522 TVD786515:TVE786522 UEZ786515:UFA786522 UOV786515:UOW786522 UYR786515:UYS786522 VIN786515:VIO786522 VSJ786515:VSK786522 WCF786515:WCG786522 WMB786515:WMC786522 WVX786515:WVY786522 P852051:Q852058 JL852051:JM852058 TH852051:TI852058 ADD852051:ADE852058 AMZ852051:ANA852058 AWV852051:AWW852058 BGR852051:BGS852058 BQN852051:BQO852058 CAJ852051:CAK852058 CKF852051:CKG852058 CUB852051:CUC852058 DDX852051:DDY852058 DNT852051:DNU852058 DXP852051:DXQ852058 EHL852051:EHM852058 ERH852051:ERI852058 FBD852051:FBE852058 FKZ852051:FLA852058 FUV852051:FUW852058 GER852051:GES852058 GON852051:GOO852058 GYJ852051:GYK852058 HIF852051:HIG852058 HSB852051:HSC852058 IBX852051:IBY852058 ILT852051:ILU852058 IVP852051:IVQ852058 JFL852051:JFM852058 JPH852051:JPI852058 JZD852051:JZE852058 KIZ852051:KJA852058 KSV852051:KSW852058 LCR852051:LCS852058 LMN852051:LMO852058 LWJ852051:LWK852058 MGF852051:MGG852058 MQB852051:MQC852058 MZX852051:MZY852058 NJT852051:NJU852058 NTP852051:NTQ852058 ODL852051:ODM852058 ONH852051:ONI852058 OXD852051:OXE852058 PGZ852051:PHA852058 PQV852051:PQW852058 QAR852051:QAS852058 QKN852051:QKO852058 QUJ852051:QUK852058 REF852051:REG852058 ROB852051:ROC852058 RXX852051:RXY852058 SHT852051:SHU852058 SRP852051:SRQ852058 TBL852051:TBM852058 TLH852051:TLI852058 TVD852051:TVE852058 UEZ852051:UFA852058 UOV852051:UOW852058 UYR852051:UYS852058 VIN852051:VIO852058 VSJ852051:VSK852058 WCF852051:WCG852058 WMB852051:WMC852058 WVX852051:WVY852058 P917587:Q917594 JL917587:JM917594 TH917587:TI917594 ADD917587:ADE917594 AMZ917587:ANA917594 AWV917587:AWW917594 BGR917587:BGS917594 BQN917587:BQO917594 CAJ917587:CAK917594 CKF917587:CKG917594 CUB917587:CUC917594 DDX917587:DDY917594 DNT917587:DNU917594 DXP917587:DXQ917594 EHL917587:EHM917594 ERH917587:ERI917594 FBD917587:FBE917594 FKZ917587:FLA917594 FUV917587:FUW917594 GER917587:GES917594 GON917587:GOO917594 GYJ917587:GYK917594 HIF917587:HIG917594 HSB917587:HSC917594 IBX917587:IBY917594 ILT917587:ILU917594 IVP917587:IVQ917594 JFL917587:JFM917594 JPH917587:JPI917594 JZD917587:JZE917594 KIZ917587:KJA917594 KSV917587:KSW917594 LCR917587:LCS917594 LMN917587:LMO917594 LWJ917587:LWK917594 MGF917587:MGG917594 MQB917587:MQC917594 MZX917587:MZY917594 NJT917587:NJU917594 NTP917587:NTQ917594 ODL917587:ODM917594 ONH917587:ONI917594 OXD917587:OXE917594 PGZ917587:PHA917594 PQV917587:PQW917594 QAR917587:QAS917594 QKN917587:QKO917594 QUJ917587:QUK917594 REF917587:REG917594 ROB917587:ROC917594 RXX917587:RXY917594 SHT917587:SHU917594 SRP917587:SRQ917594 TBL917587:TBM917594 TLH917587:TLI917594 TVD917587:TVE917594 UEZ917587:UFA917594 UOV917587:UOW917594 UYR917587:UYS917594 VIN917587:VIO917594 VSJ917587:VSK917594 WCF917587:WCG917594 WMB917587:WMC917594 WVX917587:WVY917594 P983123:Q983130 JL983123:JM983130 TH983123:TI983130 ADD983123:ADE983130 AMZ983123:ANA983130 AWV983123:AWW983130 BGR983123:BGS983130 BQN983123:BQO983130 CAJ983123:CAK983130 CKF983123:CKG983130 CUB983123:CUC983130 DDX983123:DDY983130 DNT983123:DNU983130 DXP983123:DXQ983130 EHL983123:EHM983130 ERH983123:ERI983130 FBD983123:FBE983130 FKZ983123:FLA983130 FUV983123:FUW983130 GER983123:GES983130 GON983123:GOO983130 GYJ983123:GYK983130 HIF983123:HIG983130 HSB983123:HSC983130 IBX983123:IBY983130 ILT983123:ILU983130 IVP983123:IVQ983130 JFL983123:JFM983130 JPH983123:JPI983130 JZD983123:JZE983130 KIZ983123:KJA983130 KSV983123:KSW983130 LCR983123:LCS983130 LMN983123:LMO983130 LWJ983123:LWK983130 MGF983123:MGG983130 MQB983123:MQC983130 MZX983123:MZY983130 NJT983123:NJU983130 NTP983123:NTQ983130 ODL983123:ODM983130 ONH983123:ONI983130 OXD983123:OXE983130 PGZ983123:PHA983130 PQV983123:PQW983130 QAR983123:QAS983130 QKN983123:QKO983130 QUJ983123:QUK983130 REF983123:REG983130 ROB983123:ROC983130 RXX983123:RXY983130 SHT983123:SHU983130 SRP983123:SRQ983130 TBL983123:TBM983130 TLH983123:TLI983130 TVD983123:TVE983130 UEZ983123:UFA983130 UOV983123:UOW983130 UYR983123:UYS983130 VIN983123:VIO983130 VSJ983123:VSK983130 WCF983123:WCG983130 WMB983123:WMC983130 WVX983123:WVY983130 P39:Q63 JL39:JM63 TH39:TI63 ADD39:ADE63 AMZ39:ANA63 AWV39:AWW63 BGR39:BGS63 BQN39:BQO63 CAJ39:CAK63 CKF39:CKG63 CUB39:CUC63 DDX39:DDY63 DNT39:DNU63 DXP39:DXQ63 EHL39:EHM63 ERH39:ERI63 FBD39:FBE63 FKZ39:FLA63 FUV39:FUW63 GER39:GES63 GON39:GOO63 GYJ39:GYK63 HIF39:HIG63 HSB39:HSC63 IBX39:IBY63 ILT39:ILU63 IVP39:IVQ63 JFL39:JFM63 JPH39:JPI63 JZD39:JZE63 KIZ39:KJA63 KSV39:KSW63 LCR39:LCS63 LMN39:LMO63 LWJ39:LWK63 MGF39:MGG63 MQB39:MQC63 MZX39:MZY63 NJT39:NJU63 NTP39:NTQ63 ODL39:ODM63 ONH39:ONI63 OXD39:OXE63 PGZ39:PHA63 PQV39:PQW63 QAR39:QAS63 QKN39:QKO63 QUJ39:QUK63 REF39:REG63 ROB39:ROC63 RXX39:RXY63 SHT39:SHU63 SRP39:SRQ63 TBL39:TBM63 TLH39:TLI63 TVD39:TVE63 UEZ39:UFA63 UOV39:UOW63 UYR39:UYS63 VIN39:VIO63 VSJ39:VSK63 WCF39:WCG63 WMB39:WMC63 WVX39:WVY63 P65575:Q65599 JL65575:JM65599 TH65575:TI65599 ADD65575:ADE65599 AMZ65575:ANA65599 AWV65575:AWW65599 BGR65575:BGS65599 BQN65575:BQO65599 CAJ65575:CAK65599 CKF65575:CKG65599 CUB65575:CUC65599 DDX65575:DDY65599 DNT65575:DNU65599 DXP65575:DXQ65599 EHL65575:EHM65599 ERH65575:ERI65599 FBD65575:FBE65599 FKZ65575:FLA65599 FUV65575:FUW65599 GER65575:GES65599 GON65575:GOO65599 GYJ65575:GYK65599 HIF65575:HIG65599 HSB65575:HSC65599 IBX65575:IBY65599 ILT65575:ILU65599 IVP65575:IVQ65599 JFL65575:JFM65599 JPH65575:JPI65599 JZD65575:JZE65599 KIZ65575:KJA65599 KSV65575:KSW65599 LCR65575:LCS65599 LMN65575:LMO65599 LWJ65575:LWK65599 MGF65575:MGG65599 MQB65575:MQC65599 MZX65575:MZY65599 NJT65575:NJU65599 NTP65575:NTQ65599 ODL65575:ODM65599 ONH65575:ONI65599 OXD65575:OXE65599 PGZ65575:PHA65599 PQV65575:PQW65599 QAR65575:QAS65599 QKN65575:QKO65599 QUJ65575:QUK65599 REF65575:REG65599 ROB65575:ROC65599 RXX65575:RXY65599 SHT65575:SHU65599 SRP65575:SRQ65599 TBL65575:TBM65599 TLH65575:TLI65599 TVD65575:TVE65599 UEZ65575:UFA65599 UOV65575:UOW65599 UYR65575:UYS65599 VIN65575:VIO65599 VSJ65575:VSK65599 WCF65575:WCG65599 WMB65575:WMC65599 WVX65575:WVY65599 P131111:Q131135 JL131111:JM131135 TH131111:TI131135 ADD131111:ADE131135 AMZ131111:ANA131135 AWV131111:AWW131135 BGR131111:BGS131135 BQN131111:BQO131135 CAJ131111:CAK131135 CKF131111:CKG131135 CUB131111:CUC131135 DDX131111:DDY131135 DNT131111:DNU131135 DXP131111:DXQ131135 EHL131111:EHM131135 ERH131111:ERI131135 FBD131111:FBE131135 FKZ131111:FLA131135 FUV131111:FUW131135 GER131111:GES131135 GON131111:GOO131135 GYJ131111:GYK131135 HIF131111:HIG131135 HSB131111:HSC131135 IBX131111:IBY131135 ILT131111:ILU131135 IVP131111:IVQ131135 JFL131111:JFM131135 JPH131111:JPI131135 JZD131111:JZE131135 KIZ131111:KJA131135 KSV131111:KSW131135 LCR131111:LCS131135 LMN131111:LMO131135 LWJ131111:LWK131135 MGF131111:MGG131135 MQB131111:MQC131135 MZX131111:MZY131135 NJT131111:NJU131135 NTP131111:NTQ131135 ODL131111:ODM131135 ONH131111:ONI131135 OXD131111:OXE131135 PGZ131111:PHA131135 PQV131111:PQW131135 QAR131111:QAS131135 QKN131111:QKO131135 QUJ131111:QUK131135 REF131111:REG131135 ROB131111:ROC131135 RXX131111:RXY131135 SHT131111:SHU131135 SRP131111:SRQ131135 TBL131111:TBM131135 TLH131111:TLI131135 TVD131111:TVE131135 UEZ131111:UFA131135 UOV131111:UOW131135 UYR131111:UYS131135 VIN131111:VIO131135 VSJ131111:VSK131135 WCF131111:WCG131135 WMB131111:WMC131135 WVX131111:WVY131135 P196647:Q196671 JL196647:JM196671 TH196647:TI196671 ADD196647:ADE196671 AMZ196647:ANA196671 AWV196647:AWW196671 BGR196647:BGS196671 BQN196647:BQO196671 CAJ196647:CAK196671 CKF196647:CKG196671 CUB196647:CUC196671 DDX196647:DDY196671 DNT196647:DNU196671 DXP196647:DXQ196671 EHL196647:EHM196671 ERH196647:ERI196671 FBD196647:FBE196671 FKZ196647:FLA196671 FUV196647:FUW196671 GER196647:GES196671 GON196647:GOO196671 GYJ196647:GYK196671 HIF196647:HIG196671 HSB196647:HSC196671 IBX196647:IBY196671 ILT196647:ILU196671 IVP196647:IVQ196671 JFL196647:JFM196671 JPH196647:JPI196671 JZD196647:JZE196671 KIZ196647:KJA196671 KSV196647:KSW196671 LCR196647:LCS196671 LMN196647:LMO196671 LWJ196647:LWK196671 MGF196647:MGG196671 MQB196647:MQC196671 MZX196647:MZY196671 NJT196647:NJU196671 NTP196647:NTQ196671 ODL196647:ODM196671 ONH196647:ONI196671 OXD196647:OXE196671 PGZ196647:PHA196671 PQV196647:PQW196671 QAR196647:QAS196671 QKN196647:QKO196671 QUJ196647:QUK196671 REF196647:REG196671 ROB196647:ROC196671 RXX196647:RXY196671 SHT196647:SHU196671 SRP196647:SRQ196671 TBL196647:TBM196671 TLH196647:TLI196671 TVD196647:TVE196671 UEZ196647:UFA196671 UOV196647:UOW196671 UYR196647:UYS196671 VIN196647:VIO196671 VSJ196647:VSK196671 WCF196647:WCG196671 WMB196647:WMC196671 WVX196647:WVY196671 P262183:Q262207 JL262183:JM262207 TH262183:TI262207 ADD262183:ADE262207 AMZ262183:ANA262207 AWV262183:AWW262207 BGR262183:BGS262207 BQN262183:BQO262207 CAJ262183:CAK262207 CKF262183:CKG262207 CUB262183:CUC262207 DDX262183:DDY262207 DNT262183:DNU262207 DXP262183:DXQ262207 EHL262183:EHM262207 ERH262183:ERI262207 FBD262183:FBE262207 FKZ262183:FLA262207 FUV262183:FUW262207 GER262183:GES262207 GON262183:GOO262207 GYJ262183:GYK262207 HIF262183:HIG262207 HSB262183:HSC262207 IBX262183:IBY262207 ILT262183:ILU262207 IVP262183:IVQ262207 JFL262183:JFM262207 JPH262183:JPI262207 JZD262183:JZE262207 KIZ262183:KJA262207 KSV262183:KSW262207 LCR262183:LCS262207 LMN262183:LMO262207 LWJ262183:LWK262207 MGF262183:MGG262207 MQB262183:MQC262207 MZX262183:MZY262207 NJT262183:NJU262207 NTP262183:NTQ262207 ODL262183:ODM262207 ONH262183:ONI262207 OXD262183:OXE262207 PGZ262183:PHA262207 PQV262183:PQW262207 QAR262183:QAS262207 QKN262183:QKO262207 QUJ262183:QUK262207 REF262183:REG262207 ROB262183:ROC262207 RXX262183:RXY262207 SHT262183:SHU262207 SRP262183:SRQ262207 TBL262183:TBM262207 TLH262183:TLI262207 TVD262183:TVE262207 UEZ262183:UFA262207 UOV262183:UOW262207 UYR262183:UYS262207 VIN262183:VIO262207 VSJ262183:VSK262207 WCF262183:WCG262207 WMB262183:WMC262207 WVX262183:WVY262207 P327719:Q327743 JL327719:JM327743 TH327719:TI327743 ADD327719:ADE327743 AMZ327719:ANA327743 AWV327719:AWW327743 BGR327719:BGS327743 BQN327719:BQO327743 CAJ327719:CAK327743 CKF327719:CKG327743 CUB327719:CUC327743 DDX327719:DDY327743 DNT327719:DNU327743 DXP327719:DXQ327743 EHL327719:EHM327743 ERH327719:ERI327743 FBD327719:FBE327743 FKZ327719:FLA327743 FUV327719:FUW327743 GER327719:GES327743 GON327719:GOO327743 GYJ327719:GYK327743 HIF327719:HIG327743 HSB327719:HSC327743 IBX327719:IBY327743 ILT327719:ILU327743 IVP327719:IVQ327743 JFL327719:JFM327743 JPH327719:JPI327743 JZD327719:JZE327743 KIZ327719:KJA327743 KSV327719:KSW327743 LCR327719:LCS327743 LMN327719:LMO327743 LWJ327719:LWK327743 MGF327719:MGG327743 MQB327719:MQC327743 MZX327719:MZY327743 NJT327719:NJU327743 NTP327719:NTQ327743 ODL327719:ODM327743 ONH327719:ONI327743 OXD327719:OXE327743 PGZ327719:PHA327743 PQV327719:PQW327743 QAR327719:QAS327743 QKN327719:QKO327743 QUJ327719:QUK327743 REF327719:REG327743 ROB327719:ROC327743 RXX327719:RXY327743 SHT327719:SHU327743 SRP327719:SRQ327743 TBL327719:TBM327743 TLH327719:TLI327743 TVD327719:TVE327743 UEZ327719:UFA327743 UOV327719:UOW327743 UYR327719:UYS327743 VIN327719:VIO327743 VSJ327719:VSK327743 WCF327719:WCG327743 WMB327719:WMC327743 WVX327719:WVY327743 P393255:Q393279 JL393255:JM393279 TH393255:TI393279 ADD393255:ADE393279 AMZ393255:ANA393279 AWV393255:AWW393279 BGR393255:BGS393279 BQN393255:BQO393279 CAJ393255:CAK393279 CKF393255:CKG393279 CUB393255:CUC393279 DDX393255:DDY393279 DNT393255:DNU393279 DXP393255:DXQ393279 EHL393255:EHM393279 ERH393255:ERI393279 FBD393255:FBE393279 FKZ393255:FLA393279 FUV393255:FUW393279 GER393255:GES393279 GON393255:GOO393279 GYJ393255:GYK393279 HIF393255:HIG393279 HSB393255:HSC393279 IBX393255:IBY393279 ILT393255:ILU393279 IVP393255:IVQ393279 JFL393255:JFM393279 JPH393255:JPI393279 JZD393255:JZE393279 KIZ393255:KJA393279 KSV393255:KSW393279 LCR393255:LCS393279 LMN393255:LMO393279 LWJ393255:LWK393279 MGF393255:MGG393279 MQB393255:MQC393279 MZX393255:MZY393279 NJT393255:NJU393279 NTP393255:NTQ393279 ODL393255:ODM393279 ONH393255:ONI393279 OXD393255:OXE393279 PGZ393255:PHA393279 PQV393255:PQW393279 QAR393255:QAS393279 QKN393255:QKO393279 QUJ393255:QUK393279 REF393255:REG393279 ROB393255:ROC393279 RXX393255:RXY393279 SHT393255:SHU393279 SRP393255:SRQ393279 TBL393255:TBM393279 TLH393255:TLI393279 TVD393255:TVE393279 UEZ393255:UFA393279 UOV393255:UOW393279 UYR393255:UYS393279 VIN393255:VIO393279 VSJ393255:VSK393279 WCF393255:WCG393279 WMB393255:WMC393279 WVX393255:WVY393279 P458791:Q458815 JL458791:JM458815 TH458791:TI458815 ADD458791:ADE458815 AMZ458791:ANA458815 AWV458791:AWW458815 BGR458791:BGS458815 BQN458791:BQO458815 CAJ458791:CAK458815 CKF458791:CKG458815 CUB458791:CUC458815 DDX458791:DDY458815 DNT458791:DNU458815 DXP458791:DXQ458815 EHL458791:EHM458815 ERH458791:ERI458815 FBD458791:FBE458815 FKZ458791:FLA458815 FUV458791:FUW458815 GER458791:GES458815 GON458791:GOO458815 GYJ458791:GYK458815 HIF458791:HIG458815 HSB458791:HSC458815 IBX458791:IBY458815 ILT458791:ILU458815 IVP458791:IVQ458815 JFL458791:JFM458815 JPH458791:JPI458815 JZD458791:JZE458815 KIZ458791:KJA458815 KSV458791:KSW458815 LCR458791:LCS458815 LMN458791:LMO458815 LWJ458791:LWK458815 MGF458791:MGG458815 MQB458791:MQC458815 MZX458791:MZY458815 NJT458791:NJU458815 NTP458791:NTQ458815 ODL458791:ODM458815 ONH458791:ONI458815 OXD458791:OXE458815 PGZ458791:PHA458815 PQV458791:PQW458815 QAR458791:QAS458815 QKN458791:QKO458815 QUJ458791:QUK458815 REF458791:REG458815 ROB458791:ROC458815 RXX458791:RXY458815 SHT458791:SHU458815 SRP458791:SRQ458815 TBL458791:TBM458815 TLH458791:TLI458815 TVD458791:TVE458815 UEZ458791:UFA458815 UOV458791:UOW458815 UYR458791:UYS458815 VIN458791:VIO458815 VSJ458791:VSK458815 WCF458791:WCG458815 WMB458791:WMC458815 WVX458791:WVY458815 P524327:Q524351 JL524327:JM524351 TH524327:TI524351 ADD524327:ADE524351 AMZ524327:ANA524351 AWV524327:AWW524351 BGR524327:BGS524351 BQN524327:BQO524351 CAJ524327:CAK524351 CKF524327:CKG524351 CUB524327:CUC524351 DDX524327:DDY524351 DNT524327:DNU524351 DXP524327:DXQ524351 EHL524327:EHM524351 ERH524327:ERI524351 FBD524327:FBE524351 FKZ524327:FLA524351 FUV524327:FUW524351 GER524327:GES524351 GON524327:GOO524351 GYJ524327:GYK524351 HIF524327:HIG524351 HSB524327:HSC524351 IBX524327:IBY524351 ILT524327:ILU524351 IVP524327:IVQ524351 JFL524327:JFM524351 JPH524327:JPI524351 JZD524327:JZE524351 KIZ524327:KJA524351 KSV524327:KSW524351 LCR524327:LCS524351 LMN524327:LMO524351 LWJ524327:LWK524351 MGF524327:MGG524351 MQB524327:MQC524351 MZX524327:MZY524351 NJT524327:NJU524351 NTP524327:NTQ524351 ODL524327:ODM524351 ONH524327:ONI524351 OXD524327:OXE524351 PGZ524327:PHA524351 PQV524327:PQW524351 QAR524327:QAS524351 QKN524327:QKO524351 QUJ524327:QUK524351 REF524327:REG524351 ROB524327:ROC524351 RXX524327:RXY524351 SHT524327:SHU524351 SRP524327:SRQ524351 TBL524327:TBM524351 TLH524327:TLI524351 TVD524327:TVE524351 UEZ524327:UFA524351 UOV524327:UOW524351 UYR524327:UYS524351 VIN524327:VIO524351 VSJ524327:VSK524351 WCF524327:WCG524351 WMB524327:WMC524351 WVX524327:WVY524351 P589863:Q589887 JL589863:JM589887 TH589863:TI589887 ADD589863:ADE589887 AMZ589863:ANA589887 AWV589863:AWW589887 BGR589863:BGS589887 BQN589863:BQO589887 CAJ589863:CAK589887 CKF589863:CKG589887 CUB589863:CUC589887 DDX589863:DDY589887 DNT589863:DNU589887 DXP589863:DXQ589887 EHL589863:EHM589887 ERH589863:ERI589887 FBD589863:FBE589887 FKZ589863:FLA589887 FUV589863:FUW589887 GER589863:GES589887 GON589863:GOO589887 GYJ589863:GYK589887 HIF589863:HIG589887 HSB589863:HSC589887 IBX589863:IBY589887 ILT589863:ILU589887 IVP589863:IVQ589887 JFL589863:JFM589887 JPH589863:JPI589887 JZD589863:JZE589887 KIZ589863:KJA589887 KSV589863:KSW589887 LCR589863:LCS589887 LMN589863:LMO589887 LWJ589863:LWK589887 MGF589863:MGG589887 MQB589863:MQC589887 MZX589863:MZY589887 NJT589863:NJU589887 NTP589863:NTQ589887 ODL589863:ODM589887 ONH589863:ONI589887 OXD589863:OXE589887 PGZ589863:PHA589887 PQV589863:PQW589887 QAR589863:QAS589887 QKN589863:QKO589887 QUJ589863:QUK589887 REF589863:REG589887 ROB589863:ROC589887 RXX589863:RXY589887 SHT589863:SHU589887 SRP589863:SRQ589887 TBL589863:TBM589887 TLH589863:TLI589887 TVD589863:TVE589887 UEZ589863:UFA589887 UOV589863:UOW589887 UYR589863:UYS589887 VIN589863:VIO589887 VSJ589863:VSK589887 WCF589863:WCG589887 WMB589863:WMC589887 WVX589863:WVY589887 P655399:Q655423 JL655399:JM655423 TH655399:TI655423 ADD655399:ADE655423 AMZ655399:ANA655423 AWV655399:AWW655423 BGR655399:BGS655423 BQN655399:BQO655423 CAJ655399:CAK655423 CKF655399:CKG655423 CUB655399:CUC655423 DDX655399:DDY655423 DNT655399:DNU655423 DXP655399:DXQ655423 EHL655399:EHM655423 ERH655399:ERI655423 FBD655399:FBE655423 FKZ655399:FLA655423 FUV655399:FUW655423 GER655399:GES655423 GON655399:GOO655423 GYJ655399:GYK655423 HIF655399:HIG655423 HSB655399:HSC655423 IBX655399:IBY655423 ILT655399:ILU655423 IVP655399:IVQ655423 JFL655399:JFM655423 JPH655399:JPI655423 JZD655399:JZE655423 KIZ655399:KJA655423 KSV655399:KSW655423 LCR655399:LCS655423 LMN655399:LMO655423 LWJ655399:LWK655423 MGF655399:MGG655423 MQB655399:MQC655423 MZX655399:MZY655423 NJT655399:NJU655423 NTP655399:NTQ655423 ODL655399:ODM655423 ONH655399:ONI655423 OXD655399:OXE655423 PGZ655399:PHA655423 PQV655399:PQW655423 QAR655399:QAS655423 QKN655399:QKO655423 QUJ655399:QUK655423 REF655399:REG655423 ROB655399:ROC655423 RXX655399:RXY655423 SHT655399:SHU655423 SRP655399:SRQ655423 TBL655399:TBM655423 TLH655399:TLI655423 TVD655399:TVE655423 UEZ655399:UFA655423 UOV655399:UOW655423 UYR655399:UYS655423 VIN655399:VIO655423 VSJ655399:VSK655423 WCF655399:WCG655423 WMB655399:WMC655423 WVX655399:WVY655423 P720935:Q720959 JL720935:JM720959 TH720935:TI720959 ADD720935:ADE720959 AMZ720935:ANA720959 AWV720935:AWW720959 BGR720935:BGS720959 BQN720935:BQO720959 CAJ720935:CAK720959 CKF720935:CKG720959 CUB720935:CUC720959 DDX720935:DDY720959 DNT720935:DNU720959 DXP720935:DXQ720959 EHL720935:EHM720959 ERH720935:ERI720959 FBD720935:FBE720959 FKZ720935:FLA720959 FUV720935:FUW720959 GER720935:GES720959 GON720935:GOO720959 GYJ720935:GYK720959 HIF720935:HIG720959 HSB720935:HSC720959 IBX720935:IBY720959 ILT720935:ILU720959 IVP720935:IVQ720959 JFL720935:JFM720959 JPH720935:JPI720959 JZD720935:JZE720959 KIZ720935:KJA720959 KSV720935:KSW720959 LCR720935:LCS720959 LMN720935:LMO720959 LWJ720935:LWK720959 MGF720935:MGG720959 MQB720935:MQC720959 MZX720935:MZY720959 NJT720935:NJU720959 NTP720935:NTQ720959 ODL720935:ODM720959 ONH720935:ONI720959 OXD720935:OXE720959 PGZ720935:PHA720959 PQV720935:PQW720959 QAR720935:QAS720959 QKN720935:QKO720959 QUJ720935:QUK720959 REF720935:REG720959 ROB720935:ROC720959 RXX720935:RXY720959 SHT720935:SHU720959 SRP720935:SRQ720959 TBL720935:TBM720959 TLH720935:TLI720959 TVD720935:TVE720959 UEZ720935:UFA720959 UOV720935:UOW720959 UYR720935:UYS720959 VIN720935:VIO720959 VSJ720935:VSK720959 WCF720935:WCG720959 WMB720935:WMC720959 WVX720935:WVY720959 P786471:Q786495 JL786471:JM786495 TH786471:TI786495 ADD786471:ADE786495 AMZ786471:ANA786495 AWV786471:AWW786495 BGR786471:BGS786495 BQN786471:BQO786495 CAJ786471:CAK786495 CKF786471:CKG786495 CUB786471:CUC786495 DDX786471:DDY786495 DNT786471:DNU786495 DXP786471:DXQ786495 EHL786471:EHM786495 ERH786471:ERI786495 FBD786471:FBE786495 FKZ786471:FLA786495 FUV786471:FUW786495 GER786471:GES786495 GON786471:GOO786495 GYJ786471:GYK786495 HIF786471:HIG786495 HSB786471:HSC786495 IBX786471:IBY786495 ILT786471:ILU786495 IVP786471:IVQ786495 JFL786471:JFM786495 JPH786471:JPI786495 JZD786471:JZE786495 KIZ786471:KJA786495 KSV786471:KSW786495 LCR786471:LCS786495 LMN786471:LMO786495 LWJ786471:LWK786495 MGF786471:MGG786495 MQB786471:MQC786495 MZX786471:MZY786495 NJT786471:NJU786495 NTP786471:NTQ786495 ODL786471:ODM786495 ONH786471:ONI786495 OXD786471:OXE786495 PGZ786471:PHA786495 PQV786471:PQW786495 QAR786471:QAS786495 QKN786471:QKO786495 QUJ786471:QUK786495 REF786471:REG786495 ROB786471:ROC786495 RXX786471:RXY786495 SHT786471:SHU786495 SRP786471:SRQ786495 TBL786471:TBM786495 TLH786471:TLI786495 TVD786471:TVE786495 UEZ786471:UFA786495 UOV786471:UOW786495 UYR786471:UYS786495 VIN786471:VIO786495 VSJ786471:VSK786495 WCF786471:WCG786495 WMB786471:WMC786495 WVX786471:WVY786495 P852007:Q852031 JL852007:JM852031 TH852007:TI852031 ADD852007:ADE852031 AMZ852007:ANA852031 AWV852007:AWW852031 BGR852007:BGS852031 BQN852007:BQO852031 CAJ852007:CAK852031 CKF852007:CKG852031 CUB852007:CUC852031 DDX852007:DDY852031 DNT852007:DNU852031 DXP852007:DXQ852031 EHL852007:EHM852031 ERH852007:ERI852031 FBD852007:FBE852031 FKZ852007:FLA852031 FUV852007:FUW852031 GER852007:GES852031 GON852007:GOO852031 GYJ852007:GYK852031 HIF852007:HIG852031 HSB852007:HSC852031 IBX852007:IBY852031 ILT852007:ILU852031 IVP852007:IVQ852031 JFL852007:JFM852031 JPH852007:JPI852031 JZD852007:JZE852031 KIZ852007:KJA852031 KSV852007:KSW852031 LCR852007:LCS852031 LMN852007:LMO852031 LWJ852007:LWK852031 MGF852007:MGG852031 MQB852007:MQC852031 MZX852007:MZY852031 NJT852007:NJU852031 NTP852007:NTQ852031 ODL852007:ODM852031 ONH852007:ONI852031 OXD852007:OXE852031 PGZ852007:PHA852031 PQV852007:PQW852031 QAR852007:QAS852031 QKN852007:QKO852031 QUJ852007:QUK852031 REF852007:REG852031 ROB852007:ROC852031 RXX852007:RXY852031 SHT852007:SHU852031 SRP852007:SRQ852031 TBL852007:TBM852031 TLH852007:TLI852031 TVD852007:TVE852031 UEZ852007:UFA852031 UOV852007:UOW852031 UYR852007:UYS852031 VIN852007:VIO852031 VSJ852007:VSK852031 WCF852007:WCG852031 WMB852007:WMC852031 WVX852007:WVY852031 P917543:Q917567 JL917543:JM917567 TH917543:TI917567 ADD917543:ADE917567 AMZ917543:ANA917567 AWV917543:AWW917567 BGR917543:BGS917567 BQN917543:BQO917567 CAJ917543:CAK917567 CKF917543:CKG917567 CUB917543:CUC917567 DDX917543:DDY917567 DNT917543:DNU917567 DXP917543:DXQ917567 EHL917543:EHM917567 ERH917543:ERI917567 FBD917543:FBE917567 FKZ917543:FLA917567 FUV917543:FUW917567 GER917543:GES917567 GON917543:GOO917567 GYJ917543:GYK917567 HIF917543:HIG917567 HSB917543:HSC917567 IBX917543:IBY917567 ILT917543:ILU917567 IVP917543:IVQ917567 JFL917543:JFM917567 JPH917543:JPI917567 JZD917543:JZE917567 KIZ917543:KJA917567 KSV917543:KSW917567 LCR917543:LCS917567 LMN917543:LMO917567 LWJ917543:LWK917567 MGF917543:MGG917567 MQB917543:MQC917567 MZX917543:MZY917567 NJT917543:NJU917567 NTP917543:NTQ917567 ODL917543:ODM917567 ONH917543:ONI917567 OXD917543:OXE917567 PGZ917543:PHA917567 PQV917543:PQW917567 QAR917543:QAS917567 QKN917543:QKO917567 QUJ917543:QUK917567 REF917543:REG917567 ROB917543:ROC917567 RXX917543:RXY917567 SHT917543:SHU917567 SRP917543:SRQ917567 TBL917543:TBM917567 TLH917543:TLI917567 TVD917543:TVE917567 UEZ917543:UFA917567 UOV917543:UOW917567 UYR917543:UYS917567 VIN917543:VIO917567 VSJ917543:VSK917567 WCF917543:WCG917567 WMB917543:WMC917567 WVX917543:WVY917567 P983079:Q983103 JL983079:JM983103 TH983079:TI983103 ADD983079:ADE983103 AMZ983079:ANA983103 AWV983079:AWW983103 BGR983079:BGS983103 BQN983079:BQO983103 CAJ983079:CAK983103 CKF983079:CKG983103 CUB983079:CUC983103 DDX983079:DDY983103 DNT983079:DNU983103 DXP983079:DXQ983103 EHL983079:EHM983103 ERH983079:ERI983103 FBD983079:FBE983103 FKZ983079:FLA983103 FUV983079:FUW983103 GER983079:GES983103 GON983079:GOO983103 GYJ983079:GYK983103 HIF983079:HIG983103 HSB983079:HSC983103 IBX983079:IBY983103 ILT983079:ILU983103 IVP983079:IVQ983103 JFL983079:JFM983103 JPH983079:JPI983103 JZD983079:JZE983103 KIZ983079:KJA983103 KSV983079:KSW983103 LCR983079:LCS983103 LMN983079:LMO983103 LWJ983079:LWK983103 MGF983079:MGG983103 MQB983079:MQC983103 MZX983079:MZY983103 NJT983079:NJU983103 NTP983079:NTQ983103 ODL983079:ODM983103 ONH983079:ONI983103 OXD983079:OXE983103 PGZ983079:PHA983103 PQV983079:PQW983103 QAR983079:QAS983103 QKN983079:QKO983103 QUJ983079:QUK983103 REF983079:REG983103 ROB983079:ROC983103 RXX983079:RXY983103 SHT983079:SHU983103 SRP983079:SRQ983103 TBL983079:TBM983103 TLH983079:TLI983103 TVD983079:TVE983103 UEZ983079:UFA983103 UOV983079:UOW983103 UYR983079:UYS983103 VIN983079:VIO983103 VSJ983079:VSK983103 WCF983079:WCG983103 WMB983079:WMC983103 WVX983079:WVY983103 P67:Q76 JL67:JM76 TH67:TI76 ADD67:ADE76 AMZ67:ANA76 AWV67:AWW76 BGR67:BGS76 BQN67:BQO76 CAJ67:CAK76 CKF67:CKG76 CUB67:CUC76 DDX67:DDY76 DNT67:DNU76 DXP67:DXQ76 EHL67:EHM76 ERH67:ERI76 FBD67:FBE76 FKZ67:FLA76 FUV67:FUW76 GER67:GES76 GON67:GOO76 GYJ67:GYK76 HIF67:HIG76 HSB67:HSC76 IBX67:IBY76 ILT67:ILU76 IVP67:IVQ76 JFL67:JFM76 JPH67:JPI76 JZD67:JZE76 KIZ67:KJA76 KSV67:KSW76 LCR67:LCS76 LMN67:LMO76 LWJ67:LWK76 MGF67:MGG76 MQB67:MQC76 MZX67:MZY76 NJT67:NJU76 NTP67:NTQ76 ODL67:ODM76 ONH67:ONI76 OXD67:OXE76 PGZ67:PHA76 PQV67:PQW76 QAR67:QAS76 QKN67:QKO76 QUJ67:QUK76 REF67:REG76 ROB67:ROC76 RXX67:RXY76 SHT67:SHU76 SRP67:SRQ76 TBL67:TBM76 TLH67:TLI76 TVD67:TVE76 UEZ67:UFA76 UOV67:UOW76 UYR67:UYS76 VIN67:VIO76 VSJ67:VSK76 WCF67:WCG76 WMB67:WMC76 WVX67:WVY76 P65603:Q65612 JL65603:JM65612 TH65603:TI65612 ADD65603:ADE65612 AMZ65603:ANA65612 AWV65603:AWW65612 BGR65603:BGS65612 BQN65603:BQO65612 CAJ65603:CAK65612 CKF65603:CKG65612 CUB65603:CUC65612 DDX65603:DDY65612 DNT65603:DNU65612 DXP65603:DXQ65612 EHL65603:EHM65612 ERH65603:ERI65612 FBD65603:FBE65612 FKZ65603:FLA65612 FUV65603:FUW65612 GER65603:GES65612 GON65603:GOO65612 GYJ65603:GYK65612 HIF65603:HIG65612 HSB65603:HSC65612 IBX65603:IBY65612 ILT65603:ILU65612 IVP65603:IVQ65612 JFL65603:JFM65612 JPH65603:JPI65612 JZD65603:JZE65612 KIZ65603:KJA65612 KSV65603:KSW65612 LCR65603:LCS65612 LMN65603:LMO65612 LWJ65603:LWK65612 MGF65603:MGG65612 MQB65603:MQC65612 MZX65603:MZY65612 NJT65603:NJU65612 NTP65603:NTQ65612 ODL65603:ODM65612 ONH65603:ONI65612 OXD65603:OXE65612 PGZ65603:PHA65612 PQV65603:PQW65612 QAR65603:QAS65612 QKN65603:QKO65612 QUJ65603:QUK65612 REF65603:REG65612 ROB65603:ROC65612 RXX65603:RXY65612 SHT65603:SHU65612 SRP65603:SRQ65612 TBL65603:TBM65612 TLH65603:TLI65612 TVD65603:TVE65612 UEZ65603:UFA65612 UOV65603:UOW65612 UYR65603:UYS65612 VIN65603:VIO65612 VSJ65603:VSK65612 WCF65603:WCG65612 WMB65603:WMC65612 WVX65603:WVY65612 P131139:Q131148 JL131139:JM131148 TH131139:TI131148 ADD131139:ADE131148 AMZ131139:ANA131148 AWV131139:AWW131148 BGR131139:BGS131148 BQN131139:BQO131148 CAJ131139:CAK131148 CKF131139:CKG131148 CUB131139:CUC131148 DDX131139:DDY131148 DNT131139:DNU131148 DXP131139:DXQ131148 EHL131139:EHM131148 ERH131139:ERI131148 FBD131139:FBE131148 FKZ131139:FLA131148 FUV131139:FUW131148 GER131139:GES131148 GON131139:GOO131148 GYJ131139:GYK131148 HIF131139:HIG131148 HSB131139:HSC131148 IBX131139:IBY131148 ILT131139:ILU131148 IVP131139:IVQ131148 JFL131139:JFM131148 JPH131139:JPI131148 JZD131139:JZE131148 KIZ131139:KJA131148 KSV131139:KSW131148 LCR131139:LCS131148 LMN131139:LMO131148 LWJ131139:LWK131148 MGF131139:MGG131148 MQB131139:MQC131148 MZX131139:MZY131148 NJT131139:NJU131148 NTP131139:NTQ131148 ODL131139:ODM131148 ONH131139:ONI131148 OXD131139:OXE131148 PGZ131139:PHA131148 PQV131139:PQW131148 QAR131139:QAS131148 QKN131139:QKO131148 QUJ131139:QUK131148 REF131139:REG131148 ROB131139:ROC131148 RXX131139:RXY131148 SHT131139:SHU131148 SRP131139:SRQ131148 TBL131139:TBM131148 TLH131139:TLI131148 TVD131139:TVE131148 UEZ131139:UFA131148 UOV131139:UOW131148 UYR131139:UYS131148 VIN131139:VIO131148 VSJ131139:VSK131148 WCF131139:WCG131148 WMB131139:WMC131148 WVX131139:WVY131148 P196675:Q196684 JL196675:JM196684 TH196675:TI196684 ADD196675:ADE196684 AMZ196675:ANA196684 AWV196675:AWW196684 BGR196675:BGS196684 BQN196675:BQO196684 CAJ196675:CAK196684 CKF196675:CKG196684 CUB196675:CUC196684 DDX196675:DDY196684 DNT196675:DNU196684 DXP196675:DXQ196684 EHL196675:EHM196684 ERH196675:ERI196684 FBD196675:FBE196684 FKZ196675:FLA196684 FUV196675:FUW196684 GER196675:GES196684 GON196675:GOO196684 GYJ196675:GYK196684 HIF196675:HIG196684 HSB196675:HSC196684 IBX196675:IBY196684 ILT196675:ILU196684 IVP196675:IVQ196684 JFL196675:JFM196684 JPH196675:JPI196684 JZD196675:JZE196684 KIZ196675:KJA196684 KSV196675:KSW196684 LCR196675:LCS196684 LMN196675:LMO196684 LWJ196675:LWK196684 MGF196675:MGG196684 MQB196675:MQC196684 MZX196675:MZY196684 NJT196675:NJU196684 NTP196675:NTQ196684 ODL196675:ODM196684 ONH196675:ONI196684 OXD196675:OXE196684 PGZ196675:PHA196684 PQV196675:PQW196684 QAR196675:QAS196684 QKN196675:QKO196684 QUJ196675:QUK196684 REF196675:REG196684 ROB196675:ROC196684 RXX196675:RXY196684 SHT196675:SHU196684 SRP196675:SRQ196684 TBL196675:TBM196684 TLH196675:TLI196684 TVD196675:TVE196684 UEZ196675:UFA196684 UOV196675:UOW196684 UYR196675:UYS196684 VIN196675:VIO196684 VSJ196675:VSK196684 WCF196675:WCG196684 WMB196675:WMC196684 WVX196675:WVY196684 P262211:Q262220 JL262211:JM262220 TH262211:TI262220 ADD262211:ADE262220 AMZ262211:ANA262220 AWV262211:AWW262220 BGR262211:BGS262220 BQN262211:BQO262220 CAJ262211:CAK262220 CKF262211:CKG262220 CUB262211:CUC262220 DDX262211:DDY262220 DNT262211:DNU262220 DXP262211:DXQ262220 EHL262211:EHM262220 ERH262211:ERI262220 FBD262211:FBE262220 FKZ262211:FLA262220 FUV262211:FUW262220 GER262211:GES262220 GON262211:GOO262220 GYJ262211:GYK262220 HIF262211:HIG262220 HSB262211:HSC262220 IBX262211:IBY262220 ILT262211:ILU262220 IVP262211:IVQ262220 JFL262211:JFM262220 JPH262211:JPI262220 JZD262211:JZE262220 KIZ262211:KJA262220 KSV262211:KSW262220 LCR262211:LCS262220 LMN262211:LMO262220 LWJ262211:LWK262220 MGF262211:MGG262220 MQB262211:MQC262220 MZX262211:MZY262220 NJT262211:NJU262220 NTP262211:NTQ262220 ODL262211:ODM262220 ONH262211:ONI262220 OXD262211:OXE262220 PGZ262211:PHA262220 PQV262211:PQW262220 QAR262211:QAS262220 QKN262211:QKO262220 QUJ262211:QUK262220 REF262211:REG262220 ROB262211:ROC262220 RXX262211:RXY262220 SHT262211:SHU262220 SRP262211:SRQ262220 TBL262211:TBM262220 TLH262211:TLI262220 TVD262211:TVE262220 UEZ262211:UFA262220 UOV262211:UOW262220 UYR262211:UYS262220 VIN262211:VIO262220 VSJ262211:VSK262220 WCF262211:WCG262220 WMB262211:WMC262220 WVX262211:WVY262220 P327747:Q327756 JL327747:JM327756 TH327747:TI327756 ADD327747:ADE327756 AMZ327747:ANA327756 AWV327747:AWW327756 BGR327747:BGS327756 BQN327747:BQO327756 CAJ327747:CAK327756 CKF327747:CKG327756 CUB327747:CUC327756 DDX327747:DDY327756 DNT327747:DNU327756 DXP327747:DXQ327756 EHL327747:EHM327756 ERH327747:ERI327756 FBD327747:FBE327756 FKZ327747:FLA327756 FUV327747:FUW327756 GER327747:GES327756 GON327747:GOO327756 GYJ327747:GYK327756 HIF327747:HIG327756 HSB327747:HSC327756 IBX327747:IBY327756 ILT327747:ILU327756 IVP327747:IVQ327756 JFL327747:JFM327756 JPH327747:JPI327756 JZD327747:JZE327756 KIZ327747:KJA327756 KSV327747:KSW327756 LCR327747:LCS327756 LMN327747:LMO327756 LWJ327747:LWK327756 MGF327747:MGG327756 MQB327747:MQC327756 MZX327747:MZY327756 NJT327747:NJU327756 NTP327747:NTQ327756 ODL327747:ODM327756 ONH327747:ONI327756 OXD327747:OXE327756 PGZ327747:PHA327756 PQV327747:PQW327756 QAR327747:QAS327756 QKN327747:QKO327756 QUJ327747:QUK327756 REF327747:REG327756 ROB327747:ROC327756 RXX327747:RXY327756 SHT327747:SHU327756 SRP327747:SRQ327756 TBL327747:TBM327756 TLH327747:TLI327756 TVD327747:TVE327756 UEZ327747:UFA327756 UOV327747:UOW327756 UYR327747:UYS327756 VIN327747:VIO327756 VSJ327747:VSK327756 WCF327747:WCG327756 WMB327747:WMC327756 WVX327747:WVY327756 P393283:Q393292 JL393283:JM393292 TH393283:TI393292 ADD393283:ADE393292 AMZ393283:ANA393292 AWV393283:AWW393292 BGR393283:BGS393292 BQN393283:BQO393292 CAJ393283:CAK393292 CKF393283:CKG393292 CUB393283:CUC393292 DDX393283:DDY393292 DNT393283:DNU393292 DXP393283:DXQ393292 EHL393283:EHM393292 ERH393283:ERI393292 FBD393283:FBE393292 FKZ393283:FLA393292 FUV393283:FUW393292 GER393283:GES393292 GON393283:GOO393292 GYJ393283:GYK393292 HIF393283:HIG393292 HSB393283:HSC393292 IBX393283:IBY393292 ILT393283:ILU393292 IVP393283:IVQ393292 JFL393283:JFM393292 JPH393283:JPI393292 JZD393283:JZE393292 KIZ393283:KJA393292 KSV393283:KSW393292 LCR393283:LCS393292 LMN393283:LMO393292 LWJ393283:LWK393292 MGF393283:MGG393292 MQB393283:MQC393292 MZX393283:MZY393292 NJT393283:NJU393292 NTP393283:NTQ393292 ODL393283:ODM393292 ONH393283:ONI393292 OXD393283:OXE393292 PGZ393283:PHA393292 PQV393283:PQW393292 QAR393283:QAS393292 QKN393283:QKO393292 QUJ393283:QUK393292 REF393283:REG393292 ROB393283:ROC393292 RXX393283:RXY393292 SHT393283:SHU393292 SRP393283:SRQ393292 TBL393283:TBM393292 TLH393283:TLI393292 TVD393283:TVE393292 UEZ393283:UFA393292 UOV393283:UOW393292 UYR393283:UYS393292 VIN393283:VIO393292 VSJ393283:VSK393292 WCF393283:WCG393292 WMB393283:WMC393292 WVX393283:WVY393292 P458819:Q458828 JL458819:JM458828 TH458819:TI458828 ADD458819:ADE458828 AMZ458819:ANA458828 AWV458819:AWW458828 BGR458819:BGS458828 BQN458819:BQO458828 CAJ458819:CAK458828 CKF458819:CKG458828 CUB458819:CUC458828 DDX458819:DDY458828 DNT458819:DNU458828 DXP458819:DXQ458828 EHL458819:EHM458828 ERH458819:ERI458828 FBD458819:FBE458828 FKZ458819:FLA458828 FUV458819:FUW458828 GER458819:GES458828 GON458819:GOO458828 GYJ458819:GYK458828 HIF458819:HIG458828 HSB458819:HSC458828 IBX458819:IBY458828 ILT458819:ILU458828 IVP458819:IVQ458828 JFL458819:JFM458828 JPH458819:JPI458828 JZD458819:JZE458828 KIZ458819:KJA458828 KSV458819:KSW458828 LCR458819:LCS458828 LMN458819:LMO458828 LWJ458819:LWK458828 MGF458819:MGG458828 MQB458819:MQC458828 MZX458819:MZY458828 NJT458819:NJU458828 NTP458819:NTQ458828 ODL458819:ODM458828 ONH458819:ONI458828 OXD458819:OXE458828 PGZ458819:PHA458828 PQV458819:PQW458828 QAR458819:QAS458828 QKN458819:QKO458828 QUJ458819:QUK458828 REF458819:REG458828 ROB458819:ROC458828 RXX458819:RXY458828 SHT458819:SHU458828 SRP458819:SRQ458828 TBL458819:TBM458828 TLH458819:TLI458828 TVD458819:TVE458828 UEZ458819:UFA458828 UOV458819:UOW458828 UYR458819:UYS458828 VIN458819:VIO458828 VSJ458819:VSK458828 WCF458819:WCG458828 WMB458819:WMC458828 WVX458819:WVY458828 P524355:Q524364 JL524355:JM524364 TH524355:TI524364 ADD524355:ADE524364 AMZ524355:ANA524364 AWV524355:AWW524364 BGR524355:BGS524364 BQN524355:BQO524364 CAJ524355:CAK524364 CKF524355:CKG524364 CUB524355:CUC524364 DDX524355:DDY524364 DNT524355:DNU524364 DXP524355:DXQ524364 EHL524355:EHM524364 ERH524355:ERI524364 FBD524355:FBE524364 FKZ524355:FLA524364 FUV524355:FUW524364 GER524355:GES524364 GON524355:GOO524364 GYJ524355:GYK524364 HIF524355:HIG524364 HSB524355:HSC524364 IBX524355:IBY524364 ILT524355:ILU524364 IVP524355:IVQ524364 JFL524355:JFM524364 JPH524355:JPI524364 JZD524355:JZE524364 KIZ524355:KJA524364 KSV524355:KSW524364 LCR524355:LCS524364 LMN524355:LMO524364 LWJ524355:LWK524364 MGF524355:MGG524364 MQB524355:MQC524364 MZX524355:MZY524364 NJT524355:NJU524364 NTP524355:NTQ524364 ODL524355:ODM524364 ONH524355:ONI524364 OXD524355:OXE524364 PGZ524355:PHA524364 PQV524355:PQW524364 QAR524355:QAS524364 QKN524355:QKO524364 QUJ524355:QUK524364 REF524355:REG524364 ROB524355:ROC524364 RXX524355:RXY524364 SHT524355:SHU524364 SRP524355:SRQ524364 TBL524355:TBM524364 TLH524355:TLI524364 TVD524355:TVE524364 UEZ524355:UFA524364 UOV524355:UOW524364 UYR524355:UYS524364 VIN524355:VIO524364 VSJ524355:VSK524364 WCF524355:WCG524364 WMB524355:WMC524364 WVX524355:WVY524364 P589891:Q589900 JL589891:JM589900 TH589891:TI589900 ADD589891:ADE589900 AMZ589891:ANA589900 AWV589891:AWW589900 BGR589891:BGS589900 BQN589891:BQO589900 CAJ589891:CAK589900 CKF589891:CKG589900 CUB589891:CUC589900 DDX589891:DDY589900 DNT589891:DNU589900 DXP589891:DXQ589900 EHL589891:EHM589900 ERH589891:ERI589900 FBD589891:FBE589900 FKZ589891:FLA589900 FUV589891:FUW589900 GER589891:GES589900 GON589891:GOO589900 GYJ589891:GYK589900 HIF589891:HIG589900 HSB589891:HSC589900 IBX589891:IBY589900 ILT589891:ILU589900 IVP589891:IVQ589900 JFL589891:JFM589900 JPH589891:JPI589900 JZD589891:JZE589900 KIZ589891:KJA589900 KSV589891:KSW589900 LCR589891:LCS589900 LMN589891:LMO589900 LWJ589891:LWK589900 MGF589891:MGG589900 MQB589891:MQC589900 MZX589891:MZY589900 NJT589891:NJU589900 NTP589891:NTQ589900 ODL589891:ODM589900 ONH589891:ONI589900 OXD589891:OXE589900 PGZ589891:PHA589900 PQV589891:PQW589900 QAR589891:QAS589900 QKN589891:QKO589900 QUJ589891:QUK589900 REF589891:REG589900 ROB589891:ROC589900 RXX589891:RXY589900 SHT589891:SHU589900 SRP589891:SRQ589900 TBL589891:TBM589900 TLH589891:TLI589900 TVD589891:TVE589900 UEZ589891:UFA589900 UOV589891:UOW589900 UYR589891:UYS589900 VIN589891:VIO589900 VSJ589891:VSK589900 WCF589891:WCG589900 WMB589891:WMC589900 WVX589891:WVY589900 P655427:Q655436 JL655427:JM655436 TH655427:TI655436 ADD655427:ADE655436 AMZ655427:ANA655436 AWV655427:AWW655436 BGR655427:BGS655436 BQN655427:BQO655436 CAJ655427:CAK655436 CKF655427:CKG655436 CUB655427:CUC655436 DDX655427:DDY655436 DNT655427:DNU655436 DXP655427:DXQ655436 EHL655427:EHM655436 ERH655427:ERI655436 FBD655427:FBE655436 FKZ655427:FLA655436 FUV655427:FUW655436 GER655427:GES655436 GON655427:GOO655436 GYJ655427:GYK655436 HIF655427:HIG655436 HSB655427:HSC655436 IBX655427:IBY655436 ILT655427:ILU655436 IVP655427:IVQ655436 JFL655427:JFM655436 JPH655427:JPI655436 JZD655427:JZE655436 KIZ655427:KJA655436 KSV655427:KSW655436 LCR655427:LCS655436 LMN655427:LMO655436 LWJ655427:LWK655436 MGF655427:MGG655436 MQB655427:MQC655436 MZX655427:MZY655436 NJT655427:NJU655436 NTP655427:NTQ655436 ODL655427:ODM655436 ONH655427:ONI655436 OXD655427:OXE655436 PGZ655427:PHA655436 PQV655427:PQW655436 QAR655427:QAS655436 QKN655427:QKO655436 QUJ655427:QUK655436 REF655427:REG655436 ROB655427:ROC655436 RXX655427:RXY655436 SHT655427:SHU655436 SRP655427:SRQ655436 TBL655427:TBM655436 TLH655427:TLI655436 TVD655427:TVE655436 UEZ655427:UFA655436 UOV655427:UOW655436 UYR655427:UYS655436 VIN655427:VIO655436 VSJ655427:VSK655436 WCF655427:WCG655436 WMB655427:WMC655436 WVX655427:WVY655436 P720963:Q720972 JL720963:JM720972 TH720963:TI720972 ADD720963:ADE720972 AMZ720963:ANA720972 AWV720963:AWW720972 BGR720963:BGS720972 BQN720963:BQO720972 CAJ720963:CAK720972 CKF720963:CKG720972 CUB720963:CUC720972 DDX720963:DDY720972 DNT720963:DNU720972 DXP720963:DXQ720972 EHL720963:EHM720972 ERH720963:ERI720972 FBD720963:FBE720972 FKZ720963:FLA720972 FUV720963:FUW720972 GER720963:GES720972 GON720963:GOO720972 GYJ720963:GYK720972 HIF720963:HIG720972 HSB720963:HSC720972 IBX720963:IBY720972 ILT720963:ILU720972 IVP720963:IVQ720972 JFL720963:JFM720972 JPH720963:JPI720972 JZD720963:JZE720972 KIZ720963:KJA720972 KSV720963:KSW720972 LCR720963:LCS720972 LMN720963:LMO720972 LWJ720963:LWK720972 MGF720963:MGG720972 MQB720963:MQC720972 MZX720963:MZY720972 NJT720963:NJU720972 NTP720963:NTQ720972 ODL720963:ODM720972 ONH720963:ONI720972 OXD720963:OXE720972 PGZ720963:PHA720972 PQV720963:PQW720972 QAR720963:QAS720972 QKN720963:QKO720972 QUJ720963:QUK720972 REF720963:REG720972 ROB720963:ROC720972 RXX720963:RXY720972 SHT720963:SHU720972 SRP720963:SRQ720972 TBL720963:TBM720972 TLH720963:TLI720972 TVD720963:TVE720972 UEZ720963:UFA720972 UOV720963:UOW720972 UYR720963:UYS720972 VIN720963:VIO720972 VSJ720963:VSK720972 WCF720963:WCG720972 WMB720963:WMC720972 WVX720963:WVY720972 P786499:Q786508 JL786499:JM786508 TH786499:TI786508 ADD786499:ADE786508 AMZ786499:ANA786508 AWV786499:AWW786508 BGR786499:BGS786508 BQN786499:BQO786508 CAJ786499:CAK786508 CKF786499:CKG786508 CUB786499:CUC786508 DDX786499:DDY786508 DNT786499:DNU786508 DXP786499:DXQ786508 EHL786499:EHM786508 ERH786499:ERI786508 FBD786499:FBE786508 FKZ786499:FLA786508 FUV786499:FUW786508 GER786499:GES786508 GON786499:GOO786508 GYJ786499:GYK786508 HIF786499:HIG786508 HSB786499:HSC786508 IBX786499:IBY786508 ILT786499:ILU786508 IVP786499:IVQ786508 JFL786499:JFM786508 JPH786499:JPI786508 JZD786499:JZE786508 KIZ786499:KJA786508 KSV786499:KSW786508 LCR786499:LCS786508 LMN786499:LMO786508 LWJ786499:LWK786508 MGF786499:MGG786508 MQB786499:MQC786508 MZX786499:MZY786508 NJT786499:NJU786508 NTP786499:NTQ786508 ODL786499:ODM786508 ONH786499:ONI786508 OXD786499:OXE786508 PGZ786499:PHA786508 PQV786499:PQW786508 QAR786499:QAS786508 QKN786499:QKO786508 QUJ786499:QUK786508 REF786499:REG786508 ROB786499:ROC786508 RXX786499:RXY786508 SHT786499:SHU786508 SRP786499:SRQ786508 TBL786499:TBM786508 TLH786499:TLI786508 TVD786499:TVE786508 UEZ786499:UFA786508 UOV786499:UOW786508 UYR786499:UYS786508 VIN786499:VIO786508 VSJ786499:VSK786508 WCF786499:WCG786508 WMB786499:WMC786508 WVX786499:WVY786508 P852035:Q852044 JL852035:JM852044 TH852035:TI852044 ADD852035:ADE852044 AMZ852035:ANA852044 AWV852035:AWW852044 BGR852035:BGS852044 BQN852035:BQO852044 CAJ852035:CAK852044 CKF852035:CKG852044 CUB852035:CUC852044 DDX852035:DDY852044 DNT852035:DNU852044 DXP852035:DXQ852044 EHL852035:EHM852044 ERH852035:ERI852044 FBD852035:FBE852044 FKZ852035:FLA852044 FUV852035:FUW852044 GER852035:GES852044 GON852035:GOO852044 GYJ852035:GYK852044 HIF852035:HIG852044 HSB852035:HSC852044 IBX852035:IBY852044 ILT852035:ILU852044 IVP852035:IVQ852044 JFL852035:JFM852044 JPH852035:JPI852044 JZD852035:JZE852044 KIZ852035:KJA852044 KSV852035:KSW852044 LCR852035:LCS852044 LMN852035:LMO852044 LWJ852035:LWK852044 MGF852035:MGG852044 MQB852035:MQC852044 MZX852035:MZY852044 NJT852035:NJU852044 NTP852035:NTQ852044 ODL852035:ODM852044 ONH852035:ONI852044 OXD852035:OXE852044 PGZ852035:PHA852044 PQV852035:PQW852044 QAR852035:QAS852044 QKN852035:QKO852044 QUJ852035:QUK852044 REF852035:REG852044 ROB852035:ROC852044 RXX852035:RXY852044 SHT852035:SHU852044 SRP852035:SRQ852044 TBL852035:TBM852044 TLH852035:TLI852044 TVD852035:TVE852044 UEZ852035:UFA852044 UOV852035:UOW852044 UYR852035:UYS852044 VIN852035:VIO852044 VSJ852035:VSK852044 WCF852035:WCG852044 WMB852035:WMC852044 WVX852035:WVY852044 P917571:Q917580 JL917571:JM917580 TH917571:TI917580 ADD917571:ADE917580 AMZ917571:ANA917580 AWV917571:AWW917580 BGR917571:BGS917580 BQN917571:BQO917580 CAJ917571:CAK917580 CKF917571:CKG917580 CUB917571:CUC917580 DDX917571:DDY917580 DNT917571:DNU917580 DXP917571:DXQ917580 EHL917571:EHM917580 ERH917571:ERI917580 FBD917571:FBE917580 FKZ917571:FLA917580 FUV917571:FUW917580 GER917571:GES917580 GON917571:GOO917580 GYJ917571:GYK917580 HIF917571:HIG917580 HSB917571:HSC917580 IBX917571:IBY917580 ILT917571:ILU917580 IVP917571:IVQ917580 JFL917571:JFM917580 JPH917571:JPI917580 JZD917571:JZE917580 KIZ917571:KJA917580 KSV917571:KSW917580 LCR917571:LCS917580 LMN917571:LMO917580 LWJ917571:LWK917580 MGF917571:MGG917580 MQB917571:MQC917580 MZX917571:MZY917580 NJT917571:NJU917580 NTP917571:NTQ917580 ODL917571:ODM917580 ONH917571:ONI917580 OXD917571:OXE917580 PGZ917571:PHA917580 PQV917571:PQW917580 QAR917571:QAS917580 QKN917571:QKO917580 QUJ917571:QUK917580 REF917571:REG917580 ROB917571:ROC917580 RXX917571:RXY917580 SHT917571:SHU917580 SRP917571:SRQ917580 TBL917571:TBM917580 TLH917571:TLI917580 TVD917571:TVE917580 UEZ917571:UFA917580 UOV917571:UOW917580 UYR917571:UYS917580 VIN917571:VIO917580 VSJ917571:VSK917580 WCF917571:WCG917580 WMB917571:WMC917580 WVX917571:WVY917580 P983107:Q983116 JL983107:JM983116 TH983107:TI983116 ADD983107:ADE983116 AMZ983107:ANA983116 AWV983107:AWW983116 BGR983107:BGS983116 BQN983107:BQO983116 CAJ983107:CAK983116 CKF983107:CKG983116 CUB983107:CUC983116 DDX983107:DDY983116 DNT983107:DNU983116 DXP983107:DXQ983116 EHL983107:EHM983116 ERH983107:ERI983116 FBD983107:FBE983116 FKZ983107:FLA983116 FUV983107:FUW983116 GER983107:GES983116 GON983107:GOO983116 GYJ983107:GYK983116 HIF983107:HIG983116 HSB983107:HSC983116 IBX983107:IBY983116 ILT983107:ILU983116 IVP983107:IVQ983116 JFL983107:JFM983116 JPH983107:JPI983116 JZD983107:JZE983116 KIZ983107:KJA983116 KSV983107:KSW983116 LCR983107:LCS983116 LMN983107:LMO983116 LWJ983107:LWK983116 MGF983107:MGG983116 MQB983107:MQC983116 MZX983107:MZY983116 NJT983107:NJU983116 NTP983107:NTQ983116 ODL983107:ODM983116 ONH983107:ONI983116 OXD983107:OXE983116 PGZ983107:PHA983116 PQV983107:PQW983116 QAR983107:QAS983116 QKN983107:QKO983116 QUJ983107:QUK983116 REF983107:REG983116 ROB983107:ROC983116 RXX983107:RXY983116 SHT983107:SHU983116 SRP983107:SRQ983116 TBL983107:TBM983116 TLH983107:TLI983116 TVD983107:TVE983116 UEZ983107:UFA983116 UOV983107:UOW983116 UYR983107:UYS983116 VIN983107:VIO983116 VSJ983107:VSK983116 WCF983107:WCG983116 WMB983107:WMC983116 WVX983107:WVY983116">
      <formula1>$CB$33</formula1>
    </dataValidation>
  </dataValidation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93" priority="2">
      <formula>$J$10="区分毎の平均利用者数は推定値で入力してください。"</formula>
    </cfRule>
  </conditionalFormatting>
  <conditionalFormatting sqref="O16:O18">
    <cfRule type="expression" dxfId="92"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P20" sqref="P20"/>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91" priority="2">
      <formula>$J$10="区分毎の平均利用者数は推定値で入力してください。"</formula>
    </cfRule>
  </conditionalFormatting>
  <conditionalFormatting sqref="O16:O18">
    <cfRule type="expression" dxfId="90"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89" priority="2">
      <formula>$J$10="区分毎の平均利用者数は推定値で入力してください。"</formula>
    </cfRule>
  </conditionalFormatting>
  <conditionalFormatting sqref="O16:O18">
    <cfRule type="expression" dxfId="88"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87" priority="2">
      <formula>$J$10="区分毎の平均利用者数は推定値で入力してください。"</formula>
    </cfRule>
  </conditionalFormatting>
  <conditionalFormatting sqref="O16:O18">
    <cfRule type="expression" dxfId="86"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85" priority="2">
      <formula>$J$10="区分毎の平均利用者数は推定値で入力してください。"</formula>
    </cfRule>
  </conditionalFormatting>
  <conditionalFormatting sqref="O16:O18">
    <cfRule type="expression" dxfId="84"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83" priority="2">
      <formula>$J$10="区分毎の平均利用者数は推定値で入力してください。"</formula>
    </cfRule>
  </conditionalFormatting>
  <conditionalFormatting sqref="O16:O18">
    <cfRule type="expression" dxfId="82"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81" priority="2">
      <formula>$J$10="区分毎の平均利用者数は推定値で入力してください。"</formula>
    </cfRule>
  </conditionalFormatting>
  <conditionalFormatting sqref="O16:O18">
    <cfRule type="expression" dxfId="80"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79" priority="2">
      <formula>$J$10="区分毎の平均利用者数は推定値で入力してください。"</formula>
    </cfRule>
  </conditionalFormatting>
  <conditionalFormatting sqref="O16:O18">
    <cfRule type="expression" dxfId="78"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77" priority="2">
      <formula>$J$10="区分毎の平均利用者数は推定値で入力してください。"</formula>
    </cfRule>
  </conditionalFormatting>
  <conditionalFormatting sqref="O16:O18">
    <cfRule type="expression" dxfId="76"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75" priority="2">
      <formula>$J$10="区分毎の平均利用者数は推定値で入力してください。"</formula>
    </cfRule>
  </conditionalFormatting>
  <conditionalFormatting sqref="O16:O18">
    <cfRule type="expression" dxfId="74"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40"/>
  <sheetViews>
    <sheetView view="pageBreakPreview" zoomScaleNormal="100" zoomScaleSheetLayoutView="100" workbookViewId="0">
      <selection activeCell="D17" sqref="D17:H17"/>
    </sheetView>
  </sheetViews>
  <sheetFormatPr defaultRowHeight="13.5"/>
  <cols>
    <col min="1" max="1" width="20.75" customWidth="1"/>
    <col min="2" max="3" width="8.375" customWidth="1"/>
    <col min="4" max="14" width="7.75" customWidth="1"/>
    <col min="15" max="15" width="9" style="1"/>
    <col min="16" max="16" width="9" hidden="1" customWidth="1"/>
    <col min="17" max="19" width="0" hidden="1" customWidth="1"/>
  </cols>
  <sheetData>
    <row r="1" spans="1:19" ht="18.75">
      <c r="O1" s="7" t="s">
        <v>20</v>
      </c>
    </row>
    <row r="2" spans="1:19" ht="34.5" customHeight="1">
      <c r="A2" s="48" t="s">
        <v>63</v>
      </c>
      <c r="B2" s="49"/>
      <c r="C2" s="49"/>
      <c r="D2" s="49"/>
      <c r="E2" s="49"/>
      <c r="F2" s="49"/>
      <c r="G2" s="49"/>
      <c r="H2" s="49"/>
      <c r="I2" s="49"/>
      <c r="J2" s="49"/>
      <c r="K2" s="49"/>
      <c r="L2" s="49"/>
      <c r="M2" s="49"/>
      <c r="N2" s="49"/>
      <c r="O2" s="49"/>
    </row>
    <row r="3" spans="1:19" ht="14.25" customHeight="1">
      <c r="A3" s="10"/>
      <c r="B3" s="10"/>
      <c r="C3" s="10"/>
      <c r="D3" s="10"/>
      <c r="E3" s="10"/>
      <c r="F3" s="10"/>
      <c r="G3" s="10"/>
      <c r="H3" s="10"/>
      <c r="I3" s="10"/>
      <c r="J3" s="10"/>
      <c r="K3" s="10"/>
      <c r="L3" s="10"/>
      <c r="M3" s="10"/>
      <c r="N3" s="10"/>
      <c r="O3" s="10"/>
    </row>
    <row r="4" spans="1:19" ht="30" hidden="1" customHeight="1">
      <c r="A4" s="22" t="s">
        <v>60</v>
      </c>
      <c r="B4" s="10"/>
      <c r="C4" s="10"/>
      <c r="D4" s="10"/>
      <c r="E4" s="10"/>
      <c r="F4" s="10"/>
      <c r="G4" s="10"/>
      <c r="H4" s="10"/>
      <c r="I4" s="10"/>
      <c r="J4" s="10"/>
      <c r="K4" s="10"/>
      <c r="L4" s="10"/>
      <c r="M4" s="10"/>
      <c r="N4" s="10"/>
      <c r="O4" s="10"/>
    </row>
    <row r="5" spans="1:19" ht="18.75" hidden="1" customHeight="1">
      <c r="A5" s="22" t="s">
        <v>64</v>
      </c>
      <c r="B5" s="10"/>
      <c r="C5" s="10"/>
      <c r="D5" s="10"/>
      <c r="E5" s="10"/>
      <c r="F5" s="10"/>
      <c r="G5" s="10"/>
      <c r="H5" s="10"/>
      <c r="I5" s="10"/>
      <c r="J5" s="10"/>
      <c r="K5" s="10"/>
      <c r="L5" s="10"/>
      <c r="M5" s="10"/>
      <c r="N5" s="10"/>
      <c r="O5" s="10"/>
    </row>
    <row r="6" spans="1:19" ht="18.75" hidden="1" customHeight="1">
      <c r="A6" s="22" t="s">
        <v>62</v>
      </c>
      <c r="B6" s="10"/>
      <c r="C6" s="10"/>
      <c r="D6" s="10"/>
      <c r="E6" s="10"/>
      <c r="F6" s="10"/>
      <c r="G6" s="10"/>
      <c r="H6" s="10"/>
      <c r="I6" s="10"/>
      <c r="J6" s="10"/>
      <c r="K6" s="10"/>
      <c r="L6" s="10"/>
      <c r="M6" s="10"/>
      <c r="N6" s="10"/>
      <c r="O6" s="10"/>
    </row>
    <row r="7" spans="1:19" ht="18.75" hidden="1" customHeight="1">
      <c r="A7" s="23" t="s">
        <v>61</v>
      </c>
      <c r="B7" s="10"/>
      <c r="C7" s="10"/>
      <c r="D7" s="10"/>
      <c r="E7" s="10"/>
      <c r="F7" s="10"/>
      <c r="G7" s="10"/>
      <c r="H7" s="10"/>
      <c r="I7" s="10"/>
      <c r="J7" s="10"/>
      <c r="K7" s="10"/>
      <c r="L7" s="10"/>
      <c r="M7" s="10"/>
      <c r="N7" s="10"/>
      <c r="O7" s="10"/>
    </row>
    <row r="8" spans="1:19" ht="11.25" hidden="1" customHeight="1">
      <c r="A8" s="10"/>
      <c r="B8" s="10"/>
      <c r="C8" s="10"/>
      <c r="D8" s="10"/>
      <c r="E8" s="10"/>
      <c r="F8" s="10"/>
      <c r="G8" s="10"/>
      <c r="H8" s="10"/>
      <c r="I8" s="10"/>
      <c r="J8" s="10"/>
      <c r="K8" s="10"/>
      <c r="L8" s="10"/>
      <c r="M8" s="10"/>
      <c r="N8" s="10"/>
      <c r="O8" s="10"/>
    </row>
    <row r="9" spans="1:19" ht="30" hidden="1" customHeight="1">
      <c r="A9" t="s">
        <v>54</v>
      </c>
    </row>
    <row r="10" spans="1:19" ht="30" hidden="1" customHeight="1">
      <c r="A10" s="42" t="s">
        <v>46</v>
      </c>
      <c r="B10" s="42"/>
      <c r="C10" s="42"/>
      <c r="D10" s="42"/>
      <c r="E10" s="42"/>
      <c r="F10" s="42"/>
      <c r="G10" s="21"/>
      <c r="I10" s="36" t="str">
        <f>IF(G10="はい","区分毎の平均利用者数は推定値で入力してください。","")</f>
        <v/>
      </c>
      <c r="J10" s="37"/>
      <c r="K10" s="37"/>
      <c r="L10" s="37"/>
      <c r="M10" s="37"/>
      <c r="N10" s="37"/>
      <c r="O10" s="38"/>
    </row>
    <row r="11" spans="1:19" ht="30" hidden="1" customHeight="1">
      <c r="A11" s="42" t="str">
        <f>IF(G10="","",VLOOKUP(G10,P11:R12,3,0)&amp;"")</f>
        <v/>
      </c>
      <c r="B11" s="42"/>
      <c r="C11" s="42"/>
      <c r="D11" s="42"/>
      <c r="E11" s="42"/>
      <c r="F11" s="42"/>
      <c r="G11" s="21"/>
      <c r="I11" s="36" t="str">
        <f>IF(G11="","",VLOOKUP(G11,P11:S12,4,0)&amp;"")</f>
        <v/>
      </c>
      <c r="J11" s="37"/>
      <c r="K11" s="37"/>
      <c r="L11" s="37"/>
      <c r="M11" s="37"/>
      <c r="N11" s="37"/>
      <c r="O11" s="38"/>
      <c r="P11" t="s">
        <v>48</v>
      </c>
      <c r="S11" t="s">
        <v>53</v>
      </c>
    </row>
    <row r="12" spans="1:19" ht="30" hidden="1" customHeight="1">
      <c r="A12" s="42" t="str">
        <f>IF(G11="","",VLOOKUP(G11,P11:Q12,2,0)&amp;"")</f>
        <v/>
      </c>
      <c r="B12" s="42"/>
      <c r="C12" s="42"/>
      <c r="D12" s="42"/>
      <c r="E12" s="42"/>
      <c r="F12" s="42"/>
      <c r="G12" s="9"/>
      <c r="I12" s="36" t="s">
        <v>47</v>
      </c>
      <c r="J12" s="37"/>
      <c r="K12" s="37"/>
      <c r="L12" s="37"/>
      <c r="M12" s="37"/>
      <c r="N12" s="37"/>
      <c r="O12" s="38"/>
      <c r="P12" t="s">
        <v>49</v>
      </c>
      <c r="Q12" t="s">
        <v>50</v>
      </c>
      <c r="R12" t="s">
        <v>51</v>
      </c>
      <c r="S12" t="s">
        <v>52</v>
      </c>
    </row>
    <row r="13" spans="1:19" hidden="1"/>
    <row r="14" spans="1:19" ht="30" hidden="1" customHeight="1">
      <c r="A14" t="s">
        <v>55</v>
      </c>
    </row>
    <row r="15" spans="1:19" ht="30" customHeight="1">
      <c r="A15" s="42" t="s">
        <v>2</v>
      </c>
      <c r="B15" s="42"/>
      <c r="C15" s="42"/>
      <c r="D15" s="39">
        <f>+○○ホーム!E15</f>
        <v>0</v>
      </c>
      <c r="E15" s="40"/>
      <c r="F15" s="40"/>
      <c r="G15" s="40"/>
      <c r="H15" s="41"/>
      <c r="I15" s="46" t="s">
        <v>33</v>
      </c>
      <c r="J15" s="47"/>
      <c r="K15" s="6">
        <f>SUM('○○ホーム:○○ホーム (32)'!K15)</f>
        <v>0</v>
      </c>
      <c r="L15" s="46" t="s">
        <v>34</v>
      </c>
      <c r="M15" s="47"/>
      <c r="N15" s="16">
        <f>SUM('○○ホーム:○○ホーム (32)'!N15)</f>
        <v>0</v>
      </c>
      <c r="O15"/>
    </row>
    <row r="16" spans="1:19" ht="30" customHeight="1">
      <c r="A16" s="42" t="s">
        <v>1</v>
      </c>
      <c r="B16" s="42"/>
      <c r="C16" s="42"/>
      <c r="D16" s="39"/>
      <c r="E16" s="40"/>
      <c r="F16" s="40"/>
      <c r="G16" s="40"/>
      <c r="H16" s="41"/>
      <c r="I16" s="36" t="s">
        <v>35</v>
      </c>
      <c r="J16" s="38"/>
      <c r="K16" s="6">
        <f>SUM('○○ホーム:○○ホーム (32)'!K16)</f>
        <v>0</v>
      </c>
      <c r="L16" s="36" t="s">
        <v>36</v>
      </c>
      <c r="M16" s="38"/>
      <c r="N16" s="6">
        <f>SUM('○○ホーム:○○ホーム (32)'!N16)</f>
        <v>0</v>
      </c>
      <c r="O16"/>
    </row>
    <row r="17" spans="1:16" ht="30" customHeight="1">
      <c r="A17" s="36" t="s">
        <v>18</v>
      </c>
      <c r="B17" s="37"/>
      <c r="C17" s="38"/>
      <c r="D17" s="39"/>
      <c r="E17" s="40"/>
      <c r="F17" s="40"/>
      <c r="G17" s="40"/>
      <c r="H17" s="41"/>
      <c r="I17" s="36" t="s">
        <v>37</v>
      </c>
      <c r="J17" s="38"/>
      <c r="K17" s="6">
        <f>SUM('○○ホーム:○○ホーム (32)'!K17)</f>
        <v>0</v>
      </c>
      <c r="L17" s="36" t="s">
        <v>38</v>
      </c>
      <c r="M17" s="38"/>
      <c r="N17" s="6">
        <f>SUM('○○ホーム:○○ホーム (32)'!N17)</f>
        <v>0</v>
      </c>
      <c r="O17"/>
    </row>
    <row r="18" spans="1:16" ht="30" customHeight="1">
      <c r="A18" s="42" t="s">
        <v>19</v>
      </c>
      <c r="B18" s="42"/>
      <c r="C18" s="42"/>
      <c r="D18" s="43"/>
      <c r="E18" s="44"/>
      <c r="F18" s="44"/>
      <c r="G18" s="44"/>
      <c r="H18" s="45"/>
      <c r="I18" s="36" t="s">
        <v>39</v>
      </c>
      <c r="J18" s="38"/>
      <c r="K18" s="6">
        <f>SUM('○○ホーム:○○ホーム (32)'!K18)</f>
        <v>0</v>
      </c>
      <c r="L18" s="36" t="s">
        <v>40</v>
      </c>
      <c r="M18" s="38"/>
      <c r="N18" s="6">
        <f>SUM('○○ホーム:○○ホーム (32)'!N18)</f>
        <v>0</v>
      </c>
      <c r="O18"/>
    </row>
    <row r="19" spans="1:16">
      <c r="K19" t="s">
        <v>45</v>
      </c>
    </row>
    <row r="21" spans="1:16" ht="30" hidden="1" customHeight="1">
      <c r="A21" t="s">
        <v>56</v>
      </c>
      <c r="B21" s="15"/>
      <c r="C21" s="12"/>
      <c r="D21" s="13"/>
      <c r="E21" s="13"/>
      <c r="F21" s="13"/>
      <c r="G21" s="11"/>
      <c r="H21" s="11" t="s">
        <v>57</v>
      </c>
      <c r="I21" s="19"/>
      <c r="J21" s="11" t="s">
        <v>58</v>
      </c>
      <c r="K21" s="13"/>
      <c r="L21" s="13"/>
      <c r="M21" s="13"/>
      <c r="N21" s="13"/>
      <c r="O21" s="14"/>
    </row>
    <row r="22" spans="1:16" s="1" customFormat="1" ht="25.15" hidden="1" customHeight="1">
      <c r="A22" s="9" t="s">
        <v>5</v>
      </c>
      <c r="B22" s="3" t="s">
        <v>41</v>
      </c>
      <c r="C22" s="3" t="s">
        <v>21</v>
      </c>
      <c r="D22" s="9" t="s">
        <v>22</v>
      </c>
      <c r="E22" s="3" t="s">
        <v>23</v>
      </c>
      <c r="F22" s="9" t="s">
        <v>24</v>
      </c>
      <c r="G22" s="3" t="s">
        <v>25</v>
      </c>
      <c r="H22" s="9" t="s">
        <v>26</v>
      </c>
      <c r="I22" s="3" t="s">
        <v>27</v>
      </c>
      <c r="J22" s="9" t="s">
        <v>28</v>
      </c>
      <c r="K22" s="3" t="s">
        <v>29</v>
      </c>
      <c r="L22" s="9" t="s">
        <v>30</v>
      </c>
      <c r="M22" s="3" t="s">
        <v>31</v>
      </c>
      <c r="N22" s="9" t="s">
        <v>32</v>
      </c>
      <c r="O22" s="9" t="s">
        <v>0</v>
      </c>
    </row>
    <row r="23" spans="1:16" s="1" customFormat="1" ht="25.15" hidden="1" customHeight="1">
      <c r="A23" s="20" t="s">
        <v>6</v>
      </c>
      <c r="B23" s="20" t="s">
        <v>44</v>
      </c>
      <c r="C23" s="20">
        <v>29</v>
      </c>
      <c r="D23" s="20">
        <v>30</v>
      </c>
      <c r="E23" s="20">
        <v>29</v>
      </c>
      <c r="F23" s="20">
        <v>30</v>
      </c>
      <c r="G23" s="20">
        <v>25</v>
      </c>
      <c r="H23" s="20">
        <v>29</v>
      </c>
      <c r="I23" s="20">
        <v>30</v>
      </c>
      <c r="J23" s="20">
        <v>29</v>
      </c>
      <c r="K23" s="20">
        <v>27</v>
      </c>
      <c r="L23" s="20">
        <v>29</v>
      </c>
      <c r="M23" s="20">
        <v>28</v>
      </c>
      <c r="N23" s="20">
        <v>30</v>
      </c>
      <c r="O23" s="9">
        <f>SUM(C23:N23)</f>
        <v>345</v>
      </c>
    </row>
    <row r="24" spans="1:16" s="1" customFormat="1" ht="25.15" hidden="1" customHeight="1">
      <c r="A24" s="20" t="s">
        <v>7</v>
      </c>
      <c r="B24" s="20">
        <v>5</v>
      </c>
      <c r="C24" s="20">
        <v>20</v>
      </c>
      <c r="D24" s="20">
        <v>20</v>
      </c>
      <c r="E24" s="20">
        <v>20</v>
      </c>
      <c r="F24" s="20">
        <v>20</v>
      </c>
      <c r="G24" s="20">
        <v>20</v>
      </c>
      <c r="H24" s="20">
        <v>20</v>
      </c>
      <c r="I24" s="20">
        <v>20</v>
      </c>
      <c r="J24" s="20">
        <v>20</v>
      </c>
      <c r="K24" s="20">
        <v>20</v>
      </c>
      <c r="L24" s="20">
        <v>20</v>
      </c>
      <c r="M24" s="20">
        <v>20</v>
      </c>
      <c r="N24" s="20">
        <v>20</v>
      </c>
      <c r="O24" s="9">
        <f t="shared" ref="O24:O32" si="0">SUM(C24:N24)</f>
        <v>240</v>
      </c>
    </row>
    <row r="25" spans="1:16" s="1" customFormat="1" ht="25.15" hidden="1" customHeight="1">
      <c r="A25" s="20" t="s">
        <v>17</v>
      </c>
      <c r="B25" s="20" t="s">
        <v>44</v>
      </c>
      <c r="C25" s="20">
        <v>22</v>
      </c>
      <c r="D25" s="20">
        <v>22</v>
      </c>
      <c r="E25" s="20">
        <v>20</v>
      </c>
      <c r="F25" s="20">
        <v>10</v>
      </c>
      <c r="G25" s="20"/>
      <c r="H25" s="20"/>
      <c r="I25" s="20"/>
      <c r="J25" s="20"/>
      <c r="K25" s="20"/>
      <c r="L25" s="20"/>
      <c r="M25" s="20"/>
      <c r="N25" s="20"/>
      <c r="O25" s="9">
        <f t="shared" si="0"/>
        <v>74</v>
      </c>
    </row>
    <row r="26" spans="1:16" s="1" customFormat="1" ht="25.15" hidden="1" customHeight="1">
      <c r="A26" s="20" t="s">
        <v>8</v>
      </c>
      <c r="B26" s="20">
        <v>6</v>
      </c>
      <c r="C26" s="20"/>
      <c r="D26" s="20"/>
      <c r="E26" s="20">
        <v>23</v>
      </c>
      <c r="F26" s="20">
        <v>22</v>
      </c>
      <c r="G26" s="20">
        <v>25</v>
      </c>
      <c r="H26" s="20">
        <v>20</v>
      </c>
      <c r="I26" s="20">
        <v>22</v>
      </c>
      <c r="J26" s="20">
        <v>22</v>
      </c>
      <c r="K26" s="20">
        <v>20</v>
      </c>
      <c r="L26" s="20">
        <v>21</v>
      </c>
      <c r="M26" s="20">
        <v>22</v>
      </c>
      <c r="N26" s="20">
        <v>23</v>
      </c>
      <c r="O26" s="9">
        <f t="shared" si="0"/>
        <v>220</v>
      </c>
    </row>
    <row r="27" spans="1:16" s="1" customFormat="1" ht="25.15" hidden="1" customHeight="1">
      <c r="A27" s="20" t="s">
        <v>9</v>
      </c>
      <c r="B27" s="20"/>
      <c r="C27" s="20"/>
      <c r="D27" s="20"/>
      <c r="E27" s="20"/>
      <c r="F27" s="20"/>
      <c r="G27" s="20"/>
      <c r="H27" s="20"/>
      <c r="I27" s="20"/>
      <c r="J27" s="20"/>
      <c r="K27" s="20"/>
      <c r="L27" s="20"/>
      <c r="M27" s="20"/>
      <c r="N27" s="20"/>
      <c r="O27" s="9">
        <f t="shared" si="0"/>
        <v>0</v>
      </c>
      <c r="P27" s="1">
        <v>6</v>
      </c>
    </row>
    <row r="28" spans="1:16" s="1" customFormat="1" ht="25.15" hidden="1" customHeight="1">
      <c r="A28" s="20" t="s">
        <v>10</v>
      </c>
      <c r="B28" s="20"/>
      <c r="C28" s="20"/>
      <c r="D28" s="20"/>
      <c r="E28" s="20"/>
      <c r="F28" s="20"/>
      <c r="G28" s="20"/>
      <c r="H28" s="20"/>
      <c r="I28" s="20"/>
      <c r="J28" s="20"/>
      <c r="K28" s="20"/>
      <c r="L28" s="20"/>
      <c r="M28" s="20"/>
      <c r="N28" s="20"/>
      <c r="O28" s="9">
        <f t="shared" si="0"/>
        <v>0</v>
      </c>
      <c r="P28" s="1">
        <v>5</v>
      </c>
    </row>
    <row r="29" spans="1:16" s="1" customFormat="1" ht="25.15" hidden="1" customHeight="1">
      <c r="A29" s="20" t="s">
        <v>11</v>
      </c>
      <c r="B29" s="20"/>
      <c r="C29" s="20"/>
      <c r="D29" s="20"/>
      <c r="E29" s="20"/>
      <c r="F29" s="20"/>
      <c r="G29" s="20"/>
      <c r="H29" s="20"/>
      <c r="I29" s="20"/>
      <c r="J29" s="20"/>
      <c r="K29" s="20"/>
      <c r="L29" s="20"/>
      <c r="M29" s="20"/>
      <c r="N29" s="20"/>
      <c r="O29" s="9">
        <f t="shared" si="0"/>
        <v>0</v>
      </c>
      <c r="P29" s="1">
        <v>4</v>
      </c>
    </row>
    <row r="30" spans="1:16" s="1" customFormat="1" ht="25.15" hidden="1" customHeight="1">
      <c r="A30" s="20" t="s">
        <v>12</v>
      </c>
      <c r="B30" s="20"/>
      <c r="C30" s="20"/>
      <c r="D30" s="20"/>
      <c r="E30" s="20"/>
      <c r="F30" s="20"/>
      <c r="G30" s="20"/>
      <c r="H30" s="20"/>
      <c r="I30" s="20"/>
      <c r="J30" s="20"/>
      <c r="K30" s="20"/>
      <c r="L30" s="20"/>
      <c r="M30" s="20"/>
      <c r="N30" s="20"/>
      <c r="O30" s="9">
        <f t="shared" si="0"/>
        <v>0</v>
      </c>
      <c r="P30" s="1">
        <v>3</v>
      </c>
    </row>
    <row r="31" spans="1:16" s="1" customFormat="1" ht="25.15" hidden="1" customHeight="1">
      <c r="A31" s="20" t="s">
        <v>13</v>
      </c>
      <c r="B31" s="20"/>
      <c r="C31" s="20"/>
      <c r="D31" s="20"/>
      <c r="E31" s="20"/>
      <c r="F31" s="20"/>
      <c r="G31" s="20"/>
      <c r="H31" s="20"/>
      <c r="I31" s="20"/>
      <c r="J31" s="20"/>
      <c r="K31" s="20"/>
      <c r="L31" s="20"/>
      <c r="M31" s="20"/>
      <c r="N31" s="20"/>
      <c r="O31" s="9">
        <f t="shared" si="0"/>
        <v>0</v>
      </c>
      <c r="P31" s="1">
        <v>2</v>
      </c>
    </row>
    <row r="32" spans="1:16" s="1" customFormat="1" ht="25.15" hidden="1" customHeight="1">
      <c r="A32" s="20" t="s">
        <v>14</v>
      </c>
      <c r="B32" s="20"/>
      <c r="C32" s="20"/>
      <c r="D32" s="20"/>
      <c r="E32" s="20"/>
      <c r="F32" s="20"/>
      <c r="G32" s="20"/>
      <c r="H32" s="20"/>
      <c r="I32" s="20"/>
      <c r="J32" s="20"/>
      <c r="K32" s="20"/>
      <c r="L32" s="20"/>
      <c r="M32" s="20"/>
      <c r="N32" s="20"/>
      <c r="O32" s="9">
        <f t="shared" si="0"/>
        <v>0</v>
      </c>
      <c r="P32" s="1" t="s">
        <v>44</v>
      </c>
    </row>
    <row r="33" spans="1:16" ht="30" hidden="1" customHeight="1">
      <c r="A33" s="4" t="s">
        <v>15</v>
      </c>
      <c r="B33" s="17"/>
      <c r="C33" s="5">
        <f>SUM(C23:C32)</f>
        <v>71</v>
      </c>
      <c r="D33" s="5">
        <f t="shared" ref="D33:N33" si="1">SUM(D23:D32)</f>
        <v>72</v>
      </c>
      <c r="E33" s="5">
        <f t="shared" si="1"/>
        <v>92</v>
      </c>
      <c r="F33" s="5">
        <f t="shared" si="1"/>
        <v>82</v>
      </c>
      <c r="G33" s="5">
        <f t="shared" si="1"/>
        <v>70</v>
      </c>
      <c r="H33" s="5">
        <f t="shared" si="1"/>
        <v>69</v>
      </c>
      <c r="I33" s="5">
        <f t="shared" si="1"/>
        <v>72</v>
      </c>
      <c r="J33" s="5">
        <f t="shared" si="1"/>
        <v>71</v>
      </c>
      <c r="K33" s="5">
        <f t="shared" si="1"/>
        <v>67</v>
      </c>
      <c r="L33" s="5">
        <f t="shared" si="1"/>
        <v>70</v>
      </c>
      <c r="M33" s="5">
        <f t="shared" si="1"/>
        <v>70</v>
      </c>
      <c r="N33" s="5">
        <f t="shared" si="1"/>
        <v>73</v>
      </c>
      <c r="O33" s="8">
        <f>SUM(C33:N33)</f>
        <v>879</v>
      </c>
    </row>
    <row r="34" spans="1:16" ht="30" hidden="1" customHeight="1">
      <c r="A34" s="2" t="s">
        <v>16</v>
      </c>
      <c r="B34" s="18"/>
      <c r="C34" s="6">
        <v>30</v>
      </c>
      <c r="D34" s="6">
        <v>31</v>
      </c>
      <c r="E34" s="6">
        <v>30</v>
      </c>
      <c r="F34" s="6">
        <v>31</v>
      </c>
      <c r="G34" s="6">
        <v>31</v>
      </c>
      <c r="H34" s="6">
        <v>30</v>
      </c>
      <c r="I34" s="6">
        <v>31</v>
      </c>
      <c r="J34" s="6">
        <v>30</v>
      </c>
      <c r="K34" s="6">
        <v>31</v>
      </c>
      <c r="L34" s="6">
        <v>31</v>
      </c>
      <c r="M34" s="6">
        <v>28</v>
      </c>
      <c r="N34" s="6">
        <v>31</v>
      </c>
      <c r="O34" s="9">
        <f>SUM(C34:N34)</f>
        <v>365</v>
      </c>
      <c r="P34">
        <f>+O33/O34</f>
        <v>2.408219178082192</v>
      </c>
    </row>
    <row r="35" spans="1:16" ht="30" hidden="1" customHeight="1"/>
    <row r="36" spans="1:16" hidden="1"/>
    <row r="37" spans="1:16" ht="19.899999999999999" hidden="1" customHeight="1">
      <c r="A37" t="s">
        <v>3</v>
      </c>
    </row>
    <row r="38" spans="1:16" ht="19.899999999999999" hidden="1" customHeight="1">
      <c r="A38" t="s">
        <v>59</v>
      </c>
    </row>
    <row r="39" spans="1:16" ht="19.899999999999999" hidden="1" customHeight="1">
      <c r="A39" t="s">
        <v>4</v>
      </c>
    </row>
    <row r="40" spans="1:16" ht="19.899999999999999" customHeight="1"/>
  </sheetData>
  <mergeCells count="23">
    <mergeCell ref="A12:F12"/>
    <mergeCell ref="I12:O12"/>
    <mergeCell ref="A2:O2"/>
    <mergeCell ref="A10:F10"/>
    <mergeCell ref="I10:O10"/>
    <mergeCell ref="A11:F11"/>
    <mergeCell ref="I11:O11"/>
    <mergeCell ref="A15:C15"/>
    <mergeCell ref="D15:H15"/>
    <mergeCell ref="I15:J15"/>
    <mergeCell ref="L15:M15"/>
    <mergeCell ref="A16:C16"/>
    <mergeCell ref="D16:H16"/>
    <mergeCell ref="I16:J16"/>
    <mergeCell ref="L16:M16"/>
    <mergeCell ref="A17:C17"/>
    <mergeCell ref="D17:H17"/>
    <mergeCell ref="I17:J17"/>
    <mergeCell ref="L17:M17"/>
    <mergeCell ref="A18:C18"/>
    <mergeCell ref="D18:H18"/>
    <mergeCell ref="I18:J18"/>
    <mergeCell ref="L18:M18"/>
  </mergeCells>
  <phoneticPr fontId="1"/>
  <conditionalFormatting sqref="K16:K18">
    <cfRule type="expression" dxfId="109" priority="2">
      <formula>$I$10="区分毎の平均利用者数は推定値で入力してください。"</formula>
    </cfRule>
  </conditionalFormatting>
  <conditionalFormatting sqref="N16:N18">
    <cfRule type="expression" dxfId="108" priority="1">
      <formula>$I$10="区分毎の平均利用者数は推定値で入力してください。"</formula>
    </cfRule>
  </conditionalFormatting>
  <dataValidations count="2">
    <dataValidation type="list" allowBlank="1" showInputMessage="1" showErrorMessage="1" sqref="B23:B32">
      <formula1>$P$27:$P$32</formula1>
    </dataValidation>
    <dataValidation type="list" allowBlank="1" showInputMessage="1" showErrorMessage="1" sqref="G10:G12">
      <formula1>"はい,いいえ"</formula1>
    </dataValidation>
  </dataValidations>
  <pageMargins left="0.7" right="0.7" top="0.75" bottom="0.75" header="0.3" footer="0.3"/>
  <pageSetup paperSize="9" scale="68" fitToHeight="0" orientation="portrait" r:id="rId1"/>
  <headerFooter>
    <oddHeader>&amp;R参考様式４２</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73" priority="2">
      <formula>$J$10="区分毎の平均利用者数は推定値で入力してください。"</formula>
    </cfRule>
  </conditionalFormatting>
  <conditionalFormatting sqref="O16:O18">
    <cfRule type="expression" dxfId="72"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71" priority="2">
      <formula>$J$10="区分毎の平均利用者数は推定値で入力してください。"</formula>
    </cfRule>
  </conditionalFormatting>
  <conditionalFormatting sqref="O16:O18">
    <cfRule type="expression" dxfId="70"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R20" sqref="R20"/>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69" priority="2">
      <formula>$J$10="区分毎の平均利用者数は推定値で入力してください。"</formula>
    </cfRule>
  </conditionalFormatting>
  <conditionalFormatting sqref="O16:O18">
    <cfRule type="expression" dxfId="68"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67" priority="2">
      <formula>$J$10="区分毎の平均利用者数は推定値で入力してください。"</formula>
    </cfRule>
  </conditionalFormatting>
  <conditionalFormatting sqref="O16:O18">
    <cfRule type="expression" dxfId="66"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65" priority="2">
      <formula>$J$10="区分毎の平均利用者数は推定値で入力してください。"</formula>
    </cfRule>
  </conditionalFormatting>
  <conditionalFormatting sqref="O16:O18">
    <cfRule type="expression" dxfId="64"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63" priority="2">
      <formula>$J$10="区分毎の平均利用者数は推定値で入力してください。"</formula>
    </cfRule>
  </conditionalFormatting>
  <conditionalFormatting sqref="O16:O18">
    <cfRule type="expression" dxfId="62"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61" priority="2">
      <formula>$J$10="区分毎の平均利用者数は推定値で入力してください。"</formula>
    </cfRule>
  </conditionalFormatting>
  <conditionalFormatting sqref="O16:O18">
    <cfRule type="expression" dxfId="60"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59" priority="2">
      <formula>$J$10="区分毎の平均利用者数は推定値で入力してください。"</formula>
    </cfRule>
  </conditionalFormatting>
  <conditionalFormatting sqref="O16:O18">
    <cfRule type="expression" dxfId="58"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57" priority="2">
      <formula>$J$10="区分毎の平均利用者数は推定値で入力してください。"</formula>
    </cfRule>
  </conditionalFormatting>
  <conditionalFormatting sqref="O16:O18">
    <cfRule type="expression" dxfId="56"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55" priority="2">
      <formula>$J$10="区分毎の平均利用者数は推定値で入力してください。"</formula>
    </cfRule>
  </conditionalFormatting>
  <conditionalFormatting sqref="O16:O18">
    <cfRule type="expression" dxfId="54"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41"/>
  <sheetViews>
    <sheetView view="pageBreakPreview" zoomScaleNormal="100" zoomScaleSheetLayoutView="100" workbookViewId="0">
      <selection activeCell="B23" sqref="B23:O28"/>
    </sheetView>
  </sheetViews>
  <sheetFormatPr defaultRowHeight="13.5"/>
  <cols>
    <col min="1" max="1" width="20.75" customWidth="1"/>
    <col min="2" max="2" width="8.375" style="28" customWidth="1"/>
    <col min="3" max="4" width="8.375" customWidth="1"/>
    <col min="5" max="15" width="7.75" customWidth="1"/>
    <col min="16" max="16" width="9" style="1"/>
    <col min="17"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10"/>
      <c r="B3" s="29"/>
      <c r="C3" s="10"/>
      <c r="D3" s="10"/>
      <c r="E3" s="10"/>
      <c r="F3" s="10"/>
      <c r="G3" s="10"/>
      <c r="H3" s="10"/>
      <c r="I3" s="10"/>
      <c r="J3" s="10"/>
      <c r="K3" s="10"/>
      <c r="L3" s="10"/>
      <c r="M3" s="10"/>
      <c r="N3" s="10"/>
      <c r="O3" s="10"/>
      <c r="P3" s="10"/>
    </row>
    <row r="4" spans="1:20" ht="30" customHeight="1">
      <c r="A4" s="22" t="s">
        <v>60</v>
      </c>
      <c r="B4" s="30"/>
      <c r="C4" s="10"/>
      <c r="D4" s="10"/>
      <c r="E4" s="10"/>
      <c r="F4" s="10"/>
      <c r="G4" s="10"/>
      <c r="H4" s="10"/>
      <c r="I4" s="10"/>
      <c r="J4" s="10"/>
      <c r="K4" s="10"/>
      <c r="L4" s="10"/>
      <c r="M4" s="10"/>
      <c r="N4" s="10"/>
      <c r="O4" s="10"/>
      <c r="P4" s="10"/>
    </row>
    <row r="5" spans="1:20" ht="18.75" customHeight="1">
      <c r="A5" s="22" t="s">
        <v>64</v>
      </c>
      <c r="B5" s="30"/>
      <c r="C5" s="10"/>
      <c r="D5" s="10"/>
      <c r="E5" s="10"/>
      <c r="F5" s="10"/>
      <c r="G5" s="10"/>
      <c r="H5" s="10"/>
      <c r="I5" s="10"/>
      <c r="J5" s="10"/>
      <c r="K5" s="10"/>
      <c r="L5" s="10"/>
      <c r="M5" s="10"/>
      <c r="N5" s="10"/>
      <c r="O5" s="10"/>
      <c r="P5" s="10"/>
    </row>
    <row r="6" spans="1:20" ht="18.75" customHeight="1">
      <c r="A6" s="22" t="s">
        <v>62</v>
      </c>
      <c r="B6" s="30"/>
      <c r="C6" s="10"/>
      <c r="D6" s="10"/>
      <c r="E6" s="10"/>
      <c r="F6" s="10"/>
      <c r="G6" s="10"/>
      <c r="H6" s="10"/>
      <c r="I6" s="10"/>
      <c r="J6" s="10"/>
      <c r="K6" s="10"/>
      <c r="L6" s="10"/>
      <c r="M6" s="10"/>
      <c r="N6" s="10"/>
      <c r="O6" s="10"/>
      <c r="P6" s="10"/>
    </row>
    <row r="7" spans="1:20" ht="18.75" customHeight="1">
      <c r="A7" s="23" t="s">
        <v>61</v>
      </c>
      <c r="B7" s="31"/>
      <c r="C7" s="10"/>
      <c r="D7" s="10"/>
      <c r="E7" s="10"/>
      <c r="F7" s="10"/>
      <c r="G7" s="10"/>
      <c r="H7" s="10"/>
      <c r="I7" s="10"/>
      <c r="J7" s="10"/>
      <c r="K7" s="10"/>
      <c r="L7" s="10"/>
      <c r="M7" s="10"/>
      <c r="N7" s="10"/>
      <c r="O7" s="10"/>
      <c r="P7" s="10"/>
    </row>
    <row r="8" spans="1:20" ht="11.25" customHeight="1">
      <c r="A8" s="10"/>
      <c r="B8" s="29"/>
      <c r="C8" s="10"/>
      <c r="D8" s="10"/>
      <c r="E8" s="10"/>
      <c r="F8" s="10"/>
      <c r="G8" s="10"/>
      <c r="H8" s="10"/>
      <c r="I8" s="10"/>
      <c r="J8" s="10"/>
      <c r="K8" s="10"/>
      <c r="L8" s="10"/>
      <c r="M8" s="10"/>
      <c r="N8" s="10"/>
      <c r="O8" s="10"/>
      <c r="P8" s="10"/>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9"/>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t="s">
        <v>42</v>
      </c>
      <c r="F15" s="51"/>
      <c r="G15" s="51"/>
      <c r="H15" s="51"/>
      <c r="I15" s="52"/>
      <c r="J15" s="46" t="s">
        <v>33</v>
      </c>
      <c r="K15" s="47"/>
      <c r="L15" s="6">
        <f>IF(H10="はい",E17*0.9,+ROUNDUP(Q35,1))</f>
        <v>2.6</v>
      </c>
      <c r="M15" s="46" t="s">
        <v>34</v>
      </c>
      <c r="N15" s="47"/>
      <c r="O15" s="16">
        <f>IF(H10="はい",E17*0.9,ROUND(Q37,0))</f>
        <v>3</v>
      </c>
      <c r="P15"/>
    </row>
    <row r="16" spans="1:20" ht="30" customHeight="1">
      <c r="A16" s="42" t="s">
        <v>1</v>
      </c>
      <c r="B16" s="42"/>
      <c r="C16" s="42"/>
      <c r="D16" s="42"/>
      <c r="E16" s="50" t="s">
        <v>43</v>
      </c>
      <c r="F16" s="51"/>
      <c r="G16" s="51"/>
      <c r="H16" s="51"/>
      <c r="I16" s="52"/>
      <c r="J16" s="36" t="s">
        <v>35</v>
      </c>
      <c r="K16" s="38"/>
      <c r="L16" s="6">
        <f>ROUNDUP(SUMIFS($P:$P,$C:$C,6)/P35,1)</f>
        <v>0.7</v>
      </c>
      <c r="M16" s="36" t="s">
        <v>36</v>
      </c>
      <c r="N16" s="38"/>
      <c r="O16" s="6">
        <f>ROUNDUP(SUMIFS($P:$P,$C:$C,5)/P35,1)</f>
        <v>0.7</v>
      </c>
      <c r="P16"/>
    </row>
    <row r="17" spans="1:17" ht="30" customHeight="1">
      <c r="A17" s="36" t="s">
        <v>18</v>
      </c>
      <c r="B17" s="37"/>
      <c r="C17" s="37"/>
      <c r="D17" s="38"/>
      <c r="E17" s="50">
        <v>5</v>
      </c>
      <c r="F17" s="51"/>
      <c r="G17" s="51"/>
      <c r="H17" s="51"/>
      <c r="I17" s="52"/>
      <c r="J17" s="36" t="s">
        <v>37</v>
      </c>
      <c r="K17" s="38"/>
      <c r="L17" s="6">
        <f>ROUNDUP(SUMIFS($P:$P,$C:$C,4)/P35,1)</f>
        <v>0.2</v>
      </c>
      <c r="M17" s="36" t="s">
        <v>38</v>
      </c>
      <c r="N17" s="38"/>
      <c r="O17" s="6">
        <f>ROUNDUP(SUMIFS($P:$P,$C:$C,3)/P35,1)</f>
        <v>0.1</v>
      </c>
      <c r="P17"/>
    </row>
    <row r="18" spans="1:17" ht="30" customHeight="1">
      <c r="A18" s="42" t="s">
        <v>19</v>
      </c>
      <c r="B18" s="42"/>
      <c r="C18" s="42"/>
      <c r="D18" s="42"/>
      <c r="E18" s="53">
        <v>45200</v>
      </c>
      <c r="F18" s="54"/>
      <c r="G18" s="54"/>
      <c r="H18" s="54"/>
      <c r="I18" s="55"/>
      <c r="J18" s="36" t="s">
        <v>39</v>
      </c>
      <c r="K18" s="38"/>
      <c r="L18" s="6">
        <f>ROUNDUP(SUMIFS($P:$P,$C:$C,2)/P35,1)</f>
        <v>0</v>
      </c>
      <c r="M18" s="36" t="s">
        <v>40</v>
      </c>
      <c r="N18" s="38"/>
      <c r="O18" s="6">
        <f>ROUNDUP(SUMIFS($P:$P,$C:$C,"1以下")/P35,1)</f>
        <v>1.2000000000000002</v>
      </c>
      <c r="P18"/>
    </row>
    <row r="19" spans="1:17">
      <c r="L19" t="s">
        <v>45</v>
      </c>
    </row>
    <row r="21" spans="1:17" ht="30" customHeight="1">
      <c r="A21" t="s">
        <v>56</v>
      </c>
      <c r="C21" s="15"/>
      <c r="D21" s="12"/>
      <c r="E21" s="13"/>
      <c r="F21" s="13"/>
      <c r="G21" s="13"/>
      <c r="H21" s="11"/>
      <c r="I21" s="11" t="s">
        <v>57</v>
      </c>
      <c r="J21" s="19">
        <v>5</v>
      </c>
      <c r="K21" s="11" t="s">
        <v>58</v>
      </c>
      <c r="L21" s="13"/>
      <c r="M21" s="13"/>
      <c r="N21" s="13"/>
      <c r="O21" s="13"/>
      <c r="P21" s="14"/>
    </row>
    <row r="22" spans="1:17" s="1" customFormat="1" ht="25.15" customHeight="1">
      <c r="A22" s="9" t="s">
        <v>5</v>
      </c>
      <c r="B22" s="32" t="s">
        <v>65</v>
      </c>
      <c r="C22" s="3" t="s">
        <v>41</v>
      </c>
      <c r="D22" s="3" t="s">
        <v>21</v>
      </c>
      <c r="E22" s="9" t="s">
        <v>22</v>
      </c>
      <c r="F22" s="3" t="s">
        <v>23</v>
      </c>
      <c r="G22" s="9" t="s">
        <v>24</v>
      </c>
      <c r="H22" s="3" t="s">
        <v>25</v>
      </c>
      <c r="I22" s="9" t="s">
        <v>26</v>
      </c>
      <c r="J22" s="3" t="s">
        <v>27</v>
      </c>
      <c r="K22" s="9" t="s">
        <v>28</v>
      </c>
      <c r="L22" s="3" t="s">
        <v>29</v>
      </c>
      <c r="M22" s="9" t="s">
        <v>30</v>
      </c>
      <c r="N22" s="3" t="s">
        <v>31</v>
      </c>
      <c r="O22" s="9" t="s">
        <v>32</v>
      </c>
      <c r="P22" s="9" t="s">
        <v>0</v>
      </c>
    </row>
    <row r="23" spans="1:17" s="1" customFormat="1" ht="25.15" customHeight="1">
      <c r="A23" s="20" t="s">
        <v>6</v>
      </c>
      <c r="B23" s="33" t="s">
        <v>66</v>
      </c>
      <c r="C23" s="20" t="s">
        <v>44</v>
      </c>
      <c r="D23" s="20">
        <v>29</v>
      </c>
      <c r="E23" s="20">
        <v>30</v>
      </c>
      <c r="F23" s="20">
        <v>29</v>
      </c>
      <c r="G23" s="20">
        <v>30</v>
      </c>
      <c r="H23" s="20">
        <v>25</v>
      </c>
      <c r="I23" s="20">
        <v>29</v>
      </c>
      <c r="J23" s="20">
        <v>30</v>
      </c>
      <c r="K23" s="20">
        <v>29</v>
      </c>
      <c r="L23" s="20">
        <v>27</v>
      </c>
      <c r="M23" s="20">
        <v>29</v>
      </c>
      <c r="N23" s="20">
        <v>28</v>
      </c>
      <c r="O23" s="20">
        <v>30</v>
      </c>
      <c r="P23" s="9">
        <f>SUM(D23:O23)</f>
        <v>345</v>
      </c>
    </row>
    <row r="24" spans="1:17" s="1" customFormat="1" ht="25.15" customHeight="1">
      <c r="A24" s="20" t="s">
        <v>7</v>
      </c>
      <c r="B24" s="33" t="s">
        <v>66</v>
      </c>
      <c r="C24" s="20">
        <v>5</v>
      </c>
      <c r="D24" s="20">
        <v>20</v>
      </c>
      <c r="E24" s="20">
        <v>20</v>
      </c>
      <c r="F24" s="20">
        <v>20</v>
      </c>
      <c r="G24" s="20">
        <v>20</v>
      </c>
      <c r="H24" s="20">
        <v>20</v>
      </c>
      <c r="I24" s="20">
        <v>20</v>
      </c>
      <c r="J24" s="20">
        <v>20</v>
      </c>
      <c r="K24" s="20">
        <v>20</v>
      </c>
      <c r="L24" s="20">
        <v>20</v>
      </c>
      <c r="M24" s="20">
        <v>20</v>
      </c>
      <c r="N24" s="20">
        <v>20</v>
      </c>
      <c r="O24" s="20">
        <v>20</v>
      </c>
      <c r="P24" s="25">
        <f>SUM(D24:O24)</f>
        <v>240</v>
      </c>
    </row>
    <row r="25" spans="1:17" s="1" customFormat="1" ht="25.15" customHeight="1">
      <c r="A25" s="20" t="s">
        <v>17</v>
      </c>
      <c r="B25" s="33" t="s">
        <v>66</v>
      </c>
      <c r="C25" s="20" t="s">
        <v>44</v>
      </c>
      <c r="D25" s="20">
        <v>22</v>
      </c>
      <c r="E25" s="20">
        <v>22</v>
      </c>
      <c r="F25" s="20">
        <v>20</v>
      </c>
      <c r="G25" s="20">
        <v>10</v>
      </c>
      <c r="H25" s="20"/>
      <c r="I25" s="20"/>
      <c r="J25" s="20"/>
      <c r="K25" s="20"/>
      <c r="L25" s="20"/>
      <c r="M25" s="20"/>
      <c r="N25" s="20"/>
      <c r="O25" s="20"/>
      <c r="P25" s="9">
        <f>SUM(D25:O25)</f>
        <v>74</v>
      </c>
    </row>
    <row r="26" spans="1:17" s="1" customFormat="1" ht="25.15" customHeight="1">
      <c r="A26" s="20" t="s">
        <v>8</v>
      </c>
      <c r="B26" s="33" t="s">
        <v>66</v>
      </c>
      <c r="C26" s="20">
        <v>6</v>
      </c>
      <c r="D26" s="20"/>
      <c r="E26" s="20"/>
      <c r="F26" s="20">
        <v>23</v>
      </c>
      <c r="G26" s="20">
        <v>22</v>
      </c>
      <c r="H26" s="20">
        <v>25</v>
      </c>
      <c r="I26" s="20">
        <v>20</v>
      </c>
      <c r="J26" s="20">
        <v>22</v>
      </c>
      <c r="K26" s="20">
        <v>22</v>
      </c>
      <c r="L26" s="20">
        <v>20</v>
      </c>
      <c r="M26" s="20">
        <v>21</v>
      </c>
      <c r="N26" s="20">
        <v>22</v>
      </c>
      <c r="O26" s="20">
        <v>23</v>
      </c>
      <c r="P26" s="9">
        <f>SUM(D26:O26)</f>
        <v>220</v>
      </c>
    </row>
    <row r="27" spans="1:17" s="1" customFormat="1" ht="25.15" customHeight="1">
      <c r="A27" s="20" t="s">
        <v>9</v>
      </c>
      <c r="B27" s="33" t="s">
        <v>67</v>
      </c>
      <c r="C27" s="20">
        <v>3</v>
      </c>
      <c r="D27" s="20">
        <v>3</v>
      </c>
      <c r="E27" s="20"/>
      <c r="F27" s="20">
        <v>2</v>
      </c>
      <c r="G27" s="20"/>
      <c r="H27" s="20">
        <v>5</v>
      </c>
      <c r="I27" s="20"/>
      <c r="J27" s="20">
        <v>2</v>
      </c>
      <c r="K27" s="20"/>
      <c r="L27" s="20"/>
      <c r="M27" s="20"/>
      <c r="N27" s="20">
        <v>5</v>
      </c>
      <c r="O27" s="20"/>
      <c r="P27" s="9">
        <f>SUM(D27:O27)</f>
        <v>17</v>
      </c>
      <c r="Q27" s="1">
        <v>6</v>
      </c>
    </row>
    <row r="28" spans="1:17" s="1" customFormat="1" ht="25.15" customHeight="1">
      <c r="A28" s="20" t="s">
        <v>10</v>
      </c>
      <c r="B28" s="33" t="s">
        <v>67</v>
      </c>
      <c r="C28" s="20">
        <v>4</v>
      </c>
      <c r="D28" s="20">
        <v>5</v>
      </c>
      <c r="E28" s="20"/>
      <c r="F28" s="20">
        <v>20</v>
      </c>
      <c r="G28" s="20"/>
      <c r="H28" s="20">
        <v>10</v>
      </c>
      <c r="I28" s="20"/>
      <c r="J28" s="20">
        <v>2</v>
      </c>
      <c r="K28" s="20"/>
      <c r="L28" s="20">
        <v>6</v>
      </c>
      <c r="M28" s="20"/>
      <c r="N28" s="20">
        <v>5</v>
      </c>
      <c r="O28" s="20"/>
      <c r="P28" s="9">
        <f t="shared" ref="P28:P32" si="0">SUM(D28:O28)</f>
        <v>48</v>
      </c>
      <c r="Q28" s="1">
        <v>5</v>
      </c>
    </row>
    <row r="29" spans="1:17" s="1" customFormat="1" ht="25.15" customHeight="1">
      <c r="A29" s="20" t="s">
        <v>11</v>
      </c>
      <c r="B29" s="33"/>
      <c r="C29" s="20"/>
      <c r="D29" s="20"/>
      <c r="E29" s="20"/>
      <c r="F29" s="20"/>
      <c r="G29" s="20"/>
      <c r="H29" s="20"/>
      <c r="I29" s="20"/>
      <c r="J29" s="20"/>
      <c r="K29" s="20"/>
      <c r="L29" s="20"/>
      <c r="M29" s="20"/>
      <c r="N29" s="20"/>
      <c r="O29" s="20"/>
      <c r="P29" s="9">
        <f t="shared" si="0"/>
        <v>0</v>
      </c>
      <c r="Q29" s="1">
        <v>4</v>
      </c>
    </row>
    <row r="30" spans="1:17" s="1" customFormat="1" ht="25.15" customHeight="1">
      <c r="A30" s="20" t="s">
        <v>12</v>
      </c>
      <c r="B30" s="33"/>
      <c r="C30" s="20"/>
      <c r="D30" s="20"/>
      <c r="E30" s="20"/>
      <c r="F30" s="20"/>
      <c r="G30" s="20"/>
      <c r="H30" s="20"/>
      <c r="I30" s="20"/>
      <c r="J30" s="20"/>
      <c r="K30" s="20"/>
      <c r="L30" s="20"/>
      <c r="M30" s="20"/>
      <c r="N30" s="20"/>
      <c r="O30" s="20"/>
      <c r="P30" s="9">
        <f t="shared" si="0"/>
        <v>0</v>
      </c>
      <c r="Q30" s="1">
        <v>3</v>
      </c>
    </row>
    <row r="31" spans="1:17" s="1" customFormat="1" ht="25.15" customHeight="1">
      <c r="A31" s="20" t="s">
        <v>13</v>
      </c>
      <c r="B31" s="33"/>
      <c r="C31" s="20"/>
      <c r="D31" s="20"/>
      <c r="E31" s="20"/>
      <c r="F31" s="20"/>
      <c r="G31" s="20"/>
      <c r="H31" s="20"/>
      <c r="I31" s="20"/>
      <c r="J31" s="20"/>
      <c r="K31" s="20"/>
      <c r="L31" s="20"/>
      <c r="M31" s="20"/>
      <c r="N31" s="20"/>
      <c r="O31" s="20"/>
      <c r="P31" s="9">
        <f t="shared" si="0"/>
        <v>0</v>
      </c>
      <c r="Q31" s="1">
        <v>2</v>
      </c>
    </row>
    <row r="32" spans="1:17" s="1" customFormat="1" ht="25.15" customHeight="1">
      <c r="A32" s="20" t="s">
        <v>14</v>
      </c>
      <c r="B32" s="33"/>
      <c r="C32" s="20"/>
      <c r="D32" s="20"/>
      <c r="E32" s="20"/>
      <c r="F32" s="20"/>
      <c r="G32" s="20"/>
      <c r="H32" s="20"/>
      <c r="I32" s="20"/>
      <c r="J32" s="20"/>
      <c r="K32" s="20"/>
      <c r="L32" s="20"/>
      <c r="M32" s="20"/>
      <c r="N32" s="20"/>
      <c r="O32" s="20"/>
      <c r="P32" s="9">
        <f t="shared" si="0"/>
        <v>0</v>
      </c>
      <c r="Q32" s="1" t="s">
        <v>44</v>
      </c>
    </row>
    <row r="33" spans="1:17" ht="30" customHeight="1">
      <c r="A33" s="4" t="s">
        <v>15</v>
      </c>
      <c r="B33" s="34"/>
      <c r="C33" s="17"/>
      <c r="D33" s="5">
        <f>SUM(D23:D32)</f>
        <v>79</v>
      </c>
      <c r="E33" s="5">
        <f t="shared" ref="E33:O33" si="1">SUM(E23:E32)</f>
        <v>72</v>
      </c>
      <c r="F33" s="5">
        <f t="shared" si="1"/>
        <v>114</v>
      </c>
      <c r="G33" s="5">
        <f t="shared" si="1"/>
        <v>82</v>
      </c>
      <c r="H33" s="5">
        <f t="shared" si="1"/>
        <v>85</v>
      </c>
      <c r="I33" s="5">
        <f t="shared" si="1"/>
        <v>69</v>
      </c>
      <c r="J33" s="5">
        <f t="shared" si="1"/>
        <v>76</v>
      </c>
      <c r="K33" s="5">
        <f t="shared" si="1"/>
        <v>71</v>
      </c>
      <c r="L33" s="5">
        <f t="shared" si="1"/>
        <v>73</v>
      </c>
      <c r="M33" s="5">
        <f t="shared" si="1"/>
        <v>70</v>
      </c>
      <c r="N33" s="5">
        <f t="shared" si="1"/>
        <v>80</v>
      </c>
      <c r="O33" s="5">
        <f t="shared" si="1"/>
        <v>73</v>
      </c>
      <c r="P33" s="8">
        <f>SUM(D33:O33)</f>
        <v>944</v>
      </c>
    </row>
    <row r="34" spans="1:17" ht="30" customHeight="1">
      <c r="A34" s="4" t="s">
        <v>68</v>
      </c>
      <c r="B34" s="34"/>
      <c r="C34" s="17"/>
      <c r="D34" s="5">
        <f>SUMIFS(D23:D32,$B$23:$B$32,"GH")</f>
        <v>71</v>
      </c>
      <c r="E34" s="5">
        <f t="shared" ref="E34:O34" si="2">SUMIFS(E23:E32,$B$23:$B$32,"GH")</f>
        <v>72</v>
      </c>
      <c r="F34" s="5">
        <f t="shared" si="2"/>
        <v>92</v>
      </c>
      <c r="G34" s="5">
        <f t="shared" si="2"/>
        <v>82</v>
      </c>
      <c r="H34" s="5">
        <f t="shared" si="2"/>
        <v>70</v>
      </c>
      <c r="I34" s="5">
        <f t="shared" si="2"/>
        <v>69</v>
      </c>
      <c r="J34" s="5">
        <f t="shared" si="2"/>
        <v>72</v>
      </c>
      <c r="K34" s="5">
        <f t="shared" si="2"/>
        <v>71</v>
      </c>
      <c r="L34" s="5">
        <f t="shared" si="2"/>
        <v>67</v>
      </c>
      <c r="M34" s="5">
        <f t="shared" si="2"/>
        <v>70</v>
      </c>
      <c r="N34" s="5">
        <f t="shared" si="2"/>
        <v>70</v>
      </c>
      <c r="O34" s="5">
        <f t="shared" si="2"/>
        <v>73</v>
      </c>
      <c r="P34" s="8">
        <f>SUM(D34:O34)</f>
        <v>879</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9">
        <f>SUM(D35:O35)</f>
        <v>365</v>
      </c>
      <c r="Q35">
        <f>+P33/P35</f>
        <v>2.5863013698630137</v>
      </c>
    </row>
    <row r="36" spans="1:17" ht="30" customHeight="1">
      <c r="Q36">
        <f>+P34/P35</f>
        <v>2.408219178082192</v>
      </c>
    </row>
    <row r="37" spans="1:17">
      <c r="Q37">
        <f>+ROUNDUP(Q36,1)</f>
        <v>2.5</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107" priority="2">
      <formula>$J$10="区分毎の平均利用者数は推定値で入力してください。"</formula>
    </cfRule>
  </conditionalFormatting>
  <conditionalFormatting sqref="O16:O18">
    <cfRule type="expression" dxfId="106" priority="1">
      <formula>$J$10="区分毎の平均利用者数は推定値で入力してください。"</formula>
    </cfRule>
  </conditionalFormatting>
  <dataValidations count="2">
    <dataValidation type="list" allowBlank="1" showInputMessage="1" showErrorMessage="1" sqref="H10:H12">
      <formula1>"はい,いいえ"</formula1>
    </dataValidation>
    <dataValidation type="list" allowBlank="1" showInputMessage="1" showErrorMessage="1" sqref="C23:C32">
      <formula1>$Q$27:$Q$32</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53" priority="2">
      <formula>$J$10="区分毎の平均利用者数は推定値で入力してください。"</formula>
    </cfRule>
  </conditionalFormatting>
  <conditionalFormatting sqref="O16:O18">
    <cfRule type="expression" dxfId="52"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51" priority="2">
      <formula>$J$10="区分毎の平均利用者数は推定値で入力してください。"</formula>
    </cfRule>
  </conditionalFormatting>
  <conditionalFormatting sqref="O16:O18">
    <cfRule type="expression" dxfId="50"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49" priority="2">
      <formula>$J$10="区分毎の平均利用者数は推定値で入力してください。"</formula>
    </cfRule>
  </conditionalFormatting>
  <conditionalFormatting sqref="O16:O18">
    <cfRule type="expression" dxfId="48"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47" priority="2">
      <formula>$J$10="区分毎の平均利用者数は推定値で入力してください。"</formula>
    </cfRule>
  </conditionalFormatting>
  <conditionalFormatting sqref="O16:O18">
    <cfRule type="expression" dxfId="46"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45" priority="2">
      <formula>$J$10="区分毎の平均利用者数は推定値で入力してください。"</formula>
    </cfRule>
  </conditionalFormatting>
  <conditionalFormatting sqref="O16:O18">
    <cfRule type="expression" dxfId="44"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43" priority="2">
      <formula>$J$10="区分毎の平均利用者数は推定値で入力してください。"</formula>
    </cfRule>
  </conditionalFormatting>
  <conditionalFormatting sqref="O16:O18">
    <cfRule type="expression" dxfId="42"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E6" sqref="E6"/>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10"/>
      <c r="B3" s="29"/>
      <c r="C3" s="10"/>
      <c r="D3" s="10"/>
      <c r="E3" s="10"/>
      <c r="F3" s="10"/>
      <c r="G3" s="10"/>
      <c r="H3" s="10"/>
      <c r="I3" s="10"/>
      <c r="J3" s="10"/>
      <c r="K3" s="10"/>
      <c r="L3" s="10"/>
      <c r="M3" s="10"/>
      <c r="N3" s="10"/>
      <c r="O3" s="10"/>
      <c r="P3" s="10"/>
    </row>
    <row r="4" spans="1:20" ht="30" customHeight="1">
      <c r="A4" s="22" t="s">
        <v>60</v>
      </c>
      <c r="B4" s="30"/>
      <c r="C4" s="10"/>
      <c r="D4" s="10"/>
      <c r="E4" s="10"/>
      <c r="F4" s="10"/>
      <c r="G4" s="10"/>
      <c r="H4" s="10"/>
      <c r="I4" s="10"/>
      <c r="J4" s="10"/>
      <c r="K4" s="10"/>
      <c r="L4" s="10"/>
      <c r="M4" s="10"/>
      <c r="N4" s="10"/>
      <c r="O4" s="10"/>
      <c r="P4" s="10"/>
    </row>
    <row r="5" spans="1:20" ht="18.75" customHeight="1">
      <c r="A5" s="22" t="s">
        <v>64</v>
      </c>
      <c r="B5" s="30"/>
      <c r="C5" s="10"/>
      <c r="D5" s="10"/>
      <c r="E5" s="10"/>
      <c r="F5" s="10"/>
      <c r="G5" s="10"/>
      <c r="H5" s="10"/>
      <c r="I5" s="10"/>
      <c r="J5" s="10"/>
      <c r="K5" s="10"/>
      <c r="L5" s="10"/>
      <c r="M5" s="10"/>
      <c r="N5" s="10"/>
      <c r="O5" s="10"/>
      <c r="P5" s="10"/>
    </row>
    <row r="6" spans="1:20" ht="18.75" customHeight="1">
      <c r="A6" s="22" t="s">
        <v>62</v>
      </c>
      <c r="B6" s="30"/>
      <c r="C6" s="10"/>
      <c r="D6" s="10"/>
      <c r="E6" s="10"/>
      <c r="F6" s="10"/>
      <c r="G6" s="10"/>
      <c r="H6" s="10"/>
      <c r="I6" s="10"/>
      <c r="J6" s="10"/>
      <c r="K6" s="10"/>
      <c r="L6" s="10"/>
      <c r="M6" s="10"/>
      <c r="N6" s="10"/>
      <c r="O6" s="10"/>
      <c r="P6" s="10"/>
    </row>
    <row r="7" spans="1:20" ht="18.75" customHeight="1">
      <c r="A7" s="23" t="s">
        <v>61</v>
      </c>
      <c r="B7" s="31"/>
      <c r="C7" s="10"/>
      <c r="D7" s="10"/>
      <c r="E7" s="10"/>
      <c r="F7" s="10"/>
      <c r="G7" s="10"/>
      <c r="H7" s="10"/>
      <c r="I7" s="10"/>
      <c r="J7" s="10"/>
      <c r="K7" s="10"/>
      <c r="L7" s="10"/>
      <c r="M7" s="10"/>
      <c r="N7" s="10"/>
      <c r="O7" s="10"/>
      <c r="P7" s="10"/>
    </row>
    <row r="8" spans="1:20" ht="11.25" customHeight="1">
      <c r="A8" s="10"/>
      <c r="B8" s="29"/>
      <c r="C8" s="10"/>
      <c r="D8" s="10"/>
      <c r="E8" s="10"/>
      <c r="F8" s="10"/>
      <c r="G8" s="10"/>
      <c r="H8" s="10"/>
      <c r="I8" s="10"/>
      <c r="J8" s="10"/>
      <c r="K8" s="10"/>
      <c r="L8" s="10"/>
      <c r="M8" s="10"/>
      <c r="N8" s="10"/>
      <c r="O8" s="10"/>
      <c r="P8" s="10"/>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9"/>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11"/>
      <c r="I21" s="11" t="s">
        <v>57</v>
      </c>
      <c r="J21" s="19"/>
      <c r="K21" s="11" t="s">
        <v>58</v>
      </c>
      <c r="L21" s="13"/>
      <c r="M21" s="13"/>
      <c r="N21" s="13"/>
      <c r="O21" s="13"/>
      <c r="P21" s="14"/>
    </row>
    <row r="22" spans="1:17" s="1" customFormat="1" ht="25.15" customHeight="1">
      <c r="A22" s="9" t="s">
        <v>5</v>
      </c>
      <c r="B22" s="32" t="s">
        <v>65</v>
      </c>
      <c r="C22" s="3" t="s">
        <v>41</v>
      </c>
      <c r="D22" s="3" t="s">
        <v>21</v>
      </c>
      <c r="E22" s="9" t="s">
        <v>22</v>
      </c>
      <c r="F22" s="3" t="s">
        <v>23</v>
      </c>
      <c r="G22" s="9" t="s">
        <v>24</v>
      </c>
      <c r="H22" s="3" t="s">
        <v>25</v>
      </c>
      <c r="I22" s="9" t="s">
        <v>26</v>
      </c>
      <c r="J22" s="3" t="s">
        <v>27</v>
      </c>
      <c r="K22" s="9" t="s">
        <v>28</v>
      </c>
      <c r="L22" s="3" t="s">
        <v>29</v>
      </c>
      <c r="M22" s="9" t="s">
        <v>30</v>
      </c>
      <c r="N22" s="3" t="s">
        <v>31</v>
      </c>
      <c r="O22" s="9" t="s">
        <v>32</v>
      </c>
      <c r="P22" s="9" t="s">
        <v>0</v>
      </c>
    </row>
    <row r="23" spans="1:17" s="1" customFormat="1" ht="25.15" customHeight="1">
      <c r="A23" s="20" t="s">
        <v>6</v>
      </c>
      <c r="B23" s="33"/>
      <c r="C23" s="20"/>
      <c r="D23" s="20"/>
      <c r="E23" s="20"/>
      <c r="F23" s="20"/>
      <c r="G23" s="20"/>
      <c r="H23" s="20"/>
      <c r="I23" s="20"/>
      <c r="J23" s="20"/>
      <c r="K23" s="20"/>
      <c r="L23" s="20"/>
      <c r="M23" s="20"/>
      <c r="N23" s="20"/>
      <c r="O23" s="20"/>
      <c r="P23" s="9">
        <f>SUM(D23:O23)</f>
        <v>0</v>
      </c>
    </row>
    <row r="24" spans="1:17" s="1" customFormat="1" ht="25.15" customHeight="1">
      <c r="A24" s="20" t="s">
        <v>7</v>
      </c>
      <c r="B24" s="33"/>
      <c r="C24" s="20"/>
      <c r="D24" s="20"/>
      <c r="E24" s="20"/>
      <c r="F24" s="20"/>
      <c r="G24" s="20"/>
      <c r="H24" s="20"/>
      <c r="I24" s="20"/>
      <c r="J24" s="20"/>
      <c r="K24" s="20"/>
      <c r="L24" s="20"/>
      <c r="M24" s="20"/>
      <c r="N24" s="20"/>
      <c r="O24" s="20"/>
      <c r="P24" s="9">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9">
        <f t="shared" si="0"/>
        <v>0</v>
      </c>
    </row>
    <row r="26" spans="1:17" s="1" customFormat="1" ht="25.15" customHeight="1">
      <c r="A26" s="20" t="s">
        <v>8</v>
      </c>
      <c r="B26" s="33"/>
      <c r="C26" s="20"/>
      <c r="D26" s="20"/>
      <c r="E26" s="20"/>
      <c r="F26" s="20"/>
      <c r="G26" s="20"/>
      <c r="H26" s="20"/>
      <c r="I26" s="20"/>
      <c r="J26" s="20"/>
      <c r="K26" s="20"/>
      <c r="L26" s="20"/>
      <c r="M26" s="20"/>
      <c r="N26" s="20"/>
      <c r="O26" s="20"/>
      <c r="P26" s="9">
        <f t="shared" si="0"/>
        <v>0</v>
      </c>
    </row>
    <row r="27" spans="1:17" s="1" customFormat="1" ht="25.15" customHeight="1">
      <c r="A27" s="20" t="s">
        <v>9</v>
      </c>
      <c r="B27" s="33"/>
      <c r="C27" s="20"/>
      <c r="D27" s="20"/>
      <c r="E27" s="20"/>
      <c r="F27" s="20"/>
      <c r="G27" s="20"/>
      <c r="H27" s="20"/>
      <c r="I27" s="20"/>
      <c r="J27" s="20"/>
      <c r="K27" s="20"/>
      <c r="L27" s="20"/>
      <c r="M27" s="20"/>
      <c r="N27" s="20"/>
      <c r="O27" s="20"/>
      <c r="P27" s="9">
        <f t="shared" si="0"/>
        <v>0</v>
      </c>
      <c r="Q27" s="1">
        <v>6</v>
      </c>
    </row>
    <row r="28" spans="1:17" s="1" customFormat="1" ht="25.15" customHeight="1">
      <c r="A28" s="20" t="s">
        <v>10</v>
      </c>
      <c r="B28" s="33"/>
      <c r="C28" s="20"/>
      <c r="D28" s="20"/>
      <c r="E28" s="20"/>
      <c r="F28" s="20"/>
      <c r="G28" s="20"/>
      <c r="H28" s="20"/>
      <c r="I28" s="20"/>
      <c r="J28" s="20"/>
      <c r="K28" s="20"/>
      <c r="L28" s="20"/>
      <c r="M28" s="20"/>
      <c r="N28" s="20"/>
      <c r="O28" s="20"/>
      <c r="P28" s="9">
        <f t="shared" si="0"/>
        <v>0</v>
      </c>
      <c r="Q28" s="1">
        <v>5</v>
      </c>
    </row>
    <row r="29" spans="1:17" s="1" customFormat="1" ht="25.15" customHeight="1">
      <c r="A29" s="20" t="s">
        <v>11</v>
      </c>
      <c r="B29" s="33"/>
      <c r="C29" s="20"/>
      <c r="D29" s="20"/>
      <c r="E29" s="20"/>
      <c r="F29" s="20"/>
      <c r="G29" s="20"/>
      <c r="H29" s="20"/>
      <c r="I29" s="20"/>
      <c r="J29" s="20"/>
      <c r="K29" s="20"/>
      <c r="L29" s="20"/>
      <c r="M29" s="20"/>
      <c r="N29" s="20"/>
      <c r="O29" s="20"/>
      <c r="P29" s="9">
        <f t="shared" si="0"/>
        <v>0</v>
      </c>
      <c r="Q29" s="1">
        <v>4</v>
      </c>
    </row>
    <row r="30" spans="1:17" s="1" customFormat="1" ht="25.15" customHeight="1">
      <c r="A30" s="20" t="s">
        <v>12</v>
      </c>
      <c r="B30" s="33"/>
      <c r="C30" s="20"/>
      <c r="D30" s="20"/>
      <c r="E30" s="20"/>
      <c r="F30" s="20"/>
      <c r="G30" s="20"/>
      <c r="H30" s="20"/>
      <c r="I30" s="20"/>
      <c r="J30" s="20"/>
      <c r="K30" s="20"/>
      <c r="L30" s="20"/>
      <c r="M30" s="20"/>
      <c r="N30" s="20"/>
      <c r="O30" s="20"/>
      <c r="P30" s="9">
        <f t="shared" si="0"/>
        <v>0</v>
      </c>
      <c r="Q30" s="1">
        <v>3</v>
      </c>
    </row>
    <row r="31" spans="1:17" s="1" customFormat="1" ht="25.15" customHeight="1">
      <c r="A31" s="20" t="s">
        <v>13</v>
      </c>
      <c r="B31" s="33"/>
      <c r="C31" s="20"/>
      <c r="D31" s="20"/>
      <c r="E31" s="20"/>
      <c r="F31" s="20"/>
      <c r="G31" s="20"/>
      <c r="H31" s="20"/>
      <c r="I31" s="20"/>
      <c r="J31" s="20"/>
      <c r="K31" s="20"/>
      <c r="L31" s="20"/>
      <c r="M31" s="20"/>
      <c r="N31" s="20"/>
      <c r="O31" s="20"/>
      <c r="P31" s="9">
        <f t="shared" si="0"/>
        <v>0</v>
      </c>
      <c r="Q31" s="1">
        <v>2</v>
      </c>
    </row>
    <row r="32" spans="1:17" s="1" customFormat="1" ht="25.15" customHeight="1">
      <c r="A32" s="20" t="s">
        <v>14</v>
      </c>
      <c r="B32" s="33"/>
      <c r="C32" s="20"/>
      <c r="D32" s="20"/>
      <c r="E32" s="20"/>
      <c r="F32" s="20"/>
      <c r="G32" s="20"/>
      <c r="H32" s="20"/>
      <c r="I32" s="20"/>
      <c r="J32" s="20"/>
      <c r="K32" s="20"/>
      <c r="L32" s="20"/>
      <c r="M32" s="20"/>
      <c r="N32" s="20"/>
      <c r="O32" s="20"/>
      <c r="P32" s="9">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9">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105" priority="2">
      <formula>$J$10="区分毎の平均利用者数は推定値で入力してください。"</formula>
    </cfRule>
  </conditionalFormatting>
  <conditionalFormatting sqref="O16:O18">
    <cfRule type="expression" dxfId="104"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103" priority="2">
      <formula>$J$10="区分毎の平均利用者数は推定値で入力してください。"</formula>
    </cfRule>
  </conditionalFormatting>
  <conditionalFormatting sqref="O16:O18">
    <cfRule type="expression" dxfId="102"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B29:B32">
      <formula1>"GH,短期入所"</formula1>
    </dataValidation>
    <dataValidation type="list" allowBlank="1" showInputMessage="1" showErrorMessage="1" sqref="C23:C32">
      <formula1>$Q$27:$Q$32</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101" priority="2">
      <formula>$J$10="区分毎の平均利用者数は推定値で入力してください。"</formula>
    </cfRule>
  </conditionalFormatting>
  <conditionalFormatting sqref="O16:O18">
    <cfRule type="expression" dxfId="100"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99" priority="2">
      <formula>$J$10="区分毎の平均利用者数は推定値で入力してください。"</formula>
    </cfRule>
  </conditionalFormatting>
  <conditionalFormatting sqref="O16:O18">
    <cfRule type="expression" dxfId="98"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B29:B32">
      <formula1>"GH,短期入所"</formula1>
    </dataValidation>
    <dataValidation type="list" allowBlank="1" showInputMessage="1" showErrorMessage="1" sqref="C23:C32">
      <formula1>$Q$27:$Q$32</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97" priority="2">
      <formula>$J$10="区分毎の平均利用者数は推定値で入力してください。"</formula>
    </cfRule>
  </conditionalFormatting>
  <conditionalFormatting sqref="O16:O18">
    <cfRule type="expression" dxfId="96"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view="pageBreakPreview" zoomScaleNormal="100" zoomScaleSheetLayoutView="100" workbookViewId="0">
      <selection activeCell="H10" sqref="H10:H11"/>
    </sheetView>
  </sheetViews>
  <sheetFormatPr defaultRowHeight="13.5"/>
  <cols>
    <col min="1" max="1" width="20.75" customWidth="1"/>
    <col min="2" max="2" width="8.375" style="28" customWidth="1"/>
    <col min="3" max="4" width="8.375" customWidth="1"/>
    <col min="5" max="15" width="7.75" customWidth="1"/>
    <col min="16" max="16" width="9" style="1"/>
    <col min="17" max="17" width="9" hidden="1" customWidth="1"/>
    <col min="18" max="20" width="9" customWidth="1"/>
  </cols>
  <sheetData>
    <row r="1" spans="1:20" ht="18.75">
      <c r="P1" s="7" t="s">
        <v>20</v>
      </c>
    </row>
    <row r="2" spans="1:20" ht="34.5" customHeight="1">
      <c r="A2" s="48" t="s">
        <v>63</v>
      </c>
      <c r="B2" s="48"/>
      <c r="C2" s="49"/>
      <c r="D2" s="49"/>
      <c r="E2" s="49"/>
      <c r="F2" s="49"/>
      <c r="G2" s="49"/>
      <c r="H2" s="49"/>
      <c r="I2" s="49"/>
      <c r="J2" s="49"/>
      <c r="K2" s="49"/>
      <c r="L2" s="49"/>
      <c r="M2" s="49"/>
      <c r="N2" s="49"/>
      <c r="O2" s="49"/>
      <c r="P2" s="49"/>
    </row>
    <row r="3" spans="1:20" ht="14.25" customHeight="1">
      <c r="A3" s="26"/>
      <c r="B3" s="29"/>
      <c r="C3" s="26"/>
      <c r="D3" s="26"/>
      <c r="E3" s="26"/>
      <c r="F3" s="26"/>
      <c r="G3" s="26"/>
      <c r="H3" s="26"/>
      <c r="I3" s="26"/>
      <c r="J3" s="26"/>
      <c r="K3" s="26"/>
      <c r="L3" s="26"/>
      <c r="M3" s="26"/>
      <c r="N3" s="26"/>
      <c r="O3" s="26"/>
      <c r="P3" s="26"/>
    </row>
    <row r="4" spans="1:20" ht="30" customHeight="1">
      <c r="A4" s="22" t="s">
        <v>60</v>
      </c>
      <c r="B4" s="30"/>
      <c r="C4" s="26"/>
      <c r="D4" s="26"/>
      <c r="E4" s="26"/>
      <c r="F4" s="26"/>
      <c r="G4" s="26"/>
      <c r="H4" s="26"/>
      <c r="I4" s="26"/>
      <c r="J4" s="26"/>
      <c r="K4" s="26"/>
      <c r="L4" s="26"/>
      <c r="M4" s="26"/>
      <c r="N4" s="26"/>
      <c r="O4" s="26"/>
      <c r="P4" s="26"/>
    </row>
    <row r="5" spans="1:20" ht="18.75" customHeight="1">
      <c r="A5" s="22" t="s">
        <v>64</v>
      </c>
      <c r="B5" s="30"/>
      <c r="C5" s="26"/>
      <c r="D5" s="26"/>
      <c r="E5" s="26"/>
      <c r="F5" s="26"/>
      <c r="G5" s="26"/>
      <c r="H5" s="26"/>
      <c r="I5" s="26"/>
      <c r="J5" s="26"/>
      <c r="K5" s="26"/>
      <c r="L5" s="26"/>
      <c r="M5" s="26"/>
      <c r="N5" s="26"/>
      <c r="O5" s="26"/>
      <c r="P5" s="26"/>
    </row>
    <row r="6" spans="1:20" ht="18.75" customHeight="1">
      <c r="A6" s="22" t="s">
        <v>62</v>
      </c>
      <c r="B6" s="30"/>
      <c r="C6" s="26"/>
      <c r="D6" s="26"/>
      <c r="E6" s="26"/>
      <c r="F6" s="26"/>
      <c r="G6" s="26"/>
      <c r="H6" s="26"/>
      <c r="I6" s="26"/>
      <c r="J6" s="26"/>
      <c r="K6" s="26"/>
      <c r="L6" s="26"/>
      <c r="M6" s="26"/>
      <c r="N6" s="26"/>
      <c r="O6" s="26"/>
      <c r="P6" s="26"/>
    </row>
    <row r="7" spans="1:20" ht="18.75" customHeight="1">
      <c r="A7" s="23" t="s">
        <v>61</v>
      </c>
      <c r="B7" s="31"/>
      <c r="C7" s="26"/>
      <c r="D7" s="26"/>
      <c r="E7" s="26"/>
      <c r="F7" s="26"/>
      <c r="G7" s="26"/>
      <c r="H7" s="26"/>
      <c r="I7" s="26"/>
      <c r="J7" s="26"/>
      <c r="K7" s="26"/>
      <c r="L7" s="26"/>
      <c r="M7" s="26"/>
      <c r="N7" s="26"/>
      <c r="O7" s="26"/>
      <c r="P7" s="26"/>
    </row>
    <row r="8" spans="1:20" ht="11.25" customHeight="1">
      <c r="A8" s="26"/>
      <c r="B8" s="29"/>
      <c r="C8" s="26"/>
      <c r="D8" s="26"/>
      <c r="E8" s="26"/>
      <c r="F8" s="26"/>
      <c r="G8" s="26"/>
      <c r="H8" s="26"/>
      <c r="I8" s="26"/>
      <c r="J8" s="26"/>
      <c r="K8" s="26"/>
      <c r="L8" s="26"/>
      <c r="M8" s="26"/>
      <c r="N8" s="26"/>
      <c r="O8" s="26"/>
      <c r="P8" s="26"/>
    </row>
    <row r="9" spans="1:20" ht="30" customHeight="1">
      <c r="A9" t="s">
        <v>54</v>
      </c>
    </row>
    <row r="10" spans="1:20" ht="30" customHeight="1">
      <c r="A10" s="42" t="s">
        <v>46</v>
      </c>
      <c r="B10" s="42"/>
      <c r="C10" s="42"/>
      <c r="D10" s="42"/>
      <c r="E10" s="42"/>
      <c r="F10" s="42"/>
      <c r="G10" s="42"/>
      <c r="H10" s="21"/>
      <c r="J10" s="36" t="str">
        <f>IF(H10="はい","区分毎の平均利用者数は推定値で入力してください。","")</f>
        <v/>
      </c>
      <c r="K10" s="37"/>
      <c r="L10" s="37"/>
      <c r="M10" s="37"/>
      <c r="N10" s="37"/>
      <c r="O10" s="37"/>
      <c r="P10" s="38"/>
    </row>
    <row r="11" spans="1:20" ht="30" customHeight="1">
      <c r="A11" s="42" t="str">
        <f>IF(H10="","",VLOOKUP(H10,Q11:S12,3,0)&amp;"")</f>
        <v/>
      </c>
      <c r="B11" s="42"/>
      <c r="C11" s="42"/>
      <c r="D11" s="42"/>
      <c r="E11" s="42"/>
      <c r="F11" s="42"/>
      <c r="G11" s="42"/>
      <c r="H11" s="21"/>
      <c r="J11" s="36" t="str">
        <f>IF(H11="","",VLOOKUP(H11,Q11:T12,4,0)&amp;"")</f>
        <v/>
      </c>
      <c r="K11" s="37"/>
      <c r="L11" s="37"/>
      <c r="M11" s="37"/>
      <c r="N11" s="37"/>
      <c r="O11" s="37"/>
      <c r="P11" s="38"/>
      <c r="Q11" t="s">
        <v>48</v>
      </c>
      <c r="T11" t="s">
        <v>53</v>
      </c>
    </row>
    <row r="12" spans="1:20" ht="30" hidden="1" customHeight="1">
      <c r="A12" s="42" t="str">
        <f>IF(H11="","",VLOOKUP(H11,Q11:R12,2,0)&amp;"")</f>
        <v/>
      </c>
      <c r="B12" s="42"/>
      <c r="C12" s="42"/>
      <c r="D12" s="42"/>
      <c r="E12" s="42"/>
      <c r="F12" s="42"/>
      <c r="G12" s="42"/>
      <c r="H12" s="25"/>
      <c r="J12" s="36" t="s">
        <v>47</v>
      </c>
      <c r="K12" s="37"/>
      <c r="L12" s="37"/>
      <c r="M12" s="37"/>
      <c r="N12" s="37"/>
      <c r="O12" s="37"/>
      <c r="P12" s="38"/>
      <c r="Q12" t="s">
        <v>49</v>
      </c>
      <c r="R12" t="s">
        <v>50</v>
      </c>
      <c r="S12" t="s">
        <v>51</v>
      </c>
      <c r="T12" t="s">
        <v>52</v>
      </c>
    </row>
    <row r="14" spans="1:20" ht="30" customHeight="1">
      <c r="A14" t="s">
        <v>55</v>
      </c>
    </row>
    <row r="15" spans="1:20" ht="30" customHeight="1">
      <c r="A15" s="42" t="s">
        <v>2</v>
      </c>
      <c r="B15" s="42"/>
      <c r="C15" s="42"/>
      <c r="D15" s="42"/>
      <c r="E15" s="50"/>
      <c r="F15" s="51"/>
      <c r="G15" s="51"/>
      <c r="H15" s="51"/>
      <c r="I15" s="52"/>
      <c r="J15" s="46" t="s">
        <v>33</v>
      </c>
      <c r="K15" s="47"/>
      <c r="L15" s="6">
        <f>IF(H10="はい",E17*0.9,+ROUNDUP(Q35,1))</f>
        <v>0</v>
      </c>
      <c r="M15" s="46" t="s">
        <v>34</v>
      </c>
      <c r="N15" s="47"/>
      <c r="O15" s="16">
        <f>IF(H10="はい",E17*0.9,ROUND(Q37,0))</f>
        <v>0</v>
      </c>
      <c r="P15"/>
    </row>
    <row r="16" spans="1:20" ht="30" customHeight="1">
      <c r="A16" s="42" t="s">
        <v>1</v>
      </c>
      <c r="B16" s="42"/>
      <c r="C16" s="42"/>
      <c r="D16" s="42"/>
      <c r="E16" s="50"/>
      <c r="F16" s="51"/>
      <c r="G16" s="51"/>
      <c r="H16" s="51"/>
      <c r="I16" s="52"/>
      <c r="J16" s="36" t="s">
        <v>35</v>
      </c>
      <c r="K16" s="38"/>
      <c r="L16" s="6">
        <f>ROUNDUP(SUMIFS($P:$P,$C:$C,6)/P35,1)</f>
        <v>0</v>
      </c>
      <c r="M16" s="36" t="s">
        <v>36</v>
      </c>
      <c r="N16" s="38"/>
      <c r="O16" s="6">
        <f>ROUNDUP(SUMIFS($P:$P,$C:$C,5)/P35,1)</f>
        <v>0</v>
      </c>
      <c r="P16"/>
    </row>
    <row r="17" spans="1:17" ht="30" customHeight="1">
      <c r="A17" s="36" t="s">
        <v>18</v>
      </c>
      <c r="B17" s="37"/>
      <c r="C17" s="37"/>
      <c r="D17" s="38"/>
      <c r="E17" s="50"/>
      <c r="F17" s="51"/>
      <c r="G17" s="51"/>
      <c r="H17" s="51"/>
      <c r="I17" s="52"/>
      <c r="J17" s="36" t="s">
        <v>37</v>
      </c>
      <c r="K17" s="38"/>
      <c r="L17" s="6">
        <f>ROUNDUP(SUMIFS($P:$P,$C:$C,4)/P35,1)</f>
        <v>0</v>
      </c>
      <c r="M17" s="36" t="s">
        <v>38</v>
      </c>
      <c r="N17" s="38"/>
      <c r="O17" s="6">
        <f>ROUNDUP(SUMIFS($P:$P,$C:$C,3)/P35,1)</f>
        <v>0</v>
      </c>
      <c r="P17"/>
    </row>
    <row r="18" spans="1:17" ht="30" customHeight="1">
      <c r="A18" s="42" t="s">
        <v>19</v>
      </c>
      <c r="B18" s="42"/>
      <c r="C18" s="42"/>
      <c r="D18" s="42"/>
      <c r="E18" s="53"/>
      <c r="F18" s="54"/>
      <c r="G18" s="54"/>
      <c r="H18" s="54"/>
      <c r="I18" s="55"/>
      <c r="J18" s="36" t="s">
        <v>39</v>
      </c>
      <c r="K18" s="38"/>
      <c r="L18" s="6">
        <f>ROUNDUP(SUMIFS($P:$P,$C:$C,2)/P35,1)</f>
        <v>0</v>
      </c>
      <c r="M18" s="36" t="s">
        <v>40</v>
      </c>
      <c r="N18" s="38"/>
      <c r="O18" s="6">
        <f>ROUNDUP(SUMIFS($P:$P,$C:$C,"1以下")/P35,1)</f>
        <v>0</v>
      </c>
      <c r="P18"/>
    </row>
    <row r="19" spans="1:17">
      <c r="L19" t="s">
        <v>45</v>
      </c>
    </row>
    <row r="21" spans="1:17" ht="30" customHeight="1">
      <c r="A21" t="s">
        <v>56</v>
      </c>
      <c r="C21" s="15"/>
      <c r="D21" s="12"/>
      <c r="E21" s="13"/>
      <c r="F21" s="13"/>
      <c r="G21" s="13"/>
      <c r="H21" s="24"/>
      <c r="I21" s="24" t="s">
        <v>57</v>
      </c>
      <c r="J21" s="27"/>
      <c r="K21" s="24" t="s">
        <v>58</v>
      </c>
      <c r="L21" s="13"/>
      <c r="M21" s="13"/>
      <c r="N21" s="13"/>
      <c r="O21" s="13"/>
      <c r="P21" s="14"/>
    </row>
    <row r="22" spans="1:17" s="1" customFormat="1" ht="25.15" customHeight="1">
      <c r="A22" s="25" t="s">
        <v>5</v>
      </c>
      <c r="B22" s="32" t="s">
        <v>65</v>
      </c>
      <c r="C22" s="3" t="s">
        <v>41</v>
      </c>
      <c r="D22" s="3" t="s">
        <v>21</v>
      </c>
      <c r="E22" s="25" t="s">
        <v>22</v>
      </c>
      <c r="F22" s="3" t="s">
        <v>23</v>
      </c>
      <c r="G22" s="25" t="s">
        <v>24</v>
      </c>
      <c r="H22" s="3" t="s">
        <v>25</v>
      </c>
      <c r="I22" s="25" t="s">
        <v>26</v>
      </c>
      <c r="J22" s="3" t="s">
        <v>27</v>
      </c>
      <c r="K22" s="25" t="s">
        <v>28</v>
      </c>
      <c r="L22" s="3" t="s">
        <v>29</v>
      </c>
      <c r="M22" s="25" t="s">
        <v>30</v>
      </c>
      <c r="N22" s="3" t="s">
        <v>31</v>
      </c>
      <c r="O22" s="25" t="s">
        <v>32</v>
      </c>
      <c r="P22" s="25" t="s">
        <v>0</v>
      </c>
    </row>
    <row r="23" spans="1:17" s="1" customFormat="1" ht="25.15" customHeight="1">
      <c r="A23" s="20" t="s">
        <v>6</v>
      </c>
      <c r="B23" s="33"/>
      <c r="C23" s="20"/>
      <c r="D23" s="20"/>
      <c r="E23" s="20"/>
      <c r="F23" s="20"/>
      <c r="G23" s="20"/>
      <c r="H23" s="20"/>
      <c r="I23" s="20"/>
      <c r="J23" s="20"/>
      <c r="K23" s="20"/>
      <c r="L23" s="20"/>
      <c r="M23" s="20"/>
      <c r="N23" s="20"/>
      <c r="O23" s="20"/>
      <c r="P23" s="25">
        <f>SUM(D23:O23)</f>
        <v>0</v>
      </c>
    </row>
    <row r="24" spans="1:17" s="1" customFormat="1" ht="25.15" customHeight="1">
      <c r="A24" s="20" t="s">
        <v>7</v>
      </c>
      <c r="B24" s="33"/>
      <c r="C24" s="20"/>
      <c r="D24" s="20"/>
      <c r="E24" s="20"/>
      <c r="F24" s="20"/>
      <c r="G24" s="20"/>
      <c r="H24" s="20"/>
      <c r="I24" s="20"/>
      <c r="J24" s="20"/>
      <c r="K24" s="20"/>
      <c r="L24" s="20"/>
      <c r="M24" s="20"/>
      <c r="N24" s="20"/>
      <c r="O24" s="20"/>
      <c r="P24" s="25">
        <f t="shared" ref="P24:P32" si="0">SUM(D24:O24)</f>
        <v>0</v>
      </c>
    </row>
    <row r="25" spans="1:17" s="1" customFormat="1" ht="25.15" customHeight="1">
      <c r="A25" s="20" t="s">
        <v>17</v>
      </c>
      <c r="B25" s="33"/>
      <c r="C25" s="20"/>
      <c r="D25" s="20"/>
      <c r="E25" s="20"/>
      <c r="F25" s="20"/>
      <c r="G25" s="20"/>
      <c r="H25" s="20"/>
      <c r="I25" s="20"/>
      <c r="J25" s="20"/>
      <c r="K25" s="20"/>
      <c r="L25" s="20"/>
      <c r="M25" s="20"/>
      <c r="N25" s="20"/>
      <c r="O25" s="20"/>
      <c r="P25" s="25">
        <f t="shared" si="0"/>
        <v>0</v>
      </c>
    </row>
    <row r="26" spans="1:17" s="1" customFormat="1" ht="25.15" customHeight="1">
      <c r="A26" s="20" t="s">
        <v>8</v>
      </c>
      <c r="B26" s="33"/>
      <c r="C26" s="20"/>
      <c r="D26" s="20"/>
      <c r="E26" s="20"/>
      <c r="F26" s="20"/>
      <c r="G26" s="20"/>
      <c r="H26" s="20"/>
      <c r="I26" s="20"/>
      <c r="J26" s="20"/>
      <c r="K26" s="20"/>
      <c r="L26" s="20"/>
      <c r="M26" s="20"/>
      <c r="N26" s="20"/>
      <c r="O26" s="20"/>
      <c r="P26" s="25">
        <f t="shared" si="0"/>
        <v>0</v>
      </c>
    </row>
    <row r="27" spans="1:17" s="1" customFormat="1" ht="25.15" customHeight="1">
      <c r="A27" s="20" t="s">
        <v>9</v>
      </c>
      <c r="B27" s="33"/>
      <c r="C27" s="20"/>
      <c r="D27" s="20"/>
      <c r="E27" s="20"/>
      <c r="F27" s="20"/>
      <c r="G27" s="20"/>
      <c r="H27" s="20"/>
      <c r="I27" s="20"/>
      <c r="J27" s="20"/>
      <c r="K27" s="20"/>
      <c r="L27" s="20"/>
      <c r="M27" s="20"/>
      <c r="N27" s="20"/>
      <c r="O27" s="20"/>
      <c r="P27" s="25">
        <f t="shared" si="0"/>
        <v>0</v>
      </c>
      <c r="Q27" s="1">
        <v>6</v>
      </c>
    </row>
    <row r="28" spans="1:17" s="1" customFormat="1" ht="25.15" customHeight="1">
      <c r="A28" s="20" t="s">
        <v>10</v>
      </c>
      <c r="B28" s="33"/>
      <c r="C28" s="20"/>
      <c r="D28" s="20"/>
      <c r="E28" s="20"/>
      <c r="F28" s="20"/>
      <c r="G28" s="20"/>
      <c r="H28" s="20"/>
      <c r="I28" s="20"/>
      <c r="J28" s="20"/>
      <c r="K28" s="20"/>
      <c r="L28" s="20"/>
      <c r="M28" s="20"/>
      <c r="N28" s="20"/>
      <c r="O28" s="20"/>
      <c r="P28" s="25">
        <f t="shared" si="0"/>
        <v>0</v>
      </c>
      <c r="Q28" s="1">
        <v>5</v>
      </c>
    </row>
    <row r="29" spans="1:17" s="1" customFormat="1" ht="25.15" customHeight="1">
      <c r="A29" s="20" t="s">
        <v>11</v>
      </c>
      <c r="B29" s="33"/>
      <c r="C29" s="20"/>
      <c r="D29" s="20"/>
      <c r="E29" s="20"/>
      <c r="F29" s="20"/>
      <c r="G29" s="20"/>
      <c r="H29" s="20"/>
      <c r="I29" s="20"/>
      <c r="J29" s="20"/>
      <c r="K29" s="20"/>
      <c r="L29" s="20"/>
      <c r="M29" s="20"/>
      <c r="N29" s="20"/>
      <c r="O29" s="20"/>
      <c r="P29" s="25">
        <f t="shared" si="0"/>
        <v>0</v>
      </c>
      <c r="Q29" s="1">
        <v>4</v>
      </c>
    </row>
    <row r="30" spans="1:17" s="1" customFormat="1" ht="25.15" customHeight="1">
      <c r="A30" s="20" t="s">
        <v>12</v>
      </c>
      <c r="B30" s="33"/>
      <c r="C30" s="20"/>
      <c r="D30" s="20"/>
      <c r="E30" s="20"/>
      <c r="F30" s="20"/>
      <c r="G30" s="20"/>
      <c r="H30" s="20"/>
      <c r="I30" s="20"/>
      <c r="J30" s="20"/>
      <c r="K30" s="20"/>
      <c r="L30" s="20"/>
      <c r="M30" s="20"/>
      <c r="N30" s="20"/>
      <c r="O30" s="20"/>
      <c r="P30" s="25">
        <f t="shared" si="0"/>
        <v>0</v>
      </c>
      <c r="Q30" s="1">
        <v>3</v>
      </c>
    </row>
    <row r="31" spans="1:17" s="1" customFormat="1" ht="25.15" customHeight="1">
      <c r="A31" s="20" t="s">
        <v>13</v>
      </c>
      <c r="B31" s="33"/>
      <c r="C31" s="20"/>
      <c r="D31" s="20"/>
      <c r="E31" s="20"/>
      <c r="F31" s="20"/>
      <c r="G31" s="20"/>
      <c r="H31" s="20"/>
      <c r="I31" s="20"/>
      <c r="J31" s="20"/>
      <c r="K31" s="20"/>
      <c r="L31" s="20"/>
      <c r="M31" s="20"/>
      <c r="N31" s="20"/>
      <c r="O31" s="20"/>
      <c r="P31" s="25">
        <f t="shared" si="0"/>
        <v>0</v>
      </c>
      <c r="Q31" s="1">
        <v>2</v>
      </c>
    </row>
    <row r="32" spans="1:17" s="1" customFormat="1" ht="25.15" customHeight="1">
      <c r="A32" s="20" t="s">
        <v>14</v>
      </c>
      <c r="B32" s="33"/>
      <c r="C32" s="20"/>
      <c r="D32" s="20"/>
      <c r="E32" s="20"/>
      <c r="F32" s="20"/>
      <c r="G32" s="20"/>
      <c r="H32" s="20"/>
      <c r="I32" s="20"/>
      <c r="J32" s="20"/>
      <c r="K32" s="20"/>
      <c r="L32" s="20"/>
      <c r="M32" s="20"/>
      <c r="N32" s="20"/>
      <c r="O32" s="20"/>
      <c r="P32" s="25">
        <f t="shared" si="0"/>
        <v>0</v>
      </c>
      <c r="Q32" s="1" t="s">
        <v>44</v>
      </c>
    </row>
    <row r="33" spans="1:17" ht="30" customHeight="1">
      <c r="A33" s="4" t="s">
        <v>15</v>
      </c>
      <c r="B33" s="34"/>
      <c r="C33" s="17"/>
      <c r="D33" s="5">
        <f>SUM(D23:D32)</f>
        <v>0</v>
      </c>
      <c r="E33" s="5">
        <f t="shared" ref="E33:O33" si="1">SUM(E23:E32)</f>
        <v>0</v>
      </c>
      <c r="F33" s="5">
        <f t="shared" si="1"/>
        <v>0</v>
      </c>
      <c r="G33" s="5">
        <f t="shared" si="1"/>
        <v>0</v>
      </c>
      <c r="H33" s="5">
        <f t="shared" si="1"/>
        <v>0</v>
      </c>
      <c r="I33" s="5">
        <f t="shared" si="1"/>
        <v>0</v>
      </c>
      <c r="J33" s="5">
        <f t="shared" si="1"/>
        <v>0</v>
      </c>
      <c r="K33" s="5">
        <f t="shared" si="1"/>
        <v>0</v>
      </c>
      <c r="L33" s="5">
        <f t="shared" si="1"/>
        <v>0</v>
      </c>
      <c r="M33" s="5">
        <f t="shared" si="1"/>
        <v>0</v>
      </c>
      <c r="N33" s="5">
        <f t="shared" si="1"/>
        <v>0</v>
      </c>
      <c r="O33" s="5">
        <f t="shared" si="1"/>
        <v>0</v>
      </c>
      <c r="P33" s="8">
        <f>SUM(D33:O33)</f>
        <v>0</v>
      </c>
    </row>
    <row r="34" spans="1:17" ht="30" customHeight="1">
      <c r="A34" s="4" t="s">
        <v>68</v>
      </c>
      <c r="B34" s="34"/>
      <c r="C34" s="17"/>
      <c r="D34" s="5">
        <f>SUMIFS(D23:D32,$B$23:$B$32,"GH")</f>
        <v>0</v>
      </c>
      <c r="E34" s="5">
        <f t="shared" ref="E34:O34" si="2">SUMIFS(E23:E32,$B$23:$B$32,"GH")</f>
        <v>0</v>
      </c>
      <c r="F34" s="5">
        <f t="shared" si="2"/>
        <v>0</v>
      </c>
      <c r="G34" s="5">
        <f t="shared" si="2"/>
        <v>0</v>
      </c>
      <c r="H34" s="5">
        <f t="shared" si="2"/>
        <v>0</v>
      </c>
      <c r="I34" s="5">
        <f t="shared" si="2"/>
        <v>0</v>
      </c>
      <c r="J34" s="5">
        <f t="shared" si="2"/>
        <v>0</v>
      </c>
      <c r="K34" s="5">
        <f t="shared" si="2"/>
        <v>0</v>
      </c>
      <c r="L34" s="5">
        <f t="shared" si="2"/>
        <v>0</v>
      </c>
      <c r="M34" s="5">
        <f t="shared" si="2"/>
        <v>0</v>
      </c>
      <c r="N34" s="5">
        <f t="shared" si="2"/>
        <v>0</v>
      </c>
      <c r="O34" s="5">
        <f t="shared" si="2"/>
        <v>0</v>
      </c>
      <c r="P34" s="8">
        <f>SUM(D34:O34)</f>
        <v>0</v>
      </c>
    </row>
    <row r="35" spans="1:17" ht="30" customHeight="1">
      <c r="A35" s="2" t="s">
        <v>16</v>
      </c>
      <c r="B35" s="35"/>
      <c r="C35" s="18"/>
      <c r="D35" s="6">
        <v>30</v>
      </c>
      <c r="E35" s="6">
        <v>31</v>
      </c>
      <c r="F35" s="6">
        <v>30</v>
      </c>
      <c r="G35" s="6">
        <v>31</v>
      </c>
      <c r="H35" s="6">
        <v>31</v>
      </c>
      <c r="I35" s="6">
        <v>30</v>
      </c>
      <c r="J35" s="6">
        <v>31</v>
      </c>
      <c r="K35" s="6">
        <v>30</v>
      </c>
      <c r="L35" s="6">
        <v>31</v>
      </c>
      <c r="M35" s="6">
        <v>31</v>
      </c>
      <c r="N35" s="6">
        <v>28</v>
      </c>
      <c r="O35" s="6">
        <v>31</v>
      </c>
      <c r="P35" s="25">
        <f>SUM(D35:O35)</f>
        <v>365</v>
      </c>
      <c r="Q35">
        <f>+P33/P35</f>
        <v>0</v>
      </c>
    </row>
    <row r="36" spans="1:17" ht="30" customHeight="1">
      <c r="Q36">
        <f>+P34/P35</f>
        <v>0</v>
      </c>
    </row>
    <row r="37" spans="1:17">
      <c r="Q37">
        <f>+ROUNDUP(Q36,1)</f>
        <v>0</v>
      </c>
    </row>
    <row r="38" spans="1:17" ht="19.899999999999999" customHeight="1">
      <c r="A38" t="s">
        <v>3</v>
      </c>
    </row>
    <row r="39" spans="1:17" ht="19.899999999999999" customHeight="1">
      <c r="A39" t="s">
        <v>59</v>
      </c>
    </row>
    <row r="40" spans="1:17" ht="19.899999999999999" customHeight="1">
      <c r="A40" t="s">
        <v>4</v>
      </c>
    </row>
    <row r="41" spans="1:17" ht="19.899999999999999" customHeight="1"/>
  </sheetData>
  <mergeCells count="23">
    <mergeCell ref="A12:G12"/>
    <mergeCell ref="J12:P12"/>
    <mergeCell ref="A2:P2"/>
    <mergeCell ref="A10:G10"/>
    <mergeCell ref="J10:P10"/>
    <mergeCell ref="A11:G11"/>
    <mergeCell ref="J11:P11"/>
    <mergeCell ref="A15:D15"/>
    <mergeCell ref="E15:I15"/>
    <mergeCell ref="J15:K15"/>
    <mergeCell ref="M15:N15"/>
    <mergeCell ref="A16:D16"/>
    <mergeCell ref="E16:I16"/>
    <mergeCell ref="J16:K16"/>
    <mergeCell ref="M16:N16"/>
    <mergeCell ref="A17:D17"/>
    <mergeCell ref="E17:I17"/>
    <mergeCell ref="J17:K17"/>
    <mergeCell ref="M17:N17"/>
    <mergeCell ref="A18:D18"/>
    <mergeCell ref="E18:I18"/>
    <mergeCell ref="J18:K18"/>
    <mergeCell ref="M18:N18"/>
  </mergeCells>
  <phoneticPr fontId="1"/>
  <conditionalFormatting sqref="L16:L18">
    <cfRule type="expression" dxfId="95" priority="2">
      <formula>$J$10="区分毎の平均利用者数は推定値で入力してください。"</formula>
    </cfRule>
  </conditionalFormatting>
  <conditionalFormatting sqref="O16:O18">
    <cfRule type="expression" dxfId="94" priority="1">
      <formula>$J$10="区分毎の平均利用者数は推定値で入力してください。"</formula>
    </cfRule>
  </conditionalFormatting>
  <dataValidations count="3">
    <dataValidation type="list" allowBlank="1" showInputMessage="1" showErrorMessage="1" sqref="H10:H12">
      <formula1>"はい,いいえ"</formula1>
    </dataValidation>
    <dataValidation type="list" allowBlank="1" showInputMessage="1" showErrorMessage="1" sqref="C23:C32">
      <formula1>$Q$27:$Q$32</formula1>
    </dataValidation>
    <dataValidation type="list" allowBlank="1" showInputMessage="1" showErrorMessage="1" sqref="B29:B32">
      <formula1>"GH,短期入所"</formula1>
    </dataValidation>
  </dataValidations>
  <pageMargins left="0.7" right="0.7" top="0.75" bottom="0.75" header="0.3" footer="0.3"/>
  <pageSetup paperSize="9" scale="63" fitToHeight="0" orientation="portrait" r:id="rId1"/>
  <headerFooter>
    <oddHeader>&amp;R参考様式４２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34</vt:i4>
      </vt:variant>
    </vt:vector>
  </HeadingPairs>
  <TitlesOfParts>
    <vt:vector size="69" baseType="lpstr">
      <vt:lpstr>人員体制確認表</vt:lpstr>
      <vt:lpstr>集計用</vt:lpstr>
      <vt:lpstr>記載例</vt:lpstr>
      <vt:lpstr>○○ホーム</vt:lpstr>
      <vt:lpstr>○○ホーム (2)</vt:lpstr>
      <vt:lpstr>○○ホーム (3)</vt:lpstr>
      <vt:lpstr>○○ホーム (4)</vt:lpstr>
      <vt:lpstr>○○ホーム (5)</vt:lpstr>
      <vt:lpstr>○○ホーム (6)</vt:lpstr>
      <vt:lpstr>○○ホーム (7)</vt:lpstr>
      <vt:lpstr>○○ホーム (8)</vt:lpstr>
      <vt:lpstr>○○ホーム (9)</vt:lpstr>
      <vt:lpstr>○○ホーム (10)</vt:lpstr>
      <vt:lpstr>○○ホーム (11)</vt:lpstr>
      <vt:lpstr>○○ホーム (12)</vt:lpstr>
      <vt:lpstr>○○ホーム (13)</vt:lpstr>
      <vt:lpstr>○○ホーム (14)</vt:lpstr>
      <vt:lpstr>○○ホーム (15)</vt:lpstr>
      <vt:lpstr>○○ホーム (16)</vt:lpstr>
      <vt:lpstr>○○ホーム (17)</vt:lpstr>
      <vt:lpstr>○○ホーム (18)</vt:lpstr>
      <vt:lpstr>○○ホーム (19)</vt:lpstr>
      <vt:lpstr>○○ホーム (20)</vt:lpstr>
      <vt:lpstr>○○ホーム (21)</vt:lpstr>
      <vt:lpstr>○○ホーム (22)</vt:lpstr>
      <vt:lpstr>○○ホーム (23)</vt:lpstr>
      <vt:lpstr>○○ホーム (24)</vt:lpstr>
      <vt:lpstr>○○ホーム (25)</vt:lpstr>
      <vt:lpstr>○○ホーム (26)</vt:lpstr>
      <vt:lpstr>○○ホーム (27)</vt:lpstr>
      <vt:lpstr>○○ホーム (28)</vt:lpstr>
      <vt:lpstr>○○ホーム (29)</vt:lpstr>
      <vt:lpstr>○○ホーム (30)</vt:lpstr>
      <vt:lpstr>○○ホーム (31)</vt:lpstr>
      <vt:lpstr>○○ホーム (32)</vt:lpstr>
      <vt:lpstr>○○ホーム!Print_Area</vt:lpstr>
      <vt:lpstr>'○○ホーム (10)'!Print_Area</vt:lpstr>
      <vt:lpstr>'○○ホーム (11)'!Print_Area</vt:lpstr>
      <vt:lpstr>'○○ホーム (12)'!Print_Area</vt:lpstr>
      <vt:lpstr>'○○ホーム (13)'!Print_Area</vt:lpstr>
      <vt:lpstr>'○○ホーム (14)'!Print_Area</vt:lpstr>
      <vt:lpstr>'○○ホーム (15)'!Print_Area</vt:lpstr>
      <vt:lpstr>'○○ホーム (16)'!Print_Area</vt:lpstr>
      <vt:lpstr>'○○ホーム (17)'!Print_Area</vt:lpstr>
      <vt:lpstr>'○○ホーム (18)'!Print_Area</vt:lpstr>
      <vt:lpstr>'○○ホーム (19)'!Print_Area</vt:lpstr>
      <vt:lpstr>'○○ホーム (2)'!Print_Area</vt:lpstr>
      <vt:lpstr>'○○ホーム (20)'!Print_Area</vt:lpstr>
      <vt:lpstr>'○○ホーム (21)'!Print_Area</vt:lpstr>
      <vt:lpstr>'○○ホーム (22)'!Print_Area</vt:lpstr>
      <vt:lpstr>'○○ホーム (23)'!Print_Area</vt:lpstr>
      <vt:lpstr>'○○ホーム (24)'!Print_Area</vt:lpstr>
      <vt:lpstr>'○○ホーム (25)'!Print_Area</vt:lpstr>
      <vt:lpstr>'○○ホーム (26)'!Print_Area</vt:lpstr>
      <vt:lpstr>'○○ホーム (27)'!Print_Area</vt:lpstr>
      <vt:lpstr>'○○ホーム (28)'!Print_Area</vt:lpstr>
      <vt:lpstr>'○○ホーム (29)'!Print_Area</vt:lpstr>
      <vt:lpstr>'○○ホーム (3)'!Print_Area</vt:lpstr>
      <vt:lpstr>'○○ホーム (30)'!Print_Area</vt:lpstr>
      <vt:lpstr>'○○ホーム (31)'!Print_Area</vt:lpstr>
      <vt:lpstr>'○○ホーム (32)'!Print_Area</vt:lpstr>
      <vt:lpstr>'○○ホーム (4)'!Print_Area</vt:lpstr>
      <vt:lpstr>'○○ホーム (5)'!Print_Area</vt:lpstr>
      <vt:lpstr>'○○ホーム (6)'!Print_Area</vt:lpstr>
      <vt:lpstr>'○○ホーム (7)'!Print_Area</vt:lpstr>
      <vt:lpstr>'○○ホーム (8)'!Print_Area</vt:lpstr>
      <vt:lpstr>'○○ホーム (9)'!Print_Area</vt:lpstr>
      <vt:lpstr>記載例!Print_Area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上沼</dc:creator>
  <cp:lastModifiedBy>山田　将平</cp:lastModifiedBy>
  <cp:lastPrinted>2024-04-03T09:00:37Z</cp:lastPrinted>
  <dcterms:created xsi:type="dcterms:W3CDTF">2020-10-13T08:25:46Z</dcterms:created>
  <dcterms:modified xsi:type="dcterms:W3CDTF">2024-06-13T07:55:04Z</dcterms:modified>
</cp:coreProperties>
</file>