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A009_SHIDOKANSA\専用\01.指導監査第１係\01.障害\02.地域生活支援事業\025.様式\03.参考様式\"/>
    </mc:Choice>
  </mc:AlternateContent>
  <bookViews>
    <workbookView xWindow="240" yWindow="45" windowWidth="9540" windowHeight="8550"/>
  </bookViews>
  <sheets>
    <sheet name="訪問系" sheetId="4" r:id="rId1"/>
    <sheet name="訪問系（記載例）" sheetId="5" r:id="rId2"/>
    <sheet name="リスト" sheetId="10" r:id="rId3"/>
  </sheets>
  <definedNames>
    <definedName name="_xlnm.Print_Area" localSheetId="0">訪問系!$A$1:$BQ$74</definedName>
    <definedName name="_xlnm.Print_Area" localSheetId="1">'訪問系（記載例）'!$A$1:$BJ$30</definedName>
  </definedNames>
  <calcPr calcId="162913"/>
</workbook>
</file>

<file path=xl/calcChain.xml><?xml version="1.0" encoding="utf-8"?>
<calcChain xmlns="http://schemas.openxmlformats.org/spreadsheetml/2006/main">
  <c r="BR63" i="4" l="1"/>
  <c r="AV64" i="4" s="1"/>
  <c r="AV26" i="5"/>
  <c r="AV29" i="5"/>
  <c r="AV28" i="5"/>
  <c r="AV63" i="4" l="1"/>
  <c r="AV66" i="4"/>
  <c r="BR26" i="5"/>
  <c r="BM30" i="5"/>
  <c r="BK30" i="5"/>
  <c r="BP30" i="5" s="1"/>
  <c r="BQ30" i="5" s="1"/>
  <c r="BM29" i="5"/>
  <c r="BK29" i="5"/>
  <c r="BP29" i="5" s="1"/>
  <c r="BQ29" i="5" s="1"/>
  <c r="BM28" i="5"/>
  <c r="BK28" i="5"/>
  <c r="BP28" i="5" s="1"/>
  <c r="BQ28" i="5" s="1"/>
  <c r="M28" i="5"/>
  <c r="K28" i="5"/>
  <c r="BM27" i="5"/>
  <c r="BP27" i="5" s="1"/>
  <c r="BQ27" i="5" s="1"/>
  <c r="BK27" i="5"/>
  <c r="M27" i="5"/>
  <c r="K27" i="5"/>
  <c r="BM26" i="5"/>
  <c r="BK26" i="5"/>
  <c r="BP26" i="5" s="1"/>
  <c r="BQ26" i="5" s="1"/>
  <c r="M64" i="4" l="1"/>
  <c r="K64" i="4"/>
  <c r="M63" i="4"/>
  <c r="K63" i="4"/>
  <c r="BM34" i="4"/>
  <c r="BK34" i="4"/>
  <c r="BP34" i="4" s="1"/>
  <c r="BQ34" i="4" s="1"/>
  <c r="AV34" i="4"/>
  <c r="AY34" i="4" s="1"/>
  <c r="BB34" i="4" s="1"/>
  <c r="BM33" i="4"/>
  <c r="BK33" i="4"/>
  <c r="BP33" i="4" s="1"/>
  <c r="BQ33" i="4" s="1"/>
  <c r="AV33" i="4"/>
  <c r="AY33" i="4" s="1"/>
  <c r="BB33" i="4" s="1"/>
  <c r="BM32" i="4"/>
  <c r="BK32" i="4"/>
  <c r="BP32" i="4" s="1"/>
  <c r="BQ32" i="4" s="1"/>
  <c r="AV32" i="4"/>
  <c r="AY32" i="4" s="1"/>
  <c r="BB32" i="4" s="1"/>
  <c r="BM31" i="4"/>
  <c r="BK31" i="4"/>
  <c r="BP31" i="4" s="1"/>
  <c r="BQ31" i="4" s="1"/>
  <c r="AV31" i="4"/>
  <c r="AY31" i="4" s="1"/>
  <c r="BB31" i="4" s="1"/>
  <c r="BM30" i="4"/>
  <c r="BK30" i="4"/>
  <c r="BP30" i="4" s="1"/>
  <c r="BQ30" i="4" s="1"/>
  <c r="AV30" i="4"/>
  <c r="AY30" i="4" s="1"/>
  <c r="BB30" i="4" s="1"/>
  <c r="BM29" i="4"/>
  <c r="BK29" i="4"/>
  <c r="AV29" i="4"/>
  <c r="AY29" i="4" s="1"/>
  <c r="BB29" i="4" s="1"/>
  <c r="BM28" i="4"/>
  <c r="BK28" i="4"/>
  <c r="BB28" i="4"/>
  <c r="AV28" i="4"/>
  <c r="AY28" i="4" s="1"/>
  <c r="BM27" i="4"/>
  <c r="BK27" i="4"/>
  <c r="BB27" i="4"/>
  <c r="AV27" i="4"/>
  <c r="AY27" i="4" s="1"/>
  <c r="BM26" i="4"/>
  <c r="BK26" i="4"/>
  <c r="BB26" i="4"/>
  <c r="AV26" i="4"/>
  <c r="AY26" i="4" s="1"/>
  <c r="BM25" i="4"/>
  <c r="BK25" i="4"/>
  <c r="AV25" i="4"/>
  <c r="AY25" i="4" s="1"/>
  <c r="BB25" i="4" s="1"/>
  <c r="BM24" i="4"/>
  <c r="BK24" i="4"/>
  <c r="AV24" i="4"/>
  <c r="AY24" i="4" s="1"/>
  <c r="BB24" i="4" s="1"/>
  <c r="BM23" i="4"/>
  <c r="BK23" i="4"/>
  <c r="AV23" i="4"/>
  <c r="AY23" i="4" s="1"/>
  <c r="BB23" i="4" s="1"/>
  <c r="BM22" i="4"/>
  <c r="BK22" i="4"/>
  <c r="AV22" i="4"/>
  <c r="AY22" i="4" s="1"/>
  <c r="BB22" i="4" s="1"/>
  <c r="BM21" i="4"/>
  <c r="BK21" i="4"/>
  <c r="AV21" i="4"/>
  <c r="AY21" i="4" s="1"/>
  <c r="BB21" i="4" s="1"/>
  <c r="BM20" i="4"/>
  <c r="BP20" i="4" s="1"/>
  <c r="BQ20" i="4" s="1"/>
  <c r="BK20" i="4"/>
  <c r="AV20" i="4"/>
  <c r="AY20" i="4" s="1"/>
  <c r="BB20" i="4" s="1"/>
  <c r="BM19" i="4"/>
  <c r="BK19" i="4"/>
  <c r="BP19" i="4" s="1"/>
  <c r="BQ19" i="4" s="1"/>
  <c r="BB19" i="4"/>
  <c r="AV19" i="4"/>
  <c r="AY19" i="4" s="1"/>
  <c r="BM18" i="4"/>
  <c r="BK18" i="4"/>
  <c r="BP18" i="4" s="1"/>
  <c r="BQ18" i="4" s="1"/>
  <c r="BB18" i="4"/>
  <c r="AV18" i="4"/>
  <c r="AY18" i="4" s="1"/>
  <c r="BM17" i="4"/>
  <c r="BK17" i="4"/>
  <c r="BP17" i="4" s="1"/>
  <c r="BQ17" i="4" s="1"/>
  <c r="BB17" i="4"/>
  <c r="AY17" i="4"/>
  <c r="AV17" i="4"/>
  <c r="BM16" i="4"/>
  <c r="BK16" i="4"/>
  <c r="BP16" i="4" s="1"/>
  <c r="BQ16" i="4" s="1"/>
  <c r="AV16" i="4"/>
  <c r="AY16" i="4" s="1"/>
  <c r="BB16" i="4" s="1"/>
  <c r="BM15" i="4"/>
  <c r="BK15" i="4"/>
  <c r="AV15" i="4"/>
  <c r="AY15" i="4" s="1"/>
  <c r="BB15" i="4" s="1"/>
  <c r="BM14" i="4"/>
  <c r="BK14" i="4"/>
  <c r="AV14" i="4"/>
  <c r="AY14" i="4" s="1"/>
  <c r="BB14" i="4" s="1"/>
  <c r="BP13" i="4"/>
  <c r="BQ13" i="4" s="1"/>
  <c r="BM13" i="4"/>
  <c r="BK13" i="4"/>
  <c r="AV13" i="4"/>
  <c r="AY13" i="4" s="1"/>
  <c r="BB13" i="4" s="1"/>
  <c r="BM12" i="4"/>
  <c r="BK12" i="4"/>
  <c r="BB12" i="4"/>
  <c r="AY12" i="4"/>
  <c r="AV12" i="4"/>
  <c r="BM11" i="4"/>
  <c r="BK11" i="4"/>
  <c r="BP11" i="4" s="1"/>
  <c r="BQ11" i="4" s="1"/>
  <c r="AV11" i="4"/>
  <c r="AY11" i="4" s="1"/>
  <c r="BB11" i="4" s="1"/>
  <c r="BM58" i="4"/>
  <c r="BK58" i="4"/>
  <c r="BP58" i="4" s="1"/>
  <c r="BQ58" i="4" s="1"/>
  <c r="BB58" i="4"/>
  <c r="AV58" i="4"/>
  <c r="AY58" i="4" s="1"/>
  <c r="BM57" i="4"/>
  <c r="BK57" i="4"/>
  <c r="BP57" i="4" s="1"/>
  <c r="BQ57" i="4" s="1"/>
  <c r="AV57" i="4"/>
  <c r="AY57" i="4" s="1"/>
  <c r="BB57" i="4" s="1"/>
  <c r="BM56" i="4"/>
  <c r="BK56" i="4"/>
  <c r="BB56" i="4"/>
  <c r="AV56" i="4"/>
  <c r="AY56" i="4" s="1"/>
  <c r="BM55" i="4"/>
  <c r="BK55" i="4"/>
  <c r="AV55" i="4"/>
  <c r="AY55" i="4" s="1"/>
  <c r="BB55" i="4" s="1"/>
  <c r="BM54" i="4"/>
  <c r="BK54" i="4"/>
  <c r="BB54" i="4"/>
  <c r="AV54" i="4"/>
  <c r="AY54" i="4" s="1"/>
  <c r="BM53" i="4"/>
  <c r="BK53" i="4"/>
  <c r="AV53" i="4"/>
  <c r="AY53" i="4" s="1"/>
  <c r="BB53" i="4" s="1"/>
  <c r="BM52" i="4"/>
  <c r="BK52" i="4"/>
  <c r="AV52" i="4"/>
  <c r="AY52" i="4" s="1"/>
  <c r="BB52" i="4" s="1"/>
  <c r="BM51" i="4"/>
  <c r="BK51" i="4"/>
  <c r="AV51" i="4"/>
  <c r="AY51" i="4" s="1"/>
  <c r="BB51" i="4" s="1"/>
  <c r="BM50" i="4"/>
  <c r="BK50" i="4"/>
  <c r="AV50" i="4"/>
  <c r="AY50" i="4" s="1"/>
  <c r="BB50" i="4" s="1"/>
  <c r="BM49" i="4"/>
  <c r="BK49" i="4"/>
  <c r="AV49" i="4"/>
  <c r="AY49" i="4" s="1"/>
  <c r="BB49" i="4" s="1"/>
  <c r="BM48" i="4"/>
  <c r="BK48" i="4"/>
  <c r="AV48" i="4"/>
  <c r="AY48" i="4" s="1"/>
  <c r="BB48" i="4" s="1"/>
  <c r="BM47" i="4"/>
  <c r="BK47" i="4"/>
  <c r="AV47" i="4"/>
  <c r="AY47" i="4" s="1"/>
  <c r="BB47" i="4" s="1"/>
  <c r="BP25" i="4" l="1"/>
  <c r="BQ25" i="4" s="1"/>
  <c r="BP51" i="4"/>
  <c r="BQ51" i="4" s="1"/>
  <c r="BP52" i="4"/>
  <c r="BQ52" i="4" s="1"/>
  <c r="BP55" i="4"/>
  <c r="BQ55" i="4" s="1"/>
  <c r="BP56" i="4"/>
  <c r="BQ56" i="4" s="1"/>
  <c r="BP29" i="4"/>
  <c r="BQ29" i="4" s="1"/>
  <c r="BP48" i="4"/>
  <c r="BQ48" i="4" s="1"/>
  <c r="BP49" i="4"/>
  <c r="BQ49" i="4" s="1"/>
  <c r="BP50" i="4"/>
  <c r="BQ50" i="4" s="1"/>
  <c r="BP28" i="4"/>
  <c r="BQ28" i="4" s="1"/>
  <c r="BP24" i="4"/>
  <c r="BQ24" i="4" s="1"/>
  <c r="BP53" i="4"/>
  <c r="BQ53" i="4" s="1"/>
  <c r="BP54" i="4"/>
  <c r="BQ54" i="4" s="1"/>
  <c r="BP14" i="4"/>
  <c r="BQ14" i="4" s="1"/>
  <c r="BP15" i="4"/>
  <c r="BQ15" i="4" s="1"/>
  <c r="BP12" i="4"/>
  <c r="BQ12" i="4" s="1"/>
  <c r="BP21" i="4"/>
  <c r="BQ21" i="4" s="1"/>
  <c r="BP22" i="4"/>
  <c r="BQ22" i="4" s="1"/>
  <c r="BP23" i="4"/>
  <c r="BQ23" i="4" s="1"/>
  <c r="BP26" i="4"/>
  <c r="BQ26" i="4" s="1"/>
  <c r="BP27" i="4"/>
  <c r="BQ27" i="4" s="1"/>
  <c r="BP47" i="4"/>
  <c r="BQ47" i="4" s="1"/>
  <c r="BM5" i="4"/>
  <c r="BK5" i="4"/>
  <c r="BP142" i="4"/>
  <c r="BP141" i="4"/>
  <c r="BP140" i="4"/>
  <c r="BP139" i="4"/>
  <c r="BP138" i="4"/>
  <c r="BP137" i="4"/>
  <c r="BP136" i="4"/>
  <c r="BP135" i="4"/>
  <c r="BP134" i="4"/>
  <c r="BP133" i="4"/>
  <c r="BP132" i="4"/>
  <c r="BP131" i="4"/>
  <c r="BP130" i="4"/>
  <c r="BP129" i="4"/>
  <c r="BP128" i="4"/>
  <c r="BP127" i="4"/>
  <c r="BP126" i="4"/>
  <c r="BP125" i="4"/>
  <c r="BP124" i="4"/>
  <c r="BP123" i="4"/>
  <c r="BP122" i="4"/>
  <c r="BP121" i="4"/>
  <c r="BP120" i="4"/>
  <c r="BP119" i="4"/>
  <c r="BP118" i="4"/>
  <c r="BP117" i="4"/>
  <c r="BP116" i="4"/>
  <c r="BP115" i="4"/>
  <c r="BP114" i="4"/>
  <c r="BP113" i="4"/>
  <c r="BP112" i="4"/>
  <c r="BP111" i="4"/>
  <c r="BP110" i="4"/>
  <c r="BP109" i="4"/>
  <c r="BP108" i="4"/>
  <c r="BP107" i="4"/>
  <c r="BP106" i="4"/>
  <c r="BP105" i="4"/>
  <c r="BP104" i="4"/>
  <c r="BP103" i="4"/>
  <c r="BP102" i="4"/>
  <c r="BP101" i="4"/>
  <c r="BP100" i="4"/>
  <c r="BP99" i="4"/>
  <c r="BP98" i="4"/>
  <c r="BP97" i="4"/>
  <c r="BP96" i="4"/>
  <c r="BP95" i="4"/>
  <c r="BP94" i="4"/>
  <c r="BP93" i="4"/>
  <c r="BP92" i="4"/>
  <c r="BP91" i="4"/>
  <c r="BP90" i="4"/>
  <c r="BP89" i="4"/>
  <c r="BP88" i="4"/>
  <c r="BP87" i="4"/>
  <c r="BP86" i="4"/>
  <c r="BP85" i="4"/>
  <c r="BP84" i="4"/>
  <c r="BP83" i="4"/>
  <c r="BP82" i="4"/>
  <c r="BP81" i="4"/>
  <c r="BP80" i="4"/>
  <c r="BP79" i="4"/>
  <c r="BP71" i="4"/>
  <c r="BP70" i="4"/>
  <c r="BP69" i="4"/>
  <c r="BM68" i="4"/>
  <c r="BK68" i="4"/>
  <c r="BM67" i="4"/>
  <c r="BK67" i="4"/>
  <c r="BM66" i="4"/>
  <c r="BK66" i="4"/>
  <c r="BM65" i="4"/>
  <c r="BK65" i="4"/>
  <c r="BM64" i="4"/>
  <c r="BK64" i="4"/>
  <c r="BM63" i="4"/>
  <c r="BK63" i="4"/>
  <c r="BM62" i="4"/>
  <c r="BK62" i="4"/>
  <c r="BM61" i="4"/>
  <c r="BK61" i="4"/>
  <c r="BM60" i="4"/>
  <c r="BK60" i="4"/>
  <c r="BM59" i="4"/>
  <c r="BK59" i="4"/>
  <c r="BM46" i="4"/>
  <c r="BK46" i="4"/>
  <c r="BM45" i="4"/>
  <c r="BK45" i="4"/>
  <c r="BM44" i="4"/>
  <c r="BK44" i="4"/>
  <c r="BM43" i="4"/>
  <c r="BK43" i="4"/>
  <c r="BM42" i="4"/>
  <c r="BK42" i="4"/>
  <c r="BM41" i="4"/>
  <c r="BK41" i="4"/>
  <c r="BM40" i="4"/>
  <c r="BK40" i="4"/>
  <c r="BM39" i="4"/>
  <c r="BK39" i="4"/>
  <c r="BM38" i="4"/>
  <c r="BK38" i="4"/>
  <c r="BM37" i="4"/>
  <c r="BK37" i="4"/>
  <c r="BM36" i="4"/>
  <c r="BK36" i="4"/>
  <c r="BM35" i="4"/>
  <c r="BK35" i="4"/>
  <c r="BM10" i="4"/>
  <c r="BK10" i="4"/>
  <c r="BM9" i="4"/>
  <c r="BK9" i="4"/>
  <c r="BM8" i="4"/>
  <c r="BK8" i="4"/>
  <c r="BM7" i="4"/>
  <c r="BK7" i="4"/>
  <c r="BM6" i="4"/>
  <c r="BK6" i="4"/>
  <c r="BP36" i="4" l="1"/>
  <c r="BQ36" i="4" s="1"/>
  <c r="AA7" i="4" s="1"/>
  <c r="BP38" i="4"/>
  <c r="BQ38" i="4" s="1"/>
  <c r="AC7" i="4" s="1"/>
  <c r="BP40" i="4"/>
  <c r="BQ40" i="4" s="1"/>
  <c r="AE7" i="4" s="1"/>
  <c r="BP42" i="4"/>
  <c r="BQ42" i="4" s="1"/>
  <c r="AG7" i="4" s="1"/>
  <c r="BP44" i="4"/>
  <c r="BQ44" i="4" s="1"/>
  <c r="AI7" i="4" s="1"/>
  <c r="BP46" i="4"/>
  <c r="BQ46" i="4" s="1"/>
  <c r="AK7" i="4" s="1"/>
  <c r="BP60" i="4"/>
  <c r="BQ60" i="4" s="1"/>
  <c r="AM7" i="4" s="1"/>
  <c r="BP62" i="4"/>
  <c r="BQ62" i="4" s="1"/>
  <c r="AO7" i="4" s="1"/>
  <c r="BP64" i="4"/>
  <c r="BQ64" i="4" s="1"/>
  <c r="AQ7" i="4" s="1"/>
  <c r="BP66" i="4"/>
  <c r="BQ66" i="4" s="1"/>
  <c r="AS7" i="4" s="1"/>
  <c r="BP5" i="4"/>
  <c r="BQ5" i="4" s="1"/>
  <c r="T7" i="4" s="1"/>
  <c r="BP68" i="4"/>
  <c r="BQ68" i="4" s="1"/>
  <c r="BP7" i="4"/>
  <c r="BQ7" i="4" s="1"/>
  <c r="V7" i="4" s="1"/>
  <c r="BP9" i="4"/>
  <c r="BQ9" i="4" s="1"/>
  <c r="X7" i="4" s="1"/>
  <c r="BP35" i="4"/>
  <c r="BQ35" i="4" s="1"/>
  <c r="Z7" i="4" s="1"/>
  <c r="BP6" i="4"/>
  <c r="BQ6" i="4" s="1"/>
  <c r="U7" i="4" s="1"/>
  <c r="BP8" i="4"/>
  <c r="BQ8" i="4" s="1"/>
  <c r="W7" i="4" s="1"/>
  <c r="BP10" i="4"/>
  <c r="BQ10" i="4" s="1"/>
  <c r="Y7" i="4" s="1"/>
  <c r="BP37" i="4"/>
  <c r="BQ37" i="4" s="1"/>
  <c r="AB7" i="4" s="1"/>
  <c r="BP39" i="4"/>
  <c r="BQ39" i="4" s="1"/>
  <c r="AD7" i="4" s="1"/>
  <c r="BP41" i="4"/>
  <c r="BQ41" i="4" s="1"/>
  <c r="AF7" i="4" s="1"/>
  <c r="BP43" i="4"/>
  <c r="BQ43" i="4" s="1"/>
  <c r="AH7" i="4" s="1"/>
  <c r="BP45" i="4"/>
  <c r="BQ45" i="4" s="1"/>
  <c r="AJ7" i="4" s="1"/>
  <c r="BP59" i="4"/>
  <c r="BQ59" i="4" s="1"/>
  <c r="AL7" i="4" s="1"/>
  <c r="BP61" i="4"/>
  <c r="BQ61" i="4" s="1"/>
  <c r="AN7" i="4" s="1"/>
  <c r="BP63" i="4"/>
  <c r="BQ63" i="4" s="1"/>
  <c r="AP7" i="4" s="1"/>
  <c r="BP65" i="4"/>
  <c r="BQ65" i="4" s="1"/>
  <c r="AR7" i="4" s="1"/>
  <c r="BP67" i="4"/>
  <c r="BQ67" i="4" s="1"/>
  <c r="AT7" i="4" s="1"/>
  <c r="AU7" i="4" l="1"/>
  <c r="AV52" i="5" l="1"/>
  <c r="AY52" i="5" s="1"/>
  <c r="BB52" i="5" s="1"/>
  <c r="AV51" i="5"/>
  <c r="AY51" i="5" s="1"/>
  <c r="BB51" i="5" s="1"/>
  <c r="AV50" i="5"/>
  <c r="AY50" i="5"/>
  <c r="BB50" i="5" s="1"/>
  <c r="AV49" i="5"/>
  <c r="AY49" i="5" s="1"/>
  <c r="BB49" i="5" s="1"/>
  <c r="AV48" i="5"/>
  <c r="AY48" i="5" s="1"/>
  <c r="BB48" i="5" s="1"/>
  <c r="AV47" i="5"/>
  <c r="AY47" i="5" s="1"/>
  <c r="BB47" i="5" s="1"/>
  <c r="AV46" i="5"/>
  <c r="AY46" i="5"/>
  <c r="BB46" i="5" s="1"/>
  <c r="AV45" i="5"/>
  <c r="AY45" i="5"/>
  <c r="BB45" i="5"/>
  <c r="AV44" i="5"/>
  <c r="AY44" i="5" s="1"/>
  <c r="BB44" i="5" s="1"/>
  <c r="AV43" i="5"/>
  <c r="AY43" i="5" s="1"/>
  <c r="BB43" i="5" s="1"/>
  <c r="AV42" i="5"/>
  <c r="AY42" i="5"/>
  <c r="BB42" i="5" s="1"/>
  <c r="AV41" i="5"/>
  <c r="AY41" i="5" s="1"/>
  <c r="BB41" i="5" s="1"/>
  <c r="AV40" i="5"/>
  <c r="AY40" i="5" s="1"/>
  <c r="BB40" i="5" s="1"/>
  <c r="AV39" i="5"/>
  <c r="AY39" i="5" s="1"/>
  <c r="BB38" i="5"/>
  <c r="AV38" i="5"/>
  <c r="AY38" i="5" s="1"/>
  <c r="AY22" i="5"/>
  <c r="BB22" i="5"/>
  <c r="AV22" i="5"/>
  <c r="AV21" i="5"/>
  <c r="AY21" i="5"/>
  <c r="BB21" i="5"/>
  <c r="AV20" i="5"/>
  <c r="AY20" i="5"/>
  <c r="BB20" i="5"/>
  <c r="AV19" i="5"/>
  <c r="AY19" i="5"/>
  <c r="BB19" i="5"/>
  <c r="AY18" i="5"/>
  <c r="BB18" i="5"/>
  <c r="AV18" i="5"/>
  <c r="AV17" i="5"/>
  <c r="AY17" i="5"/>
  <c r="BB17" i="5"/>
  <c r="AV16" i="5"/>
  <c r="AY16" i="5"/>
  <c r="BB16" i="5"/>
  <c r="AV15" i="5"/>
  <c r="AY15" i="5"/>
  <c r="BB15" i="5"/>
  <c r="AY14" i="5"/>
  <c r="BB14" i="5"/>
  <c r="AV14" i="5"/>
  <c r="AV13" i="5"/>
  <c r="AV12" i="5"/>
  <c r="AV11" i="5"/>
  <c r="AY11" i="5"/>
  <c r="BB11" i="5"/>
  <c r="AY10" i="5"/>
  <c r="BB10" i="5"/>
  <c r="AV10" i="5"/>
  <c r="AV9" i="5"/>
  <c r="AY9" i="5"/>
  <c r="BB8" i="5"/>
  <c r="AV8" i="5"/>
  <c r="AY8" i="5"/>
  <c r="BB46" i="4"/>
  <c r="AV46" i="4"/>
  <c r="AY46" i="4" s="1"/>
  <c r="AV45" i="4"/>
  <c r="AY45" i="4" s="1"/>
  <c r="BB45" i="4" s="1"/>
  <c r="AV44" i="4"/>
  <c r="AY44" i="4" s="1"/>
  <c r="BB44" i="4" s="1"/>
  <c r="AV43" i="4"/>
  <c r="AY43" i="4" s="1"/>
  <c r="BB43" i="4" s="1"/>
  <c r="BB42" i="4"/>
  <c r="AV42" i="4"/>
  <c r="AY42" i="4" s="1"/>
  <c r="AV41" i="4"/>
  <c r="AY41" i="4" s="1"/>
  <c r="BB41" i="4" s="1"/>
  <c r="AV40" i="4"/>
  <c r="AY40" i="4" s="1"/>
  <c r="BB40" i="4" s="1"/>
  <c r="AV39" i="4"/>
  <c r="AY39" i="4" s="1"/>
  <c r="BB39" i="4" s="1"/>
  <c r="BB38" i="4"/>
  <c r="AV38" i="4"/>
  <c r="AY38" i="4" s="1"/>
  <c r="AV37" i="4"/>
  <c r="AY37" i="4" s="1"/>
  <c r="BB37" i="4" s="1"/>
  <c r="AV36" i="4"/>
  <c r="AY36" i="4" s="1"/>
  <c r="BB36" i="4" s="1"/>
  <c r="AV35" i="4"/>
  <c r="AY35" i="4" s="1"/>
  <c r="BB35" i="4" s="1"/>
  <c r="BB10" i="4"/>
  <c r="AV10" i="4"/>
  <c r="AY10" i="4" s="1"/>
  <c r="AV9" i="4"/>
  <c r="BB8" i="4"/>
  <c r="AV8" i="4"/>
  <c r="AY8" i="4" s="1"/>
  <c r="BB9" i="5"/>
  <c r="AV65" i="4" l="1"/>
  <c r="AV62" i="4"/>
  <c r="AV30" i="5"/>
  <c r="AV27" i="5"/>
  <c r="AY13" i="5"/>
  <c r="BB13" i="5" s="1"/>
  <c r="AY12" i="5"/>
  <c r="AV23" i="5"/>
  <c r="AY23" i="5"/>
  <c r="BB23" i="5" s="1"/>
  <c r="BB12" i="5"/>
  <c r="AY53" i="5"/>
  <c r="BB53" i="5" s="1"/>
  <c r="BB39" i="5"/>
  <c r="AV53" i="5"/>
  <c r="AY9" i="4"/>
  <c r="BB9" i="4" s="1"/>
  <c r="AV59" i="4"/>
  <c r="AY59" i="4" l="1"/>
  <c r="BB59" i="4" s="1"/>
</calcChain>
</file>

<file path=xl/comments1.xml><?xml version="1.0" encoding="utf-8"?>
<comments xmlns="http://schemas.openxmlformats.org/spreadsheetml/2006/main">
  <authors>
    <author>山田　将平</author>
  </authors>
  <commentList>
    <comment ref="BE5" authorId="0" shapeId="0">
      <text>
        <r>
          <rPr>
            <sz val="9"/>
            <color indexed="81"/>
            <rFont val="MS P ゴシック"/>
            <family val="3"/>
            <charset val="128"/>
          </rPr>
          <t>当該従業者が従事可能なサービスに〇をつけてください。
※実際の支援実績の有無は問いません</t>
        </r>
      </text>
    </comment>
  </commentList>
</comments>
</file>

<file path=xl/comments2.xml><?xml version="1.0" encoding="utf-8"?>
<comments xmlns="http://schemas.openxmlformats.org/spreadsheetml/2006/main">
  <authors>
    <author>風間　あゆみ</author>
  </authors>
  <commentList>
    <comment ref="AD2" authorId="0" shapeId="0">
      <text>
        <r>
          <rPr>
            <b/>
            <sz val="9"/>
            <rFont val="MS P ゴシック"/>
            <family val="3"/>
            <charset val="128"/>
          </rPr>
          <t>・新規申請…開始月
（例　4/1指定→4月分）
・変更届…変更月
（例　4/1に変更→4月分）
・更新申請…更新月
（例　3/31有効期限→4月分）</t>
        </r>
      </text>
    </comment>
    <comment ref="B8" authorId="0" shapeId="0">
      <text>
        <r>
          <rPr>
            <b/>
            <sz val="9"/>
            <rFont val="MS P ゴシック"/>
            <family val="3"/>
            <charset val="128"/>
          </rPr>
          <t>下記の順で記載願います。
・管理者
・サービス提供責任者
・従業者
管理者は常勤換算に計上しないため、サービス提供責任者や従業者と兼務する場合でも、行を分けて記載してください。</t>
        </r>
      </text>
    </comment>
    <comment ref="BB8" authorId="0" shapeId="0">
      <text>
        <r>
          <rPr>
            <b/>
            <sz val="9"/>
            <rFont val="MS P ゴシック"/>
            <family val="3"/>
            <charset val="128"/>
          </rPr>
          <t>管理者は常勤換算に計上しません。</t>
        </r>
      </text>
    </comment>
  </commentList>
</comments>
</file>

<file path=xl/sharedStrings.xml><?xml version="1.0" encoding="utf-8"?>
<sst xmlns="http://schemas.openxmlformats.org/spreadsheetml/2006/main" count="427" uniqueCount="126">
  <si>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</si>
  <si>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</si>
  <si>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</si>
  <si>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</si>
  <si>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</si>
  <si>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</si>
  <si>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合計</t>
    <rPh sb="0" eb="2">
      <t>ゴウケイ</t>
    </rPh>
    <phoneticPr fontId="2"/>
  </si>
  <si>
    <t>（参考様式７）</t>
    <rPh sb="1" eb="3">
      <t>サンコウ</t>
    </rPh>
    <rPh sb="3" eb="5">
      <t>ヨウシキ</t>
    </rPh>
    <phoneticPr fontId="2"/>
  </si>
  <si>
    <t>　従業者の勤務の体制及び勤務形態一覧表（訪問系）</t>
    <rPh sb="1" eb="4">
      <t>ジュウギョウシャ</t>
    </rPh>
    <rPh sb="5" eb="7">
      <t>キンム</t>
    </rPh>
    <rPh sb="8" eb="10">
      <t>タイセイ</t>
    </rPh>
    <rPh sb="10" eb="11">
      <t>オヨ</t>
    </rPh>
    <rPh sb="12" eb="14">
      <t>キンム</t>
    </rPh>
    <rPh sb="14" eb="16">
      <t>ケイタイ</t>
    </rPh>
    <rPh sb="16" eb="19">
      <t>イチランヒョウ</t>
    </rPh>
    <rPh sb="20" eb="22">
      <t>ホウモン</t>
    </rPh>
    <rPh sb="22" eb="23">
      <t>ケイ</t>
    </rPh>
    <phoneticPr fontId="2"/>
  </si>
  <si>
    <t>↓　該当事業を選択してください。</t>
    <rPh sb="2" eb="4">
      <t>ガイトウ</t>
    </rPh>
    <rPh sb="4" eb="6">
      <t>ジギョウ</t>
    </rPh>
    <rPh sb="7" eb="9">
      <t>センタク</t>
    </rPh>
    <phoneticPr fontId="2"/>
  </si>
  <si>
    <t>サービス種類</t>
    <rPh sb="4" eb="6">
      <t>シュルイ</t>
    </rPh>
    <phoneticPr fontId="2"/>
  </si>
  <si>
    <t>□</t>
  </si>
  <si>
    <t>居宅介護</t>
    <phoneticPr fontId="2"/>
  </si>
  <si>
    <t>重度訪問介護</t>
    <phoneticPr fontId="2"/>
  </si>
  <si>
    <t>同行援護</t>
    <phoneticPr fontId="2"/>
  </si>
  <si>
    <t>行動援護</t>
    <phoneticPr fontId="2"/>
  </si>
  <si>
    <t>移動支援</t>
    <phoneticPr fontId="2"/>
  </si>
  <si>
    <t>事業所名</t>
    <rPh sb="0" eb="3">
      <t>ジギョウショ</t>
    </rPh>
    <rPh sb="3" eb="4">
      <t>メイ</t>
    </rPh>
    <phoneticPr fontId="2"/>
  </si>
  <si>
    <t>№</t>
    <phoneticPr fontId="2"/>
  </si>
  <si>
    <t>勤務形態</t>
    <rPh sb="0" eb="2">
      <t>キンム</t>
    </rPh>
    <rPh sb="2" eb="4">
      <t>ケイタイ</t>
    </rPh>
    <phoneticPr fontId="2"/>
  </si>
  <si>
    <t>4週の
合計</t>
    <rPh sb="1" eb="2">
      <t>シュウ</t>
    </rPh>
    <rPh sb="4" eb="6">
      <t>ゴウケイ</t>
    </rPh>
    <phoneticPr fontId="2"/>
  </si>
  <si>
    <t>週平均の勤務時間</t>
    <rPh sb="0" eb="3">
      <t>シュウヘイキン</t>
    </rPh>
    <rPh sb="4" eb="6">
      <t>キンム</t>
    </rPh>
    <rPh sb="6" eb="8">
      <t>ジカン</t>
    </rPh>
    <phoneticPr fontId="2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</si>
  <si>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2"/>
  </si>
  <si>
    <t>資格の有無
及び種類</t>
    <rPh sb="0" eb="2">
      <t>シカク</t>
    </rPh>
    <rPh sb="3" eb="5">
      <t>ウム</t>
    </rPh>
    <rPh sb="6" eb="7">
      <t>オヨ</t>
    </rPh>
    <rPh sb="8" eb="10">
      <t>シュルイ</t>
    </rPh>
    <phoneticPr fontId="2"/>
  </si>
  <si>
    <t>管理者</t>
  </si>
  <si>
    <t>サービス提供責任者</t>
  </si>
  <si>
    <t>従業者</t>
  </si>
  <si>
    <t>1週間に当該事業所における常勤職員の勤務すべき時間数（就業規則上に定める時間数）</t>
    <rPh sb="1" eb="3">
      <t>シュウカン</t>
    </rPh>
    <rPh sb="4" eb="6">
      <t>トウガイ</t>
    </rPh>
    <rPh sb="6" eb="9">
      <t>ジギョウショ</t>
    </rPh>
    <rPh sb="13" eb="15">
      <t>ジョウキン</t>
    </rPh>
    <rPh sb="15" eb="17">
      <t>ショクイン</t>
    </rPh>
    <rPh sb="18" eb="20">
      <t>キンム</t>
    </rPh>
    <rPh sb="23" eb="26">
      <t>ジカンスウ</t>
    </rPh>
    <phoneticPr fontId="2"/>
  </si>
  <si>
    <t>時間</t>
    <rPh sb="0" eb="2">
      <t>ジカン</t>
    </rPh>
    <phoneticPr fontId="2"/>
  </si>
  <si>
    <t>備考１　＊欄は、当該月の曜日を記入してください。</t>
    <rPh sb="0" eb="2">
      <t>ビコウ</t>
    </rPh>
    <rPh sb="5" eb="6">
      <t>ラン</t>
    </rPh>
    <rPh sb="8" eb="10">
      <t>トウガイ</t>
    </rPh>
    <rPh sb="10" eb="11">
      <t>ツキ</t>
    </rPh>
    <rPh sb="12" eb="14">
      <t>ヨウビ</t>
    </rPh>
    <rPh sb="15" eb="17">
      <t>キニュウ</t>
    </rPh>
    <phoneticPr fontId="2"/>
  </si>
  <si>
    <t>↑　入力必須</t>
    <rPh sb="2" eb="4">
      <t>ニュウリョク</t>
    </rPh>
    <rPh sb="4" eb="6">
      <t>ヒッス</t>
    </rPh>
    <phoneticPr fontId="2"/>
  </si>
  <si>
    <r>
      <t>　　２　申請する事業に係る従業者全員（管理者含む）について、４週間分の勤務すべき時間数を記載してください。
　　　　</t>
    </r>
    <r>
      <rPr>
        <b/>
        <sz val="10"/>
        <rFont val="ＭＳ ゴシック"/>
        <family val="3"/>
        <charset val="128"/>
      </rPr>
      <t>なお、</t>
    </r>
    <r>
      <rPr>
        <b/>
        <sz val="10"/>
        <color indexed="10"/>
        <rFont val="ＭＳ ゴシック"/>
        <family val="3"/>
        <charset val="128"/>
      </rPr>
      <t>介護保険の訪問介護事業を兼務している場合は、その時間数も含めて計算してください。</t>
    </r>
    <phoneticPr fontId="2"/>
  </si>
  <si>
    <t>　　３　「勤務形態」欄は、①常勤・専従、②常勤・兼務、③非常勤・専従、④非常勤・兼務のいずれかを記載してください。</t>
    <phoneticPr fontId="2"/>
  </si>
  <si>
    <r>
      <t>　　４　常勤換算が必要な職種は、「週平均の勤務時間」をすべて足し、常勤の従業者が週に勤務すべき時間数（例：４０時間）で割って、「常勤換算後の人数」を算出してください。
　　　　算出に当たっては小数点以下第２位を切り捨ててください。</t>
    </r>
    <r>
      <rPr>
        <b/>
        <sz val="10"/>
        <rFont val="ＭＳ ゴシック"/>
        <family val="3"/>
        <charset val="128"/>
      </rPr>
      <t>なお、管理者の勤務時間は、常勤換算に含まれません。</t>
    </r>
    <rPh sb="88" eb="90">
      <t>サンシュツ</t>
    </rPh>
    <rPh sb="91" eb="92">
      <t>ア</t>
    </rPh>
    <phoneticPr fontId="2"/>
  </si>
  <si>
    <t>　　５　管理者がサービス提供責任者又はヘルパーを兼務する場合は、管理者とその他の職種の従事時間を２段に分けて記載してください。
　　　　なお、サービス提供責任者はヘルパーの中から選ばれるため、サービス提供責任者の責任者としての従事時間とヘルパーとしての従事時間を分ける必要はありません。</t>
    <phoneticPr fontId="2"/>
  </si>
  <si>
    <t>　　６　従業者の記載欄が不足する場合は、適宜、行を追加してください。</t>
    <rPh sb="4" eb="7">
      <t>ジュウギョウシャ</t>
    </rPh>
    <phoneticPr fontId="2"/>
  </si>
  <si>
    <t>（令和元年１０月分）</t>
    <rPh sb="1" eb="3">
      <t>レイワ</t>
    </rPh>
    <rPh sb="3" eb="4">
      <t>モト</t>
    </rPh>
    <rPh sb="8" eb="9">
      <t>ブン</t>
    </rPh>
    <phoneticPr fontId="2"/>
  </si>
  <si>
    <t>■</t>
  </si>
  <si>
    <t>居宅介護</t>
    <phoneticPr fontId="2"/>
  </si>
  <si>
    <t>重度訪問介護</t>
    <phoneticPr fontId="2"/>
  </si>
  <si>
    <t>同行援護</t>
    <phoneticPr fontId="2"/>
  </si>
  <si>
    <t>行動援護</t>
    <phoneticPr fontId="2"/>
  </si>
  <si>
    <t>移動支援</t>
    <phoneticPr fontId="2"/>
  </si>
  <si>
    <t>〇〇事業所</t>
    <rPh sb="2" eb="5">
      <t>ジギョウショ</t>
    </rPh>
    <phoneticPr fontId="2"/>
  </si>
  <si>
    <t>№</t>
    <phoneticPr fontId="2"/>
  </si>
  <si>
    <t>月</t>
  </si>
  <si>
    <t>火</t>
  </si>
  <si>
    <t>水</t>
  </si>
  <si>
    <t>木</t>
  </si>
  <si>
    <t>金</t>
  </si>
  <si>
    <t>土</t>
  </si>
  <si>
    <t>日</t>
  </si>
  <si>
    <t>管理者</t>
    <phoneticPr fontId="2"/>
  </si>
  <si>
    <t>常勤・兼務</t>
  </si>
  <si>
    <t>千葉　太郎</t>
    <rPh sb="0" eb="2">
      <t>チバ</t>
    </rPh>
    <rPh sb="3" eb="5">
      <t>タロウ</t>
    </rPh>
    <phoneticPr fontId="2"/>
  </si>
  <si>
    <t>介護福祉士</t>
    <rPh sb="0" eb="2">
      <t>カイゴ</t>
    </rPh>
    <rPh sb="2" eb="5">
      <t>フクシシ</t>
    </rPh>
    <phoneticPr fontId="2"/>
  </si>
  <si>
    <t>常勤・専従</t>
  </si>
  <si>
    <t>中央　花子</t>
    <rPh sb="0" eb="2">
      <t>チュウオウ</t>
    </rPh>
    <rPh sb="3" eb="4">
      <t>ハナ</t>
    </rPh>
    <rPh sb="4" eb="5">
      <t>コ</t>
    </rPh>
    <phoneticPr fontId="2"/>
  </si>
  <si>
    <t>介護福祉士
同行援護一般
同行援護応用</t>
    <rPh sb="0" eb="2">
      <t>カイゴ</t>
    </rPh>
    <rPh sb="2" eb="5">
      <t>フクシシ</t>
    </rPh>
    <rPh sb="6" eb="8">
      <t>ドウコウ</t>
    </rPh>
    <rPh sb="8" eb="10">
      <t>エンゴ</t>
    </rPh>
    <rPh sb="10" eb="12">
      <t>イッパン</t>
    </rPh>
    <rPh sb="17" eb="19">
      <t>オウヨウ</t>
    </rPh>
    <phoneticPr fontId="2"/>
  </si>
  <si>
    <t>花見川　一郎</t>
    <rPh sb="0" eb="3">
      <t>ハナミガワ</t>
    </rPh>
    <rPh sb="4" eb="6">
      <t>イチロウ</t>
    </rPh>
    <phoneticPr fontId="2"/>
  </si>
  <si>
    <t>介護福祉士
同行援護一般</t>
    <rPh sb="0" eb="2">
      <t>カイゴ</t>
    </rPh>
    <rPh sb="2" eb="5">
      <t>フクシシ</t>
    </rPh>
    <rPh sb="6" eb="8">
      <t>ドウコウ</t>
    </rPh>
    <rPh sb="8" eb="10">
      <t>エンゴ</t>
    </rPh>
    <rPh sb="10" eb="12">
      <t>イッパン</t>
    </rPh>
    <phoneticPr fontId="2"/>
  </si>
  <si>
    <t>非常勤・専従</t>
  </si>
  <si>
    <t>稲毛　一郎</t>
    <rPh sb="0" eb="2">
      <t>イナゲ</t>
    </rPh>
    <rPh sb="3" eb="5">
      <t>イチロウ</t>
    </rPh>
    <phoneticPr fontId="2"/>
  </si>
  <si>
    <t>同行援護</t>
  </si>
  <si>
    <t>№</t>
    <phoneticPr fontId="2"/>
  </si>
  <si>
    <t>管理者</t>
    <phoneticPr fontId="2"/>
  </si>
  <si>
    <t>介護福祉士
同行援護一般
同行援護応用</t>
    <phoneticPr fontId="2"/>
  </si>
  <si>
    <t>介護福祉士
同行援護一般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</si>
  <si>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</si>
  <si>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</si>
  <si>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管理者</t>
    <rPh sb="0" eb="3">
      <t>カンリシャ</t>
    </rPh>
    <phoneticPr fontId="2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</si>
  <si>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</si>
  <si>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世話人</t>
    <rPh sb="0" eb="2">
      <t>セワ</t>
    </rPh>
    <rPh sb="2" eb="3">
      <t>ニン</t>
    </rPh>
    <phoneticPr fontId="2"/>
  </si>
  <si>
    <t>生活支援員</t>
    <rPh sb="0" eb="2">
      <t>セイカツ</t>
    </rPh>
    <rPh sb="2" eb="4">
      <t>シエン</t>
    </rPh>
    <rPh sb="4" eb="5">
      <t>イン</t>
    </rPh>
    <phoneticPr fontId="2"/>
  </si>
  <si>
    <t>（参考様式７兼体制付表１－３）</t>
    <rPh sb="1" eb="3">
      <t>サンコウ</t>
    </rPh>
    <rPh sb="3" eb="5">
      <t>ヨウシキ</t>
    </rPh>
    <phoneticPr fontId="2"/>
  </si>
  <si>
    <t>医師</t>
    <rPh sb="0" eb="2">
      <t>イシ</t>
    </rPh>
    <phoneticPr fontId="2"/>
  </si>
  <si>
    <t>看護職員</t>
    <rPh sb="0" eb="2">
      <t>カンゴ</t>
    </rPh>
    <rPh sb="2" eb="4">
      <t>ショクイン</t>
    </rPh>
    <phoneticPr fontId="2"/>
  </si>
  <si>
    <t>職業指導員</t>
    <rPh sb="0" eb="2">
      <t>ショクギョウ</t>
    </rPh>
    <rPh sb="2" eb="5">
      <t>シドウイン</t>
    </rPh>
    <phoneticPr fontId="2"/>
  </si>
  <si>
    <t>理学療法士</t>
    <rPh sb="0" eb="2">
      <t>リガク</t>
    </rPh>
    <rPh sb="2" eb="5">
      <t>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</si>
  <si>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</si>
  <si>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就労支援員</t>
    <rPh sb="0" eb="2">
      <t>シュウロウ</t>
    </rPh>
    <rPh sb="2" eb="4">
      <t>シエン</t>
    </rPh>
    <rPh sb="4" eb="5">
      <t>イン</t>
    </rPh>
    <phoneticPr fontId="2"/>
  </si>
  <si>
    <t>就労定着支援員</t>
    <rPh sb="0" eb="2">
      <t>シュウロウ</t>
    </rPh>
    <rPh sb="2" eb="4">
      <t>テイチャク</t>
    </rPh>
    <rPh sb="4" eb="6">
      <t>シエン</t>
    </rPh>
    <rPh sb="6" eb="7">
      <t>イン</t>
    </rPh>
    <phoneticPr fontId="2"/>
  </si>
  <si>
    <t>栄養士</t>
    <rPh sb="0" eb="3">
      <t>エイヨウシ</t>
    </rPh>
    <phoneticPr fontId="2"/>
  </si>
  <si>
    <t>調理員</t>
    <rPh sb="0" eb="3">
      <t>チョウリイン</t>
    </rPh>
    <phoneticPr fontId="2"/>
  </si>
  <si>
    <t>運転手</t>
    <rPh sb="0" eb="3">
      <t>ウンテンシュ</t>
    </rPh>
    <phoneticPr fontId="2"/>
  </si>
  <si>
    <t>事務職員</t>
    <rPh sb="0" eb="2">
      <t>ジム</t>
    </rPh>
    <rPh sb="2" eb="4">
      <t>ショクイン</t>
    </rPh>
    <phoneticPr fontId="2"/>
  </si>
  <si>
    <t>その他従業者</t>
    <rPh sb="2" eb="3">
      <t>タ</t>
    </rPh>
    <rPh sb="3" eb="6">
      <t>ジュウギョウシャ</t>
    </rPh>
    <phoneticPr fontId="2"/>
  </si>
  <si>
    <t>地域生活支援員</t>
    <rPh sb="0" eb="2">
      <t>チイキ</t>
    </rPh>
    <rPh sb="2" eb="4">
      <t>セイカツ</t>
    </rPh>
    <rPh sb="4" eb="6">
      <t>シエン</t>
    </rPh>
    <rPh sb="6" eb="7">
      <t>イン</t>
    </rPh>
    <phoneticPr fontId="2"/>
  </si>
  <si>
    <t>地域移行支援員</t>
    <rPh sb="0" eb="2">
      <t>チイキ</t>
    </rPh>
    <rPh sb="2" eb="4">
      <t>イコウ</t>
    </rPh>
    <rPh sb="4" eb="6">
      <t>シエン</t>
    </rPh>
    <rPh sb="6" eb="7">
      <t>イン</t>
    </rPh>
    <phoneticPr fontId="2"/>
  </si>
  <si>
    <t>目標工賃達成指導員</t>
    <rPh sb="0" eb="9">
      <t>モクヒョウコウチンタッセイシドウイン</t>
    </rPh>
    <phoneticPr fontId="2"/>
  </si>
  <si>
    <t>船橋　一郎</t>
    <rPh sb="0" eb="2">
      <t>フナバシ</t>
    </rPh>
    <rPh sb="3" eb="5">
      <t>イチロウ</t>
    </rPh>
    <phoneticPr fontId="2"/>
  </si>
  <si>
    <t>夜間支援員</t>
    <rPh sb="0" eb="2">
      <t>ヤカン</t>
    </rPh>
    <rPh sb="2" eb="4">
      <t>シエン</t>
    </rPh>
    <rPh sb="4" eb="5">
      <t>イン</t>
    </rPh>
    <phoneticPr fontId="2"/>
  </si>
  <si>
    <t>日中支援員</t>
    <rPh sb="0" eb="2">
      <t>ニッチュウ</t>
    </rPh>
    <rPh sb="2" eb="4">
      <t>シエン</t>
    </rPh>
    <rPh sb="4" eb="5">
      <t>イン</t>
    </rPh>
    <phoneticPr fontId="2"/>
  </si>
  <si>
    <t>令和</t>
    <rPh sb="0" eb="2">
      <t>レイワ</t>
    </rPh>
    <phoneticPr fontId="2"/>
  </si>
  <si>
    <t>従業者数</t>
    <rPh sb="0" eb="1">
      <t>ジュウ</t>
    </rPh>
    <rPh sb="1" eb="4">
      <t>ギョウシャスウ</t>
    </rPh>
    <phoneticPr fontId="2"/>
  </si>
  <si>
    <t>常勤（人）</t>
    <rPh sb="0" eb="2">
      <t>ジョウキン</t>
    </rPh>
    <rPh sb="3" eb="4">
      <t>ニン</t>
    </rPh>
    <phoneticPr fontId="2"/>
  </si>
  <si>
    <t>非常勤（人）</t>
    <rPh sb="0" eb="3">
      <t>ヒジョウキン</t>
    </rPh>
    <rPh sb="4" eb="5">
      <t>ニン</t>
    </rPh>
    <phoneticPr fontId="2"/>
  </si>
  <si>
    <t>専従</t>
    <rPh sb="0" eb="2">
      <t>センジュウ</t>
    </rPh>
    <phoneticPr fontId="2"/>
  </si>
  <si>
    <t>兼務</t>
    <rPh sb="0" eb="2">
      <t>ケンム</t>
    </rPh>
    <phoneticPr fontId="2"/>
  </si>
  <si>
    <t>従業者の職種・員数</t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</si>
  <si>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</si>
  <si>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</si>
  <si>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</si>
  <si>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</si>
  <si>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就労移行支援</t>
    <rPh sb="0" eb="6">
      <t>シュウロウイコウシエン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</si>
  <si>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</si>
  <si>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</si>
  <si>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</si>
  <si>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</si>
  <si>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2"/>
  </si>
  <si>
    <t>共同生活援助（日中サービス支援型）</t>
    <rPh sb="0" eb="6">
      <t>キョウドウセイカツエンジョ</t>
    </rPh>
    <rPh sb="7" eb="9">
      <t>ニッチュウ</t>
    </rPh>
    <rPh sb="13" eb="15">
      <t>シエン</t>
    </rPh>
    <rPh sb="15" eb="16">
      <t>ガタ</t>
    </rPh>
    <phoneticPr fontId="2"/>
  </si>
  <si>
    <t>共同生活援助（外部サービス利用型）</t>
    <rPh sb="0" eb="6">
      <t>キョウドウセイカツエンジョ</t>
    </rPh>
    <rPh sb="7" eb="9">
      <t>ガイブ</t>
    </rPh>
    <rPh sb="13" eb="15">
      <t>リヨウ</t>
    </rPh>
    <rPh sb="15" eb="16">
      <t>ガタ</t>
    </rPh>
    <phoneticPr fontId="2"/>
  </si>
  <si>
    <t>/</t>
    <phoneticPr fontId="2"/>
  </si>
  <si>
    <t>施設外就労</t>
    <rPh sb="0" eb="2">
      <t>シセツ</t>
    </rPh>
    <rPh sb="2" eb="3">
      <t>ガイ</t>
    </rPh>
    <rPh sb="3" eb="5">
      <t>シュウロウ</t>
    </rPh>
    <phoneticPr fontId="2"/>
  </si>
  <si>
    <t>従事サービス</t>
    <rPh sb="0" eb="2">
      <t>ジュウジ</t>
    </rPh>
    <phoneticPr fontId="2"/>
  </si>
  <si>
    <t>重度訪問</t>
    <rPh sb="0" eb="4">
      <t>ジュウドホウモン</t>
    </rPh>
    <phoneticPr fontId="2"/>
  </si>
  <si>
    <t>同行援護</t>
    <rPh sb="0" eb="4">
      <t>ドウコウエンゴ</t>
    </rPh>
    <phoneticPr fontId="2"/>
  </si>
  <si>
    <t>行動援護</t>
    <rPh sb="0" eb="4">
      <t>コウドウエンゴ</t>
    </rPh>
    <phoneticPr fontId="2"/>
  </si>
  <si>
    <t>移動支援</t>
    <rPh sb="0" eb="4">
      <t>イドウシエン</t>
    </rPh>
    <phoneticPr fontId="2"/>
  </si>
  <si>
    <t>居宅介護</t>
    <rPh sb="0" eb="2">
      <t>キョタク</t>
    </rPh>
    <rPh sb="2" eb="4">
      <t>カイゴ</t>
    </rPh>
    <phoneticPr fontId="2"/>
  </si>
  <si>
    <t>○</t>
  </si>
  <si>
    <t>居宅介護</t>
    <rPh sb="0" eb="4">
      <t>キョタクカイゴ</t>
    </rPh>
    <phoneticPr fontId="2"/>
  </si>
  <si>
    <t>重度訪問介護</t>
    <rPh sb="0" eb="4">
      <t>ジュウドホウモン</t>
    </rPh>
    <rPh sb="4" eb="6">
      <t>カイゴ</t>
    </rPh>
    <phoneticPr fontId="2"/>
  </si>
  <si>
    <t>○</t>
    <phoneticPr fontId="2"/>
  </si>
  <si>
    <t>就労選択支援</t>
    <rPh sb="0" eb="6">
      <t>シュウロウセンタクシエン</t>
    </rPh>
    <phoneticPr fontId="2"/>
  </si>
  <si>
    <t>就労選択支援員</t>
    <rPh sb="0" eb="6">
      <t>シュウロウセンタクシエン</t>
    </rPh>
    <rPh sb="6" eb="7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</si>
</sst>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9" formatCode="aaa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9"/>
      <name val="MS P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textRotation="255" shrinkToFit="1"/>
    </xf>
    <xf numFmtId="0" fontId="5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right" vertical="center" shrinkToFi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vertical="center" shrinkToFit="1"/>
    </xf>
    <xf numFmtId="0" fontId="4" fillId="0" borderId="0" xfId="1" applyFont="1" applyFill="1" applyAlignment="1">
      <alignment vertical="center"/>
    </xf>
    <xf numFmtId="0" fontId="6" fillId="0" borderId="2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4" fillId="0" borderId="0" xfId="1" applyFont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0" fontId="6" fillId="4" borderId="1" xfId="1" applyFont="1" applyFill="1" applyBorder="1" applyAlignment="1" applyProtection="1">
      <alignment horizontal="center" vertical="center" shrinkToFit="1"/>
      <protection locked="0"/>
    </xf>
    <xf numFmtId="0" fontId="6" fillId="4" borderId="2" xfId="1" applyFont="1" applyFill="1" applyBorder="1" applyAlignment="1" applyProtection="1">
      <alignment horizontal="right" vertical="center" shrinkToFit="1"/>
      <protection locked="0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vertical="center" textRotation="255" shrinkToFit="1"/>
    </xf>
    <xf numFmtId="0" fontId="5" fillId="3" borderId="0" xfId="1" applyFont="1" applyFill="1" applyAlignment="1">
      <alignment vertical="center" shrinkToFit="1"/>
    </xf>
    <xf numFmtId="0" fontId="6" fillId="3" borderId="0" xfId="1" applyFont="1" applyFill="1" applyAlignment="1">
      <alignment vertical="center" shrinkToFit="1"/>
    </xf>
    <xf numFmtId="0" fontId="6" fillId="3" borderId="0" xfId="1" applyFont="1" applyFill="1" applyBorder="1" applyAlignment="1" applyProtection="1">
      <alignment vertical="center" shrinkToFit="1"/>
      <protection locked="0"/>
    </xf>
    <xf numFmtId="0" fontId="4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6" fillId="4" borderId="5" xfId="1" applyFont="1" applyFill="1" applyBorder="1" applyAlignment="1" applyProtection="1">
      <alignment horizontal="right" vertical="center" shrinkToFit="1"/>
      <protection locked="0"/>
    </xf>
    <xf numFmtId="0" fontId="3" fillId="3" borderId="0" xfId="1" applyFont="1" applyFill="1" applyAlignment="1">
      <alignment horizontal="right" vertical="center"/>
    </xf>
    <xf numFmtId="0" fontId="8" fillId="3" borderId="0" xfId="1" applyFont="1" applyFill="1" applyAlignment="1">
      <alignment vertical="center"/>
    </xf>
    <xf numFmtId="0" fontId="7" fillId="3" borderId="0" xfId="1" applyFont="1" applyFill="1" applyBorder="1" applyAlignment="1">
      <alignment horizontal="center" vertical="center"/>
    </xf>
    <xf numFmtId="0" fontId="8" fillId="3" borderId="7" xfId="1" applyFont="1" applyFill="1" applyBorder="1" applyAlignment="1" applyProtection="1">
      <alignment vertical="center"/>
    </xf>
    <xf numFmtId="179" fontId="4" fillId="0" borderId="0" xfId="1" applyNumberFormat="1" applyFont="1" applyAlignment="1" applyProtection="1">
      <alignment vertical="center"/>
    </xf>
    <xf numFmtId="179" fontId="4" fillId="3" borderId="1" xfId="1" applyNumberFormat="1" applyFont="1" applyFill="1" applyBorder="1" applyAlignment="1" applyProtection="1">
      <alignment horizontal="center" vertical="center" shrinkToFit="1"/>
    </xf>
    <xf numFmtId="0" fontId="6" fillId="3" borderId="1" xfId="1" applyFont="1" applyFill="1" applyBorder="1" applyAlignment="1" applyProtection="1">
      <alignment vertical="center" shrinkToFit="1"/>
      <protection locked="0"/>
    </xf>
    <xf numFmtId="0" fontId="6" fillId="4" borderId="1" xfId="1" applyFont="1" applyFill="1" applyBorder="1" applyAlignment="1" applyProtection="1">
      <alignment vertical="center" shrinkToFit="1"/>
      <protection locked="0"/>
    </xf>
    <xf numFmtId="0" fontId="6" fillId="4" borderId="1" xfId="1" applyFont="1" applyFill="1" applyBorder="1" applyAlignment="1" applyProtection="1">
      <alignment horizontal="center" vertical="center" shrinkToFit="1"/>
      <protection locked="0"/>
    </xf>
    <xf numFmtId="176" fontId="6" fillId="0" borderId="4" xfId="1" applyNumberFormat="1" applyFont="1" applyFill="1" applyBorder="1" applyAlignment="1">
      <alignment horizontal="center" vertical="center" shrinkToFit="1"/>
    </xf>
    <xf numFmtId="0" fontId="8" fillId="3" borderId="0" xfId="1" applyFont="1" applyFill="1" applyAlignment="1">
      <alignment vertical="center"/>
    </xf>
    <xf numFmtId="0" fontId="7" fillId="3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7" fillId="3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" vertical="center" shrinkToFit="1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5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 applyProtection="1">
      <alignment vertical="center" shrinkToFit="1"/>
      <protection locked="0"/>
    </xf>
    <xf numFmtId="0" fontId="6" fillId="4" borderId="2" xfId="1" applyFont="1" applyFill="1" applyBorder="1" applyAlignment="1" applyProtection="1">
      <alignment vertical="center" shrinkToFit="1"/>
      <protection locked="0"/>
    </xf>
    <xf numFmtId="0" fontId="6" fillId="4" borderId="4" xfId="1" applyFont="1" applyFill="1" applyBorder="1" applyAlignment="1" applyProtection="1">
      <alignment vertical="center" shrinkToFit="1"/>
      <protection locked="0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wrapText="1" shrinkToFit="1"/>
    </xf>
    <xf numFmtId="0" fontId="6" fillId="0" borderId="5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0" fontId="11" fillId="0" borderId="10" xfId="1" applyFont="1" applyFill="1" applyBorder="1" applyAlignment="1">
      <alignment horizontal="center" vertical="center" wrapText="1" shrinkToFit="1"/>
    </xf>
    <xf numFmtId="0" fontId="11" fillId="0" borderId="6" xfId="1" applyFont="1" applyFill="1" applyBorder="1" applyAlignment="1">
      <alignment horizontal="center" vertical="center" wrapText="1" shrinkToFit="1"/>
    </xf>
    <xf numFmtId="0" fontId="6" fillId="4" borderId="1" xfId="1" applyFont="1" applyFill="1" applyBorder="1" applyAlignment="1" applyProtection="1">
      <alignment horizontal="center" vertical="center" shrinkToFit="1"/>
      <protection locked="0"/>
    </xf>
    <xf numFmtId="176" fontId="6" fillId="0" borderId="1" xfId="1" applyNumberFormat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center" vertical="center" shrinkToFit="1"/>
    </xf>
    <xf numFmtId="0" fontId="8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2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left" vertical="center" shrinkToFit="1"/>
    </xf>
    <xf numFmtId="176" fontId="7" fillId="3" borderId="1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7" fillId="0" borderId="9" xfId="1" applyFont="1" applyBorder="1" applyAlignment="1">
      <alignment horizontal="center" vertical="center"/>
    </xf>
    <xf numFmtId="0" fontId="6" fillId="0" borderId="2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/>
    </xf>
  </cellXfs>
  <cellStyles count="2">
    <cellStyle name="標準" xfId="0" builtinId="0"/>
    <cellStyle name="標準_③-２加算様式（就労）" xfId="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133285</xdr:colOff>
      <xdr:row>0</xdr:row>
      <xdr:rowOff>56741</xdr:rowOff>
    </xdr:from>
    <xdr:to>
      <xdr:col>61</xdr:col>
      <xdr:colOff>370908</xdr:colOff>
      <xdr:row>3</xdr:row>
      <xdr:rowOff>324445</xdr:rowOff>
    </xdr:to>
    <xdr:sp macro="" textlink="">
      <xdr:nvSpPr>
        <xdr:cNvPr id="2" name="テキスト ボックス 1"/>
        <xdr:cNvSpPr txBox="1"/>
      </xdr:nvSpPr>
      <xdr:spPr>
        <a:xfrm>
          <a:off x="9924985" y="56741"/>
          <a:ext cx="2256923" cy="103922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4800"/>
            <a:t>記載例</a:t>
          </a:r>
        </a:p>
      </xdr:txBody>
    </xdr:sp>
    <xdr:clientData/>
  </xdr:twoCellAnchor>
  <xdr:twoCellAnchor>
    <xdr:from>
      <xdr:col>46</xdr:col>
      <xdr:colOff>133285</xdr:colOff>
      <xdr:row>30</xdr:row>
      <xdr:rowOff>56741</xdr:rowOff>
    </xdr:from>
    <xdr:to>
      <xdr:col>61</xdr:col>
      <xdr:colOff>304633</xdr:colOff>
      <xdr:row>33</xdr:row>
      <xdr:rowOff>324445</xdr:rowOff>
    </xdr:to>
    <xdr:sp macro="" textlink="">
      <xdr:nvSpPr>
        <xdr:cNvPr id="3" name="テキスト ボックス 3"/>
        <xdr:cNvSpPr txBox="1"/>
      </xdr:nvSpPr>
      <xdr:spPr>
        <a:xfrm>
          <a:off x="9924985" y="7057616"/>
          <a:ext cx="2190648" cy="103922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4800"/>
            <a:t>記載例</a:t>
          </a:r>
        </a:p>
      </xdr:txBody>
    </xdr:sp>
    <xdr:clientData/>
  </xdr:twoCellAnchor>
  <xdr:twoCellAnchor>
    <xdr:from>
      <xdr:col>23</xdr:col>
      <xdr:colOff>209448</xdr:colOff>
      <xdr:row>14</xdr:row>
      <xdr:rowOff>209401</xdr:rowOff>
    </xdr:from>
    <xdr:to>
      <xdr:col>35</xdr:col>
      <xdr:colOff>123872</xdr:colOff>
      <xdr:row>19</xdr:row>
      <xdr:rowOff>247948</xdr:rowOff>
    </xdr:to>
    <xdr:sp macro="" textlink="">
      <xdr:nvSpPr>
        <xdr:cNvPr id="4" name="テキスト ボックス 4"/>
        <xdr:cNvSpPr txBox="1"/>
      </xdr:nvSpPr>
      <xdr:spPr>
        <a:xfrm>
          <a:off x="4962423" y="4362301"/>
          <a:ext cx="2543324" cy="137204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ctr">
            <a:lnSpc>
              <a:spcPts val="3800"/>
            </a:lnSpc>
          </a:pPr>
          <a:r>
            <a:rPr lang="ja-JP" altLang="en-US" sz="3200"/>
            <a:t>訪問系全体</a:t>
          </a:r>
          <a:endParaRPr lang="en-US" altLang="ja-JP" sz="3200"/>
        </a:p>
        <a:p>
          <a:pPr>
            <a:lnSpc>
              <a:spcPts val="1600"/>
            </a:lnSpc>
          </a:pPr>
          <a:r>
            <a:rPr lang="ja-JP" altLang="en-US" sz="1400"/>
            <a:t>同行援護と行動援護の人員の記載例は下記のとおり</a:t>
          </a:r>
          <a:endParaRPr lang="en-US" altLang="ja-JP" sz="1400"/>
        </a:p>
      </xdr:txBody>
    </xdr:sp>
    <xdr:clientData/>
  </xdr:twoCellAnchor>
  <xdr:twoCellAnchor>
    <xdr:from>
      <xdr:col>24</xdr:col>
      <xdr:colOff>47709</xdr:colOff>
      <xdr:row>41</xdr:row>
      <xdr:rowOff>85427</xdr:rowOff>
    </xdr:from>
    <xdr:to>
      <xdr:col>37</xdr:col>
      <xdr:colOff>123872</xdr:colOff>
      <xdr:row>47</xdr:row>
      <xdr:rowOff>257324</xdr:rowOff>
    </xdr:to>
    <xdr:sp macro="" textlink="">
      <xdr:nvSpPr>
        <xdr:cNvPr id="5" name="テキスト ボックス 5"/>
        <xdr:cNvSpPr txBox="1"/>
      </xdr:nvSpPr>
      <xdr:spPr>
        <a:xfrm>
          <a:off x="5019759" y="10429577"/>
          <a:ext cx="2924138" cy="177209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ctr">
            <a:lnSpc>
              <a:spcPts val="3800"/>
            </a:lnSpc>
          </a:pPr>
          <a:r>
            <a:rPr lang="ja-JP" altLang="en-US" sz="3200"/>
            <a:t>同行援護</a:t>
          </a:r>
          <a:endParaRPr lang="en-US" altLang="ja-JP" sz="3200"/>
        </a:p>
        <a:p>
          <a:pPr>
            <a:lnSpc>
              <a:spcPts val="1600"/>
            </a:lnSpc>
          </a:pPr>
          <a:r>
            <a:rPr lang="ja-JP" altLang="en-US" sz="1400">
              <a:solidFill>
                <a:schemeClr val="tx1"/>
              </a:solidFill>
              <a:latin typeface="+mn-lt"/>
              <a:ea typeface="+mn-ea"/>
              <a:cs typeface="+mn-cs"/>
            </a:rPr>
            <a:t>同行援護や行動援護のみ申請する場合でも、</a:t>
          </a:r>
          <a:r>
            <a:rPr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訪問系全体</a:t>
          </a:r>
          <a:r>
            <a:rPr lang="ja-JP" altLang="en-US" sz="1400">
              <a:solidFill>
                <a:schemeClr val="tx1"/>
              </a:solidFill>
              <a:latin typeface="+mn-lt"/>
              <a:ea typeface="+mn-ea"/>
              <a:cs typeface="+mn-cs"/>
            </a:rPr>
            <a:t>の勤務形態一覧表も一緒にご提出ください。</a:t>
          </a:r>
          <a:endParaRPr lang="en-US" altLang="ja-JP" sz="14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R142"/>
  <sheetViews>
    <sheetView tabSelected="1" view="pageBreakPreview" zoomScale="84" zoomScaleNormal="100" zoomScaleSheetLayoutView="84" workbookViewId="0">
      <selection activeCell="BJ1" sqref="BJ1"/>
    </sheetView>
  </sheetViews>
  <sheetFormatPr defaultRowHeight="14.25"/>
  <cols>
    <col min="1" max="1" width="3.625" style="4" customWidth="1"/>
    <col min="2" max="5" width="2.625" style="2" customWidth="1"/>
    <col min="6" max="19" width="2.625" style="4" customWidth="1"/>
    <col min="20" max="47" width="2.875" style="4" customWidth="1"/>
    <col min="48" max="61" width="2.625" style="4" customWidth="1"/>
    <col min="62" max="62" width="15.625" style="4" customWidth="1"/>
    <col min="63" max="63" width="6.375" style="16" hidden="1" customWidth="1"/>
    <col min="64" max="64" width="3.375" style="16" hidden="1" customWidth="1"/>
    <col min="65" max="65" width="4.375" style="16" hidden="1" customWidth="1"/>
    <col min="66" max="67" width="3.375" style="16" hidden="1" customWidth="1"/>
    <col min="68" max="68" width="10.375" style="16" hidden="1" customWidth="1"/>
    <col min="69" max="69" width="4.375" style="16" hidden="1" customWidth="1"/>
    <col min="70" max="76" width="2.625" style="4" customWidth="1"/>
    <col min="77" max="16384" width="9" style="4"/>
  </cols>
  <sheetData>
    <row r="1" spans="1:69" ht="18.75" customHeight="1"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9"/>
    </row>
    <row r="2" spans="1:69" ht="21" customHeight="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4"/>
      <c r="AB2" s="24"/>
      <c r="AC2" s="24"/>
      <c r="AD2" s="44" t="s">
        <v>93</v>
      </c>
      <c r="AE2" s="44"/>
      <c r="AF2" s="44"/>
      <c r="AG2" s="36"/>
      <c r="AH2" s="35" t="s">
        <v>68</v>
      </c>
      <c r="AI2" s="36"/>
      <c r="AJ2" s="35" t="s">
        <v>69</v>
      </c>
      <c r="AK2" s="25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6"/>
      <c r="BB2" s="26"/>
      <c r="BC2" s="26"/>
      <c r="BD2" s="26"/>
      <c r="BE2" s="26"/>
      <c r="BF2" s="26"/>
      <c r="BG2" s="26"/>
      <c r="BH2" s="26"/>
      <c r="BI2" s="26"/>
      <c r="BJ2" s="26"/>
    </row>
    <row r="3" spans="1:69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5" t="s">
        <v>9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</row>
    <row r="4" spans="1:69" ht="30" customHeight="1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20" t="s">
        <v>11</v>
      </c>
      <c r="U4" s="47" t="s">
        <v>12</v>
      </c>
      <c r="V4" s="47"/>
      <c r="W4" s="47"/>
      <c r="X4" s="28" t="s">
        <v>11</v>
      </c>
      <c r="Y4" s="47" t="s">
        <v>13</v>
      </c>
      <c r="Z4" s="47"/>
      <c r="AA4" s="47"/>
      <c r="AB4" s="48"/>
      <c r="AC4" s="28" t="s">
        <v>11</v>
      </c>
      <c r="AD4" s="47" t="s">
        <v>14</v>
      </c>
      <c r="AE4" s="47"/>
      <c r="AF4" s="48"/>
      <c r="AG4" s="28" t="s">
        <v>11</v>
      </c>
      <c r="AH4" s="47" t="s">
        <v>15</v>
      </c>
      <c r="AI4" s="47"/>
      <c r="AJ4" s="48"/>
      <c r="AK4" s="20" t="s">
        <v>11</v>
      </c>
      <c r="AL4" s="47" t="s">
        <v>16</v>
      </c>
      <c r="AM4" s="47"/>
      <c r="AN4" s="48"/>
      <c r="AO4" s="49" t="s">
        <v>17</v>
      </c>
      <c r="AP4" s="50"/>
      <c r="AQ4" s="50"/>
      <c r="AR4" s="50"/>
      <c r="AS4" s="50"/>
      <c r="AT4" s="50"/>
      <c r="AU4" s="50"/>
      <c r="AV4" s="51"/>
      <c r="AW4" s="52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</row>
    <row r="5" spans="1:69" ht="21" customHeight="1">
      <c r="A5" s="55" t="s">
        <v>18</v>
      </c>
      <c r="B5" s="46" t="s">
        <v>4</v>
      </c>
      <c r="C5" s="46"/>
      <c r="D5" s="46"/>
      <c r="E5" s="46"/>
      <c r="F5" s="46"/>
      <c r="G5" s="46"/>
      <c r="H5" s="46" t="s">
        <v>19</v>
      </c>
      <c r="I5" s="46"/>
      <c r="J5" s="46"/>
      <c r="K5" s="46"/>
      <c r="L5" s="46"/>
      <c r="M5" s="46" t="s">
        <v>5</v>
      </c>
      <c r="N5" s="46"/>
      <c r="O5" s="46"/>
      <c r="P5" s="46"/>
      <c r="Q5" s="46"/>
      <c r="R5" s="46"/>
      <c r="S5" s="46"/>
      <c r="T5" s="46" t="s">
        <v>0</v>
      </c>
      <c r="U5" s="46"/>
      <c r="V5" s="46"/>
      <c r="W5" s="46"/>
      <c r="X5" s="46"/>
      <c r="Y5" s="46"/>
      <c r="Z5" s="46"/>
      <c r="AA5" s="46" t="s">
        <v>1</v>
      </c>
      <c r="AB5" s="46"/>
      <c r="AC5" s="46"/>
      <c r="AD5" s="46"/>
      <c r="AE5" s="46"/>
      <c r="AF5" s="46"/>
      <c r="AG5" s="46"/>
      <c r="AH5" s="46" t="s">
        <v>2</v>
      </c>
      <c r="AI5" s="46"/>
      <c r="AJ5" s="46"/>
      <c r="AK5" s="46"/>
      <c r="AL5" s="46"/>
      <c r="AM5" s="46"/>
      <c r="AN5" s="46"/>
      <c r="AO5" s="46" t="s">
        <v>3</v>
      </c>
      <c r="AP5" s="46"/>
      <c r="AQ5" s="46"/>
      <c r="AR5" s="46"/>
      <c r="AS5" s="46"/>
      <c r="AT5" s="46"/>
      <c r="AU5" s="46"/>
      <c r="AV5" s="56" t="s">
        <v>20</v>
      </c>
      <c r="AW5" s="56"/>
      <c r="AX5" s="56"/>
      <c r="AY5" s="56" t="s">
        <v>21</v>
      </c>
      <c r="AZ5" s="56"/>
      <c r="BA5" s="56"/>
      <c r="BB5" s="56" t="s">
        <v>22</v>
      </c>
      <c r="BC5" s="56"/>
      <c r="BD5" s="56"/>
      <c r="BE5" s="58" t="s">
        <v>114</v>
      </c>
      <c r="BF5" s="59"/>
      <c r="BG5" s="59"/>
      <c r="BH5" s="59"/>
      <c r="BI5" s="57"/>
      <c r="BJ5" s="56" t="s">
        <v>23</v>
      </c>
      <c r="BK5" s="16">
        <f>2018+$AG$2</f>
        <v>2018</v>
      </c>
      <c r="BL5" s="16" t="s">
        <v>112</v>
      </c>
      <c r="BM5" s="16">
        <f>+$AI$2</f>
        <v>0</v>
      </c>
      <c r="BN5" s="16" t="s">
        <v>112</v>
      </c>
      <c r="BO5" s="16">
        <v>1</v>
      </c>
      <c r="BP5" s="16" t="str">
        <f>+BK5&amp;BL5&amp;BM5&amp;BN5&amp;BO5</f>
        <v>2018/0/1</v>
      </c>
      <c r="BQ5" s="33" t="e">
        <f>WEEKDAY(BP5,1)</f>
        <v>#VALUE!</v>
      </c>
    </row>
    <row r="6" spans="1:69" ht="24.75" customHeight="1">
      <c r="A6" s="5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6">
        <v>1</v>
      </c>
      <c r="U6" s="6">
        <v>2</v>
      </c>
      <c r="V6" s="6">
        <v>3</v>
      </c>
      <c r="W6" s="6">
        <v>4</v>
      </c>
      <c r="X6" s="6">
        <v>5</v>
      </c>
      <c r="Y6" s="6">
        <v>6</v>
      </c>
      <c r="Z6" s="6">
        <v>7</v>
      </c>
      <c r="AA6" s="6">
        <v>8</v>
      </c>
      <c r="AB6" s="6">
        <v>9</v>
      </c>
      <c r="AC6" s="6">
        <v>10</v>
      </c>
      <c r="AD6" s="6">
        <v>11</v>
      </c>
      <c r="AE6" s="6">
        <v>12</v>
      </c>
      <c r="AF6" s="6">
        <v>13</v>
      </c>
      <c r="AG6" s="6">
        <v>14</v>
      </c>
      <c r="AH6" s="6">
        <v>15</v>
      </c>
      <c r="AI6" s="6">
        <v>16</v>
      </c>
      <c r="AJ6" s="6">
        <v>17</v>
      </c>
      <c r="AK6" s="6">
        <v>18</v>
      </c>
      <c r="AL6" s="6">
        <v>19</v>
      </c>
      <c r="AM6" s="6">
        <v>20</v>
      </c>
      <c r="AN6" s="6">
        <v>21</v>
      </c>
      <c r="AO6" s="6">
        <v>22</v>
      </c>
      <c r="AP6" s="6">
        <v>23</v>
      </c>
      <c r="AQ6" s="6">
        <v>24</v>
      </c>
      <c r="AR6" s="6">
        <v>25</v>
      </c>
      <c r="AS6" s="6">
        <v>26</v>
      </c>
      <c r="AT6" s="6">
        <v>27</v>
      </c>
      <c r="AU6" s="6">
        <v>28</v>
      </c>
      <c r="AV6" s="56"/>
      <c r="AW6" s="56"/>
      <c r="AX6" s="56"/>
      <c r="AY6" s="56"/>
      <c r="AZ6" s="56"/>
      <c r="BA6" s="56"/>
      <c r="BB6" s="56"/>
      <c r="BC6" s="56"/>
      <c r="BD6" s="56"/>
      <c r="BE6" s="60" t="s">
        <v>119</v>
      </c>
      <c r="BF6" s="60" t="s">
        <v>115</v>
      </c>
      <c r="BG6" s="60" t="s">
        <v>116</v>
      </c>
      <c r="BH6" s="60" t="s">
        <v>117</v>
      </c>
      <c r="BI6" s="60" t="s">
        <v>118</v>
      </c>
      <c r="BJ6" s="46"/>
      <c r="BK6" s="16">
        <f t="shared" ref="BK6:BK68" si="0">2018+$AG$2</f>
        <v>2018</v>
      </c>
      <c r="BL6" s="16" t="s">
        <v>112</v>
      </c>
      <c r="BM6" s="16">
        <f t="shared" ref="BM6:BM68" si="1">+$AI$2</f>
        <v>0</v>
      </c>
      <c r="BN6" s="16" t="s">
        <v>112</v>
      </c>
      <c r="BO6" s="16">
        <v>2</v>
      </c>
      <c r="BP6" s="16" t="str">
        <f t="shared" ref="BP6:BP105" si="2">+BK6&amp;BL6&amp;BM6&amp;BN6&amp;BO6</f>
        <v>2018/0/2</v>
      </c>
      <c r="BQ6" s="33" t="e">
        <f t="shared" ref="BQ6:BQ68" si="3">WEEKDAY(BP6,1)</f>
        <v>#VALUE!</v>
      </c>
    </row>
    <row r="7" spans="1:69" ht="24.75" customHeight="1">
      <c r="A7" s="5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9"/>
      <c r="T7" s="34" t="str">
        <f>IF(AI2="","",BQ5)</f>
        <v/>
      </c>
      <c r="U7" s="34" t="str">
        <f>IF(AI2="","",+BQ6)</f>
        <v/>
      </c>
      <c r="V7" s="34" t="str">
        <f>IF(AI2="","",+BQ7)</f>
        <v/>
      </c>
      <c r="W7" s="34" t="str">
        <f>IF(AI2="","",+BQ8)</f>
        <v/>
      </c>
      <c r="X7" s="34" t="str">
        <f>IF(AI2="","",+BQ9)</f>
        <v/>
      </c>
      <c r="Y7" s="34" t="str">
        <f>IF(AI2="","",+BQ10)</f>
        <v/>
      </c>
      <c r="Z7" s="34" t="str">
        <f>IF(AI2="","",+BQ35)</f>
        <v/>
      </c>
      <c r="AA7" s="34" t="str">
        <f>IF(AI2="","",+BQ36)</f>
        <v/>
      </c>
      <c r="AB7" s="34" t="str">
        <f>IF(AI2="","",+BQ37)</f>
        <v/>
      </c>
      <c r="AC7" s="34" t="str">
        <f>IF(AI2="","",+BQ38)</f>
        <v/>
      </c>
      <c r="AD7" s="34" t="str">
        <f>IF(AI2="","",+BQ39)</f>
        <v/>
      </c>
      <c r="AE7" s="34" t="str">
        <f>IF(AI2="","",+BQ40)</f>
        <v/>
      </c>
      <c r="AF7" s="34" t="str">
        <f>IF(AI2="","",+BQ41)</f>
        <v/>
      </c>
      <c r="AG7" s="34" t="str">
        <f>IF(AI2="","",+BQ42)</f>
        <v/>
      </c>
      <c r="AH7" s="34" t="str">
        <f>IF(AI2="","",+BQ43)</f>
        <v/>
      </c>
      <c r="AI7" s="34" t="str">
        <f>IF(AI2="","",+BQ44)</f>
        <v/>
      </c>
      <c r="AJ7" s="34" t="str">
        <f>IF(AI2="","",++BQ45)</f>
        <v/>
      </c>
      <c r="AK7" s="34" t="str">
        <f>IF(AI2="","",+BQ46)</f>
        <v/>
      </c>
      <c r="AL7" s="34" t="str">
        <f>IF(AI2="","",++BQ59)</f>
        <v/>
      </c>
      <c r="AM7" s="34" t="str">
        <f>IF(AI2="","",+BQ60)</f>
        <v/>
      </c>
      <c r="AN7" s="34" t="str">
        <f>IF(AI2="","",+BQ61)</f>
        <v/>
      </c>
      <c r="AO7" s="34" t="str">
        <f>IF(AI2="","",+BQ62)</f>
        <v/>
      </c>
      <c r="AP7" s="34" t="str">
        <f>IF(AI2="","",+BQ63)</f>
        <v/>
      </c>
      <c r="AQ7" s="34" t="str">
        <f>IF(AI2="","",+BQ64)</f>
        <v/>
      </c>
      <c r="AR7" s="34" t="str">
        <f>IF(AI2="","",+BQ65)</f>
        <v/>
      </c>
      <c r="AS7" s="34" t="str">
        <f>IF(AI2="","",+BQ66)</f>
        <v/>
      </c>
      <c r="AT7" s="34" t="str">
        <f>IF(AI2="","",+BQ67)</f>
        <v/>
      </c>
      <c r="AU7" s="34" t="str">
        <f>IF(AI2="","",BQ5)</f>
        <v/>
      </c>
      <c r="AV7" s="57"/>
      <c r="AW7" s="56"/>
      <c r="AX7" s="56"/>
      <c r="AY7" s="56"/>
      <c r="AZ7" s="56"/>
      <c r="BA7" s="56"/>
      <c r="BB7" s="56"/>
      <c r="BC7" s="56"/>
      <c r="BD7" s="56"/>
      <c r="BE7" s="61"/>
      <c r="BF7" s="61"/>
      <c r="BG7" s="61"/>
      <c r="BH7" s="61"/>
      <c r="BI7" s="61"/>
      <c r="BJ7" s="46"/>
      <c r="BK7" s="16">
        <f t="shared" si="0"/>
        <v>2018</v>
      </c>
      <c r="BL7" s="16" t="s">
        <v>112</v>
      </c>
      <c r="BM7" s="16">
        <f t="shared" si="1"/>
        <v>0</v>
      </c>
      <c r="BN7" s="16" t="s">
        <v>112</v>
      </c>
      <c r="BO7" s="16">
        <v>3</v>
      </c>
      <c r="BP7" s="16" t="str">
        <f t="shared" si="2"/>
        <v>2018/0/3</v>
      </c>
      <c r="BQ7" s="33" t="e">
        <f t="shared" si="3"/>
        <v>#VALUE!</v>
      </c>
    </row>
    <row r="8" spans="1:69" ht="21" customHeight="1">
      <c r="A8" s="17">
        <v>1</v>
      </c>
      <c r="B8" s="62" t="s">
        <v>24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63">
        <f>IF(SUM(T8:AU8)&gt;(AV$60*4),(AV$60*4),SUM(T8:AU8))</f>
        <v>0</v>
      </c>
      <c r="AW8" s="63"/>
      <c r="AX8" s="63"/>
      <c r="AY8" s="63">
        <f>ROUNDDOWN(AV8/4,1)</f>
        <v>0</v>
      </c>
      <c r="AZ8" s="63"/>
      <c r="BA8" s="63"/>
      <c r="BB8" s="64">
        <f>IF(B8="管理者",0,IF($AV$60="","黄色セル入力",ROUNDDOWN(AY8/$AV$60,1)))</f>
        <v>0</v>
      </c>
      <c r="BC8" s="65"/>
      <c r="BD8" s="66"/>
      <c r="BE8" s="38"/>
      <c r="BF8" s="38"/>
      <c r="BG8" s="38"/>
      <c r="BH8" s="38"/>
      <c r="BI8" s="38"/>
      <c r="BJ8" s="19"/>
      <c r="BK8" s="16">
        <f t="shared" si="0"/>
        <v>2018</v>
      </c>
      <c r="BL8" s="16" t="s">
        <v>112</v>
      </c>
      <c r="BM8" s="16">
        <f t="shared" si="1"/>
        <v>0</v>
      </c>
      <c r="BN8" s="16" t="s">
        <v>112</v>
      </c>
      <c r="BO8" s="16">
        <v>4</v>
      </c>
      <c r="BP8" s="16" t="str">
        <f t="shared" si="2"/>
        <v>2018/0/4</v>
      </c>
      <c r="BQ8" s="33" t="e">
        <f t="shared" si="3"/>
        <v>#VALUE!</v>
      </c>
    </row>
    <row r="9" spans="1:69" ht="21" customHeight="1">
      <c r="A9" s="17">
        <v>2</v>
      </c>
      <c r="B9" s="62" t="s">
        <v>25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63">
        <f t="shared" ref="AV9:AV46" si="4">IF(SUM(T9:AU9)&gt;(AV$60*4),(AV$60*4),SUM(T9:AU9))</f>
        <v>0</v>
      </c>
      <c r="AW9" s="63"/>
      <c r="AX9" s="63"/>
      <c r="AY9" s="63">
        <f t="shared" ref="AY9:AY46" si="5">ROUNDDOWN(AV9/4,1)</f>
        <v>0</v>
      </c>
      <c r="AZ9" s="63"/>
      <c r="BA9" s="63"/>
      <c r="BB9" s="64" t="str">
        <f>IF(B9="管理者",0,IF($AV$60="","黄色セル入力",ROUNDDOWN(AY9/$AV$60,1)))</f>
        <v>黄色セル入力</v>
      </c>
      <c r="BC9" s="65"/>
      <c r="BD9" s="66"/>
      <c r="BE9" s="38"/>
      <c r="BF9" s="38"/>
      <c r="BG9" s="38"/>
      <c r="BH9" s="38"/>
      <c r="BI9" s="38"/>
      <c r="BJ9" s="19"/>
      <c r="BK9" s="16">
        <f t="shared" si="0"/>
        <v>2018</v>
      </c>
      <c r="BL9" s="16" t="s">
        <v>112</v>
      </c>
      <c r="BM9" s="16">
        <f t="shared" si="1"/>
        <v>0</v>
      </c>
      <c r="BN9" s="16" t="s">
        <v>112</v>
      </c>
      <c r="BO9" s="16">
        <v>5</v>
      </c>
      <c r="BP9" s="16" t="str">
        <f t="shared" si="2"/>
        <v>2018/0/5</v>
      </c>
      <c r="BQ9" s="33" t="e">
        <f t="shared" si="3"/>
        <v>#VALUE!</v>
      </c>
    </row>
    <row r="10" spans="1:69" ht="21" customHeight="1">
      <c r="A10" s="17">
        <v>3</v>
      </c>
      <c r="B10" s="62" t="s">
        <v>26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63">
        <f t="shared" si="4"/>
        <v>0</v>
      </c>
      <c r="AW10" s="63"/>
      <c r="AX10" s="63"/>
      <c r="AY10" s="63">
        <f t="shared" si="5"/>
        <v>0</v>
      </c>
      <c r="AZ10" s="63"/>
      <c r="BA10" s="63"/>
      <c r="BB10" s="64" t="str">
        <f t="shared" ref="BB10:BB46" si="6">IF(B10="管理者",0,IF($AV$60="","黄色セル入力",ROUNDDOWN(AY10/$AV$60,1)))</f>
        <v>黄色セル入力</v>
      </c>
      <c r="BC10" s="65"/>
      <c r="BD10" s="66"/>
      <c r="BE10" s="38"/>
      <c r="BF10" s="38"/>
      <c r="BG10" s="38"/>
      <c r="BH10" s="38"/>
      <c r="BI10" s="38"/>
      <c r="BJ10" s="19"/>
      <c r="BK10" s="16">
        <f t="shared" si="0"/>
        <v>2018</v>
      </c>
      <c r="BL10" s="16" t="s">
        <v>112</v>
      </c>
      <c r="BM10" s="16">
        <f t="shared" si="1"/>
        <v>0</v>
      </c>
      <c r="BN10" s="16" t="s">
        <v>112</v>
      </c>
      <c r="BO10" s="16">
        <v>6</v>
      </c>
      <c r="BP10" s="16" t="str">
        <f t="shared" si="2"/>
        <v>2018/0/6</v>
      </c>
      <c r="BQ10" s="33" t="e">
        <f t="shared" si="3"/>
        <v>#VALUE!</v>
      </c>
    </row>
    <row r="11" spans="1:69" ht="21" customHeight="1">
      <c r="A11" s="17">
        <v>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63">
        <f t="shared" ref="AV11:AV34" si="7">IF(SUM(T11:AU11)&gt;(AV$60*4),(AV$60*4),SUM(T11:AU11))</f>
        <v>0</v>
      </c>
      <c r="AW11" s="63"/>
      <c r="AX11" s="63"/>
      <c r="AY11" s="63">
        <f t="shared" ref="AY11:AY15" si="8">ROUNDDOWN(AV11/4,1)</f>
        <v>0</v>
      </c>
      <c r="AZ11" s="63"/>
      <c r="BA11" s="63"/>
      <c r="BB11" s="64" t="str">
        <f t="shared" ref="BB11:BB34" si="9">IF(B11="管理者",0,IF($AV$60="","黄色セル入力",ROUNDDOWN(AY11/$AV$60,1)))</f>
        <v>黄色セル入力</v>
      </c>
      <c r="BC11" s="65"/>
      <c r="BD11" s="66"/>
      <c r="BE11" s="38"/>
      <c r="BF11" s="38"/>
      <c r="BG11" s="38"/>
      <c r="BH11" s="38"/>
      <c r="BI11" s="38"/>
      <c r="BJ11" s="37"/>
      <c r="BK11" s="16">
        <f t="shared" si="0"/>
        <v>2018</v>
      </c>
      <c r="BL11" s="16" t="s">
        <v>112</v>
      </c>
      <c r="BM11" s="16">
        <f t="shared" si="1"/>
        <v>0</v>
      </c>
      <c r="BN11" s="16" t="s">
        <v>112</v>
      </c>
      <c r="BO11" s="16">
        <v>7</v>
      </c>
      <c r="BP11" s="16" t="str">
        <f t="shared" ref="BP11:BP34" si="10">+BK11&amp;BL11&amp;BM11&amp;BN11&amp;BO11</f>
        <v>2018/0/7</v>
      </c>
      <c r="BQ11" s="33" t="e">
        <f t="shared" ref="BQ11:BQ34" si="11">WEEKDAY(BP11,1)</f>
        <v>#VALUE!</v>
      </c>
    </row>
    <row r="12" spans="1:69" ht="21" customHeight="1">
      <c r="A12" s="17">
        <v>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63">
        <f t="shared" si="7"/>
        <v>0</v>
      </c>
      <c r="AW12" s="63"/>
      <c r="AX12" s="63"/>
      <c r="AY12" s="63">
        <f t="shared" si="8"/>
        <v>0</v>
      </c>
      <c r="AZ12" s="63"/>
      <c r="BA12" s="63"/>
      <c r="BB12" s="64" t="str">
        <f t="shared" si="9"/>
        <v>黄色セル入力</v>
      </c>
      <c r="BC12" s="65"/>
      <c r="BD12" s="66"/>
      <c r="BE12" s="38"/>
      <c r="BF12" s="38"/>
      <c r="BG12" s="38"/>
      <c r="BH12" s="38"/>
      <c r="BI12" s="38"/>
      <c r="BJ12" s="37"/>
      <c r="BK12" s="16">
        <f t="shared" si="0"/>
        <v>2018</v>
      </c>
      <c r="BL12" s="16" t="s">
        <v>112</v>
      </c>
      <c r="BM12" s="16">
        <f t="shared" si="1"/>
        <v>0</v>
      </c>
      <c r="BN12" s="16" t="s">
        <v>112</v>
      </c>
      <c r="BO12" s="16">
        <v>8</v>
      </c>
      <c r="BP12" s="16" t="str">
        <f t="shared" si="10"/>
        <v>2018/0/8</v>
      </c>
      <c r="BQ12" s="33" t="e">
        <f t="shared" si="11"/>
        <v>#VALUE!</v>
      </c>
    </row>
    <row r="13" spans="1:69" ht="21" customHeight="1">
      <c r="A13" s="17">
        <v>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63">
        <f t="shared" si="7"/>
        <v>0</v>
      </c>
      <c r="AW13" s="63"/>
      <c r="AX13" s="63"/>
      <c r="AY13" s="63">
        <f t="shared" si="8"/>
        <v>0</v>
      </c>
      <c r="AZ13" s="63"/>
      <c r="BA13" s="63"/>
      <c r="BB13" s="64" t="str">
        <f t="shared" si="9"/>
        <v>黄色セル入力</v>
      </c>
      <c r="BC13" s="65"/>
      <c r="BD13" s="66"/>
      <c r="BE13" s="38"/>
      <c r="BF13" s="38"/>
      <c r="BG13" s="38"/>
      <c r="BH13" s="38"/>
      <c r="BI13" s="38"/>
      <c r="BJ13" s="37"/>
      <c r="BK13" s="16">
        <f t="shared" si="0"/>
        <v>2018</v>
      </c>
      <c r="BL13" s="16" t="s">
        <v>112</v>
      </c>
      <c r="BM13" s="16">
        <f t="shared" si="1"/>
        <v>0</v>
      </c>
      <c r="BN13" s="16" t="s">
        <v>112</v>
      </c>
      <c r="BO13" s="16">
        <v>9</v>
      </c>
      <c r="BP13" s="16" t="str">
        <f t="shared" si="10"/>
        <v>2018/0/9</v>
      </c>
      <c r="BQ13" s="33" t="e">
        <f t="shared" si="11"/>
        <v>#VALUE!</v>
      </c>
    </row>
    <row r="14" spans="1:69" ht="21" customHeight="1">
      <c r="A14" s="17">
        <v>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63">
        <f t="shared" si="7"/>
        <v>0</v>
      </c>
      <c r="AW14" s="63"/>
      <c r="AX14" s="63"/>
      <c r="AY14" s="63">
        <f t="shared" si="8"/>
        <v>0</v>
      </c>
      <c r="AZ14" s="63"/>
      <c r="BA14" s="63"/>
      <c r="BB14" s="64" t="str">
        <f t="shared" si="9"/>
        <v>黄色セル入力</v>
      </c>
      <c r="BC14" s="65"/>
      <c r="BD14" s="66"/>
      <c r="BE14" s="38"/>
      <c r="BF14" s="38"/>
      <c r="BG14" s="38"/>
      <c r="BH14" s="38"/>
      <c r="BI14" s="38"/>
      <c r="BJ14" s="37"/>
      <c r="BK14" s="16">
        <f t="shared" si="0"/>
        <v>2018</v>
      </c>
      <c r="BL14" s="16" t="s">
        <v>112</v>
      </c>
      <c r="BM14" s="16">
        <f t="shared" si="1"/>
        <v>0</v>
      </c>
      <c r="BN14" s="16" t="s">
        <v>112</v>
      </c>
      <c r="BO14" s="16">
        <v>10</v>
      </c>
      <c r="BP14" s="16" t="str">
        <f t="shared" si="10"/>
        <v>2018/0/10</v>
      </c>
      <c r="BQ14" s="33" t="e">
        <f t="shared" si="11"/>
        <v>#VALUE!</v>
      </c>
    </row>
    <row r="15" spans="1:69" ht="21" customHeight="1">
      <c r="A15" s="17">
        <v>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63">
        <f t="shared" si="7"/>
        <v>0</v>
      </c>
      <c r="AW15" s="63"/>
      <c r="AX15" s="63"/>
      <c r="AY15" s="63">
        <f t="shared" si="8"/>
        <v>0</v>
      </c>
      <c r="AZ15" s="63"/>
      <c r="BA15" s="63"/>
      <c r="BB15" s="64" t="str">
        <f t="shared" si="9"/>
        <v>黄色セル入力</v>
      </c>
      <c r="BC15" s="65"/>
      <c r="BD15" s="66"/>
      <c r="BE15" s="38"/>
      <c r="BF15" s="38"/>
      <c r="BG15" s="38"/>
      <c r="BH15" s="38"/>
      <c r="BI15" s="38"/>
      <c r="BJ15" s="37"/>
      <c r="BK15" s="16">
        <f t="shared" si="0"/>
        <v>2018</v>
      </c>
      <c r="BL15" s="16" t="s">
        <v>112</v>
      </c>
      <c r="BM15" s="16">
        <f t="shared" si="1"/>
        <v>0</v>
      </c>
      <c r="BN15" s="16" t="s">
        <v>112</v>
      </c>
      <c r="BO15" s="16">
        <v>11</v>
      </c>
      <c r="BP15" s="16" t="str">
        <f t="shared" si="10"/>
        <v>2018/0/11</v>
      </c>
      <c r="BQ15" s="33" t="e">
        <f t="shared" si="11"/>
        <v>#VALUE!</v>
      </c>
    </row>
    <row r="16" spans="1:69" ht="21" customHeight="1">
      <c r="A16" s="17">
        <v>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63">
        <f t="shared" si="7"/>
        <v>0</v>
      </c>
      <c r="AW16" s="63"/>
      <c r="AX16" s="63"/>
      <c r="AY16" s="63">
        <f>ROUNDDOWN(AV16/4,1)</f>
        <v>0</v>
      </c>
      <c r="AZ16" s="63"/>
      <c r="BA16" s="63"/>
      <c r="BB16" s="64" t="str">
        <f t="shared" si="9"/>
        <v>黄色セル入力</v>
      </c>
      <c r="BC16" s="65"/>
      <c r="BD16" s="66"/>
      <c r="BE16" s="38"/>
      <c r="BF16" s="38"/>
      <c r="BG16" s="38"/>
      <c r="BH16" s="38"/>
      <c r="BI16" s="38"/>
      <c r="BJ16" s="37"/>
      <c r="BK16" s="16">
        <f t="shared" si="0"/>
        <v>2018</v>
      </c>
      <c r="BL16" s="16" t="s">
        <v>112</v>
      </c>
      <c r="BM16" s="16">
        <f t="shared" si="1"/>
        <v>0</v>
      </c>
      <c r="BN16" s="16" t="s">
        <v>112</v>
      </c>
      <c r="BO16" s="16">
        <v>12</v>
      </c>
      <c r="BP16" s="16" t="str">
        <f t="shared" si="10"/>
        <v>2018/0/12</v>
      </c>
      <c r="BQ16" s="33" t="e">
        <f t="shared" si="11"/>
        <v>#VALUE!</v>
      </c>
    </row>
    <row r="17" spans="1:69" ht="21" customHeight="1">
      <c r="A17" s="17">
        <v>10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63">
        <f t="shared" si="7"/>
        <v>0</v>
      </c>
      <c r="AW17" s="63"/>
      <c r="AX17" s="63"/>
      <c r="AY17" s="63">
        <f>ROUNDDOWN(AV17/4,1)</f>
        <v>0</v>
      </c>
      <c r="AZ17" s="63"/>
      <c r="BA17" s="63"/>
      <c r="BB17" s="64" t="str">
        <f t="shared" si="9"/>
        <v>黄色セル入力</v>
      </c>
      <c r="BC17" s="65"/>
      <c r="BD17" s="66"/>
      <c r="BE17" s="38"/>
      <c r="BF17" s="38"/>
      <c r="BG17" s="38"/>
      <c r="BH17" s="38"/>
      <c r="BI17" s="38"/>
      <c r="BJ17" s="37"/>
      <c r="BK17" s="16">
        <f t="shared" si="0"/>
        <v>2018</v>
      </c>
      <c r="BL17" s="16" t="s">
        <v>112</v>
      </c>
      <c r="BM17" s="16">
        <f t="shared" si="1"/>
        <v>0</v>
      </c>
      <c r="BN17" s="16" t="s">
        <v>112</v>
      </c>
      <c r="BO17" s="16">
        <v>13</v>
      </c>
      <c r="BP17" s="16" t="str">
        <f t="shared" si="10"/>
        <v>2018/0/13</v>
      </c>
      <c r="BQ17" s="33" t="e">
        <f t="shared" si="11"/>
        <v>#VALUE!</v>
      </c>
    </row>
    <row r="18" spans="1:69" ht="21" customHeight="1">
      <c r="A18" s="17">
        <v>11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63">
        <f t="shared" si="7"/>
        <v>0</v>
      </c>
      <c r="AW18" s="63"/>
      <c r="AX18" s="63"/>
      <c r="AY18" s="63">
        <f>ROUNDDOWN(AV18/4,1)</f>
        <v>0</v>
      </c>
      <c r="AZ18" s="63"/>
      <c r="BA18" s="63"/>
      <c r="BB18" s="64" t="str">
        <f t="shared" si="9"/>
        <v>黄色セル入力</v>
      </c>
      <c r="BC18" s="65"/>
      <c r="BD18" s="66"/>
      <c r="BE18" s="38"/>
      <c r="BF18" s="38"/>
      <c r="BG18" s="38"/>
      <c r="BH18" s="38"/>
      <c r="BI18" s="38"/>
      <c r="BJ18" s="37"/>
      <c r="BK18" s="16">
        <f t="shared" si="0"/>
        <v>2018</v>
      </c>
      <c r="BL18" s="16" t="s">
        <v>112</v>
      </c>
      <c r="BM18" s="16">
        <f t="shared" si="1"/>
        <v>0</v>
      </c>
      <c r="BN18" s="16" t="s">
        <v>112</v>
      </c>
      <c r="BO18" s="16">
        <v>14</v>
      </c>
      <c r="BP18" s="16" t="str">
        <f t="shared" si="10"/>
        <v>2018/0/14</v>
      </c>
      <c r="BQ18" s="33" t="e">
        <f t="shared" si="11"/>
        <v>#VALUE!</v>
      </c>
    </row>
    <row r="19" spans="1:69" ht="21" customHeight="1">
      <c r="A19" s="17">
        <v>12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63">
        <f t="shared" si="7"/>
        <v>0</v>
      </c>
      <c r="AW19" s="63"/>
      <c r="AX19" s="63"/>
      <c r="AY19" s="63">
        <f>ROUNDDOWN(AV19/4,1)</f>
        <v>0</v>
      </c>
      <c r="AZ19" s="63"/>
      <c r="BA19" s="63"/>
      <c r="BB19" s="64" t="str">
        <f t="shared" si="9"/>
        <v>黄色セル入力</v>
      </c>
      <c r="BC19" s="65"/>
      <c r="BD19" s="66"/>
      <c r="BE19" s="38"/>
      <c r="BF19" s="38"/>
      <c r="BG19" s="38"/>
      <c r="BH19" s="38"/>
      <c r="BI19" s="38"/>
      <c r="BJ19" s="37"/>
      <c r="BK19" s="16">
        <f t="shared" si="0"/>
        <v>2018</v>
      </c>
      <c r="BL19" s="16" t="s">
        <v>112</v>
      </c>
      <c r="BM19" s="16">
        <f t="shared" si="1"/>
        <v>0</v>
      </c>
      <c r="BN19" s="16" t="s">
        <v>112</v>
      </c>
      <c r="BO19" s="16">
        <v>15</v>
      </c>
      <c r="BP19" s="16" t="str">
        <f t="shared" si="10"/>
        <v>2018/0/15</v>
      </c>
      <c r="BQ19" s="33" t="e">
        <f t="shared" si="11"/>
        <v>#VALUE!</v>
      </c>
    </row>
    <row r="20" spans="1:69" ht="21" customHeight="1">
      <c r="A20" s="17">
        <v>13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63">
        <f t="shared" si="7"/>
        <v>0</v>
      </c>
      <c r="AW20" s="63"/>
      <c r="AX20" s="63"/>
      <c r="AY20" s="63">
        <f>ROUNDDOWN(AV20/4,1)</f>
        <v>0</v>
      </c>
      <c r="AZ20" s="63"/>
      <c r="BA20" s="63"/>
      <c r="BB20" s="64" t="str">
        <f t="shared" si="9"/>
        <v>黄色セル入力</v>
      </c>
      <c r="BC20" s="65"/>
      <c r="BD20" s="66"/>
      <c r="BE20" s="38"/>
      <c r="BF20" s="38"/>
      <c r="BG20" s="38"/>
      <c r="BH20" s="38"/>
      <c r="BI20" s="38"/>
      <c r="BJ20" s="37"/>
      <c r="BK20" s="16">
        <f t="shared" si="0"/>
        <v>2018</v>
      </c>
      <c r="BL20" s="16" t="s">
        <v>112</v>
      </c>
      <c r="BM20" s="16">
        <f t="shared" si="1"/>
        <v>0</v>
      </c>
      <c r="BN20" s="16" t="s">
        <v>112</v>
      </c>
      <c r="BO20" s="16">
        <v>16</v>
      </c>
      <c r="BP20" s="16" t="str">
        <f t="shared" si="10"/>
        <v>2018/0/16</v>
      </c>
      <c r="BQ20" s="33" t="e">
        <f t="shared" si="11"/>
        <v>#VALUE!</v>
      </c>
    </row>
    <row r="21" spans="1:69" ht="21" customHeight="1">
      <c r="A21" s="17">
        <v>14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63">
        <f t="shared" si="7"/>
        <v>0</v>
      </c>
      <c r="AW21" s="63"/>
      <c r="AX21" s="63"/>
      <c r="AY21" s="63">
        <f t="shared" ref="AY21:AY27" si="12">ROUNDDOWN(AV21/4,1)</f>
        <v>0</v>
      </c>
      <c r="AZ21" s="63"/>
      <c r="BA21" s="63"/>
      <c r="BB21" s="64" t="str">
        <f t="shared" si="9"/>
        <v>黄色セル入力</v>
      </c>
      <c r="BC21" s="65"/>
      <c r="BD21" s="66"/>
      <c r="BE21" s="38"/>
      <c r="BF21" s="38"/>
      <c r="BG21" s="38"/>
      <c r="BH21" s="38"/>
      <c r="BI21" s="38"/>
      <c r="BJ21" s="37"/>
      <c r="BK21" s="16">
        <f t="shared" si="0"/>
        <v>2018</v>
      </c>
      <c r="BL21" s="16" t="s">
        <v>112</v>
      </c>
      <c r="BM21" s="16">
        <f t="shared" si="1"/>
        <v>0</v>
      </c>
      <c r="BN21" s="16" t="s">
        <v>112</v>
      </c>
      <c r="BO21" s="16">
        <v>17</v>
      </c>
      <c r="BP21" s="16" t="str">
        <f t="shared" si="10"/>
        <v>2018/0/17</v>
      </c>
      <c r="BQ21" s="33" t="e">
        <f t="shared" si="11"/>
        <v>#VALUE!</v>
      </c>
    </row>
    <row r="22" spans="1:69" ht="21" customHeight="1">
      <c r="A22" s="17">
        <v>15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63">
        <f t="shared" si="7"/>
        <v>0</v>
      </c>
      <c r="AW22" s="63"/>
      <c r="AX22" s="63"/>
      <c r="AY22" s="63">
        <f t="shared" si="12"/>
        <v>0</v>
      </c>
      <c r="AZ22" s="63"/>
      <c r="BA22" s="63"/>
      <c r="BB22" s="64" t="str">
        <f t="shared" si="9"/>
        <v>黄色セル入力</v>
      </c>
      <c r="BC22" s="65"/>
      <c r="BD22" s="66"/>
      <c r="BE22" s="38"/>
      <c r="BF22" s="38"/>
      <c r="BG22" s="38"/>
      <c r="BH22" s="38"/>
      <c r="BI22" s="38"/>
      <c r="BJ22" s="37"/>
      <c r="BK22" s="16">
        <f t="shared" si="0"/>
        <v>2018</v>
      </c>
      <c r="BL22" s="16" t="s">
        <v>112</v>
      </c>
      <c r="BM22" s="16">
        <f t="shared" si="1"/>
        <v>0</v>
      </c>
      <c r="BN22" s="16" t="s">
        <v>112</v>
      </c>
      <c r="BO22" s="16">
        <v>18</v>
      </c>
      <c r="BP22" s="16" t="str">
        <f t="shared" si="10"/>
        <v>2018/0/18</v>
      </c>
      <c r="BQ22" s="33" t="e">
        <f t="shared" si="11"/>
        <v>#VALUE!</v>
      </c>
    </row>
    <row r="23" spans="1:69" ht="21" customHeight="1">
      <c r="A23" s="17">
        <v>16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63">
        <f t="shared" si="7"/>
        <v>0</v>
      </c>
      <c r="AW23" s="63"/>
      <c r="AX23" s="63"/>
      <c r="AY23" s="63">
        <f t="shared" si="12"/>
        <v>0</v>
      </c>
      <c r="AZ23" s="63"/>
      <c r="BA23" s="63"/>
      <c r="BB23" s="64" t="str">
        <f t="shared" si="9"/>
        <v>黄色セル入力</v>
      </c>
      <c r="BC23" s="65"/>
      <c r="BD23" s="66"/>
      <c r="BE23" s="38"/>
      <c r="BF23" s="38"/>
      <c r="BG23" s="38"/>
      <c r="BH23" s="38"/>
      <c r="BI23" s="38"/>
      <c r="BJ23" s="37"/>
      <c r="BK23" s="16">
        <f t="shared" si="0"/>
        <v>2018</v>
      </c>
      <c r="BL23" s="16" t="s">
        <v>112</v>
      </c>
      <c r="BM23" s="16">
        <f t="shared" si="1"/>
        <v>0</v>
      </c>
      <c r="BN23" s="16" t="s">
        <v>112</v>
      </c>
      <c r="BO23" s="16">
        <v>7</v>
      </c>
      <c r="BP23" s="16" t="str">
        <f t="shared" si="10"/>
        <v>2018/0/7</v>
      </c>
      <c r="BQ23" s="33" t="e">
        <f t="shared" si="11"/>
        <v>#VALUE!</v>
      </c>
    </row>
    <row r="24" spans="1:69" ht="21" customHeight="1">
      <c r="A24" s="17">
        <v>17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63">
        <f t="shared" si="7"/>
        <v>0</v>
      </c>
      <c r="AW24" s="63"/>
      <c r="AX24" s="63"/>
      <c r="AY24" s="63">
        <f t="shared" si="12"/>
        <v>0</v>
      </c>
      <c r="AZ24" s="63"/>
      <c r="BA24" s="63"/>
      <c r="BB24" s="64" t="str">
        <f t="shared" si="9"/>
        <v>黄色セル入力</v>
      </c>
      <c r="BC24" s="65"/>
      <c r="BD24" s="66"/>
      <c r="BE24" s="38"/>
      <c r="BF24" s="38"/>
      <c r="BG24" s="38"/>
      <c r="BH24" s="38"/>
      <c r="BI24" s="38"/>
      <c r="BJ24" s="37"/>
      <c r="BK24" s="16">
        <f t="shared" si="0"/>
        <v>2018</v>
      </c>
      <c r="BL24" s="16" t="s">
        <v>112</v>
      </c>
      <c r="BM24" s="16">
        <f t="shared" si="1"/>
        <v>0</v>
      </c>
      <c r="BN24" s="16" t="s">
        <v>112</v>
      </c>
      <c r="BO24" s="16">
        <v>8</v>
      </c>
      <c r="BP24" s="16" t="str">
        <f t="shared" si="10"/>
        <v>2018/0/8</v>
      </c>
      <c r="BQ24" s="33" t="e">
        <f t="shared" si="11"/>
        <v>#VALUE!</v>
      </c>
    </row>
    <row r="25" spans="1:69" ht="21" customHeight="1">
      <c r="A25" s="17">
        <v>18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63">
        <f t="shared" si="7"/>
        <v>0</v>
      </c>
      <c r="AW25" s="63"/>
      <c r="AX25" s="63"/>
      <c r="AY25" s="63">
        <f t="shared" si="12"/>
        <v>0</v>
      </c>
      <c r="AZ25" s="63"/>
      <c r="BA25" s="63"/>
      <c r="BB25" s="64" t="str">
        <f t="shared" si="9"/>
        <v>黄色セル入力</v>
      </c>
      <c r="BC25" s="65"/>
      <c r="BD25" s="66"/>
      <c r="BE25" s="38"/>
      <c r="BF25" s="38"/>
      <c r="BG25" s="38"/>
      <c r="BH25" s="38"/>
      <c r="BI25" s="38"/>
      <c r="BJ25" s="37"/>
      <c r="BK25" s="16">
        <f t="shared" si="0"/>
        <v>2018</v>
      </c>
      <c r="BL25" s="16" t="s">
        <v>112</v>
      </c>
      <c r="BM25" s="16">
        <f t="shared" si="1"/>
        <v>0</v>
      </c>
      <c r="BN25" s="16" t="s">
        <v>112</v>
      </c>
      <c r="BO25" s="16">
        <v>9</v>
      </c>
      <c r="BP25" s="16" t="str">
        <f t="shared" si="10"/>
        <v>2018/0/9</v>
      </c>
      <c r="BQ25" s="33" t="e">
        <f t="shared" si="11"/>
        <v>#VALUE!</v>
      </c>
    </row>
    <row r="26" spans="1:69" ht="21" customHeight="1">
      <c r="A26" s="17">
        <v>19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63">
        <f t="shared" si="7"/>
        <v>0</v>
      </c>
      <c r="AW26" s="63"/>
      <c r="AX26" s="63"/>
      <c r="AY26" s="63">
        <f t="shared" si="12"/>
        <v>0</v>
      </c>
      <c r="AZ26" s="63"/>
      <c r="BA26" s="63"/>
      <c r="BB26" s="64" t="str">
        <f t="shared" si="9"/>
        <v>黄色セル入力</v>
      </c>
      <c r="BC26" s="65"/>
      <c r="BD26" s="66"/>
      <c r="BE26" s="38"/>
      <c r="BF26" s="38"/>
      <c r="BG26" s="38"/>
      <c r="BH26" s="38"/>
      <c r="BI26" s="38"/>
      <c r="BJ26" s="37"/>
      <c r="BK26" s="16">
        <f t="shared" si="0"/>
        <v>2018</v>
      </c>
      <c r="BL26" s="16" t="s">
        <v>112</v>
      </c>
      <c r="BM26" s="16">
        <f t="shared" si="1"/>
        <v>0</v>
      </c>
      <c r="BN26" s="16" t="s">
        <v>112</v>
      </c>
      <c r="BO26" s="16">
        <v>10</v>
      </c>
      <c r="BP26" s="16" t="str">
        <f t="shared" si="10"/>
        <v>2018/0/10</v>
      </c>
      <c r="BQ26" s="33" t="e">
        <f t="shared" si="11"/>
        <v>#VALUE!</v>
      </c>
    </row>
    <row r="27" spans="1:69" ht="21" customHeight="1">
      <c r="A27" s="17">
        <v>20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63">
        <f t="shared" si="7"/>
        <v>0</v>
      </c>
      <c r="AW27" s="63"/>
      <c r="AX27" s="63"/>
      <c r="AY27" s="63">
        <f t="shared" si="12"/>
        <v>0</v>
      </c>
      <c r="AZ27" s="63"/>
      <c r="BA27" s="63"/>
      <c r="BB27" s="64" t="str">
        <f t="shared" si="9"/>
        <v>黄色セル入力</v>
      </c>
      <c r="BC27" s="65"/>
      <c r="BD27" s="66"/>
      <c r="BE27" s="38"/>
      <c r="BF27" s="38"/>
      <c r="BG27" s="38"/>
      <c r="BH27" s="38"/>
      <c r="BI27" s="38"/>
      <c r="BJ27" s="37"/>
      <c r="BK27" s="16">
        <f t="shared" si="0"/>
        <v>2018</v>
      </c>
      <c r="BL27" s="16" t="s">
        <v>112</v>
      </c>
      <c r="BM27" s="16">
        <f t="shared" si="1"/>
        <v>0</v>
      </c>
      <c r="BN27" s="16" t="s">
        <v>112</v>
      </c>
      <c r="BO27" s="16">
        <v>11</v>
      </c>
      <c r="BP27" s="16" t="str">
        <f t="shared" si="10"/>
        <v>2018/0/11</v>
      </c>
      <c r="BQ27" s="33" t="e">
        <f t="shared" si="11"/>
        <v>#VALUE!</v>
      </c>
    </row>
    <row r="28" spans="1:69" ht="21" hidden="1" customHeight="1">
      <c r="A28" s="17">
        <v>21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63">
        <f t="shared" si="7"/>
        <v>0</v>
      </c>
      <c r="AW28" s="63"/>
      <c r="AX28" s="63"/>
      <c r="AY28" s="63">
        <f>ROUNDDOWN(AV28/4,1)</f>
        <v>0</v>
      </c>
      <c r="AZ28" s="63"/>
      <c r="BA28" s="63"/>
      <c r="BB28" s="64" t="str">
        <f t="shared" si="9"/>
        <v>黄色セル入力</v>
      </c>
      <c r="BC28" s="65"/>
      <c r="BD28" s="66"/>
      <c r="BE28" s="38"/>
      <c r="BF28" s="38"/>
      <c r="BG28" s="38"/>
      <c r="BH28" s="38"/>
      <c r="BI28" s="38"/>
      <c r="BJ28" s="37"/>
      <c r="BK28" s="16">
        <f t="shared" si="0"/>
        <v>2018</v>
      </c>
      <c r="BL28" s="16" t="s">
        <v>112</v>
      </c>
      <c r="BM28" s="16">
        <f t="shared" si="1"/>
        <v>0</v>
      </c>
      <c r="BN28" s="16" t="s">
        <v>112</v>
      </c>
      <c r="BO28" s="16">
        <v>12</v>
      </c>
      <c r="BP28" s="16" t="str">
        <f t="shared" si="10"/>
        <v>2018/0/12</v>
      </c>
      <c r="BQ28" s="33" t="e">
        <f t="shared" si="11"/>
        <v>#VALUE!</v>
      </c>
    </row>
    <row r="29" spans="1:69" ht="21" hidden="1" customHeight="1">
      <c r="A29" s="17">
        <v>22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63">
        <f t="shared" si="7"/>
        <v>0</v>
      </c>
      <c r="AW29" s="63"/>
      <c r="AX29" s="63"/>
      <c r="AY29" s="63">
        <f>ROUNDDOWN(AV29/4,1)</f>
        <v>0</v>
      </c>
      <c r="AZ29" s="63"/>
      <c r="BA29" s="63"/>
      <c r="BB29" s="64" t="str">
        <f t="shared" si="9"/>
        <v>黄色セル入力</v>
      </c>
      <c r="BC29" s="65"/>
      <c r="BD29" s="66"/>
      <c r="BE29" s="38"/>
      <c r="BF29" s="38"/>
      <c r="BG29" s="38"/>
      <c r="BH29" s="38"/>
      <c r="BI29" s="38"/>
      <c r="BJ29" s="37"/>
      <c r="BK29" s="16">
        <f t="shared" si="0"/>
        <v>2018</v>
      </c>
      <c r="BL29" s="16" t="s">
        <v>112</v>
      </c>
      <c r="BM29" s="16">
        <f t="shared" si="1"/>
        <v>0</v>
      </c>
      <c r="BN29" s="16" t="s">
        <v>112</v>
      </c>
      <c r="BO29" s="16">
        <v>13</v>
      </c>
      <c r="BP29" s="16" t="str">
        <f t="shared" si="10"/>
        <v>2018/0/13</v>
      </c>
      <c r="BQ29" s="33" t="e">
        <f t="shared" si="11"/>
        <v>#VALUE!</v>
      </c>
    </row>
    <row r="30" spans="1:69" ht="21" hidden="1" customHeight="1">
      <c r="A30" s="17">
        <v>23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63">
        <f t="shared" si="7"/>
        <v>0</v>
      </c>
      <c r="AW30" s="63"/>
      <c r="AX30" s="63"/>
      <c r="AY30" s="63">
        <f>ROUNDDOWN(AV30/4,1)</f>
        <v>0</v>
      </c>
      <c r="AZ30" s="63"/>
      <c r="BA30" s="63"/>
      <c r="BB30" s="64" t="str">
        <f t="shared" si="9"/>
        <v>黄色セル入力</v>
      </c>
      <c r="BC30" s="65"/>
      <c r="BD30" s="66"/>
      <c r="BE30" s="38"/>
      <c r="BF30" s="38"/>
      <c r="BG30" s="38"/>
      <c r="BH30" s="38"/>
      <c r="BI30" s="38"/>
      <c r="BJ30" s="37"/>
      <c r="BK30" s="16">
        <f t="shared" si="0"/>
        <v>2018</v>
      </c>
      <c r="BL30" s="16" t="s">
        <v>112</v>
      </c>
      <c r="BM30" s="16">
        <f t="shared" si="1"/>
        <v>0</v>
      </c>
      <c r="BN30" s="16" t="s">
        <v>112</v>
      </c>
      <c r="BO30" s="16">
        <v>14</v>
      </c>
      <c r="BP30" s="16" t="str">
        <f t="shared" si="10"/>
        <v>2018/0/14</v>
      </c>
      <c r="BQ30" s="33" t="e">
        <f t="shared" si="11"/>
        <v>#VALUE!</v>
      </c>
    </row>
    <row r="31" spans="1:69" ht="21" hidden="1" customHeight="1">
      <c r="A31" s="17">
        <v>24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63">
        <f t="shared" si="7"/>
        <v>0</v>
      </c>
      <c r="AW31" s="63"/>
      <c r="AX31" s="63"/>
      <c r="AY31" s="63">
        <f>ROUNDDOWN(AV31/4,1)</f>
        <v>0</v>
      </c>
      <c r="AZ31" s="63"/>
      <c r="BA31" s="63"/>
      <c r="BB31" s="64" t="str">
        <f t="shared" si="9"/>
        <v>黄色セル入力</v>
      </c>
      <c r="BC31" s="65"/>
      <c r="BD31" s="66"/>
      <c r="BE31" s="38"/>
      <c r="BF31" s="38"/>
      <c r="BG31" s="38"/>
      <c r="BH31" s="38"/>
      <c r="BI31" s="38"/>
      <c r="BJ31" s="37"/>
      <c r="BK31" s="16">
        <f t="shared" si="0"/>
        <v>2018</v>
      </c>
      <c r="BL31" s="16" t="s">
        <v>112</v>
      </c>
      <c r="BM31" s="16">
        <f t="shared" si="1"/>
        <v>0</v>
      </c>
      <c r="BN31" s="16" t="s">
        <v>112</v>
      </c>
      <c r="BO31" s="16">
        <v>15</v>
      </c>
      <c r="BP31" s="16" t="str">
        <f t="shared" si="10"/>
        <v>2018/0/15</v>
      </c>
      <c r="BQ31" s="33" t="e">
        <f t="shared" si="11"/>
        <v>#VALUE!</v>
      </c>
    </row>
    <row r="32" spans="1:69" ht="21" hidden="1" customHeight="1">
      <c r="A32" s="17">
        <v>25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63">
        <f t="shared" si="7"/>
        <v>0</v>
      </c>
      <c r="AW32" s="63"/>
      <c r="AX32" s="63"/>
      <c r="AY32" s="63">
        <f>ROUNDDOWN(AV32/4,1)</f>
        <v>0</v>
      </c>
      <c r="AZ32" s="63"/>
      <c r="BA32" s="63"/>
      <c r="BB32" s="64" t="str">
        <f t="shared" si="9"/>
        <v>黄色セル入力</v>
      </c>
      <c r="BC32" s="65"/>
      <c r="BD32" s="66"/>
      <c r="BE32" s="38"/>
      <c r="BF32" s="38"/>
      <c r="BG32" s="38"/>
      <c r="BH32" s="38"/>
      <c r="BI32" s="38"/>
      <c r="BJ32" s="37"/>
      <c r="BK32" s="16">
        <f t="shared" si="0"/>
        <v>2018</v>
      </c>
      <c r="BL32" s="16" t="s">
        <v>112</v>
      </c>
      <c r="BM32" s="16">
        <f t="shared" si="1"/>
        <v>0</v>
      </c>
      <c r="BN32" s="16" t="s">
        <v>112</v>
      </c>
      <c r="BO32" s="16">
        <v>16</v>
      </c>
      <c r="BP32" s="16" t="str">
        <f t="shared" si="10"/>
        <v>2018/0/16</v>
      </c>
      <c r="BQ32" s="33" t="e">
        <f t="shared" si="11"/>
        <v>#VALUE!</v>
      </c>
    </row>
    <row r="33" spans="1:69" ht="21" hidden="1" customHeight="1">
      <c r="A33" s="17">
        <v>26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63">
        <f t="shared" si="7"/>
        <v>0</v>
      </c>
      <c r="AW33" s="63"/>
      <c r="AX33" s="63"/>
      <c r="AY33" s="63">
        <f t="shared" ref="AY33:AY34" si="13">ROUNDDOWN(AV33/4,1)</f>
        <v>0</v>
      </c>
      <c r="AZ33" s="63"/>
      <c r="BA33" s="63"/>
      <c r="BB33" s="64" t="str">
        <f t="shared" si="9"/>
        <v>黄色セル入力</v>
      </c>
      <c r="BC33" s="65"/>
      <c r="BD33" s="66"/>
      <c r="BE33" s="38"/>
      <c r="BF33" s="38"/>
      <c r="BG33" s="38"/>
      <c r="BH33" s="38"/>
      <c r="BI33" s="38"/>
      <c r="BJ33" s="37"/>
      <c r="BK33" s="16">
        <f t="shared" si="0"/>
        <v>2018</v>
      </c>
      <c r="BL33" s="16" t="s">
        <v>112</v>
      </c>
      <c r="BM33" s="16">
        <f t="shared" si="1"/>
        <v>0</v>
      </c>
      <c r="BN33" s="16" t="s">
        <v>112</v>
      </c>
      <c r="BO33" s="16">
        <v>17</v>
      </c>
      <c r="BP33" s="16" t="str">
        <f t="shared" si="10"/>
        <v>2018/0/17</v>
      </c>
      <c r="BQ33" s="33" t="e">
        <f t="shared" si="11"/>
        <v>#VALUE!</v>
      </c>
    </row>
    <row r="34" spans="1:69" ht="21" hidden="1" customHeight="1">
      <c r="A34" s="17">
        <v>27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63">
        <f t="shared" si="7"/>
        <v>0</v>
      </c>
      <c r="AW34" s="63"/>
      <c r="AX34" s="63"/>
      <c r="AY34" s="63">
        <f t="shared" si="13"/>
        <v>0</v>
      </c>
      <c r="AZ34" s="63"/>
      <c r="BA34" s="63"/>
      <c r="BB34" s="64" t="str">
        <f t="shared" si="9"/>
        <v>黄色セル入力</v>
      </c>
      <c r="BC34" s="65"/>
      <c r="BD34" s="66"/>
      <c r="BE34" s="38"/>
      <c r="BF34" s="38"/>
      <c r="BG34" s="38"/>
      <c r="BH34" s="38"/>
      <c r="BI34" s="38"/>
      <c r="BJ34" s="37"/>
      <c r="BK34" s="16">
        <f t="shared" si="0"/>
        <v>2018</v>
      </c>
      <c r="BL34" s="16" t="s">
        <v>112</v>
      </c>
      <c r="BM34" s="16">
        <f t="shared" si="1"/>
        <v>0</v>
      </c>
      <c r="BN34" s="16" t="s">
        <v>112</v>
      </c>
      <c r="BO34" s="16">
        <v>18</v>
      </c>
      <c r="BP34" s="16" t="str">
        <f t="shared" si="10"/>
        <v>2018/0/18</v>
      </c>
      <c r="BQ34" s="33" t="e">
        <f t="shared" si="11"/>
        <v>#VALUE!</v>
      </c>
    </row>
    <row r="35" spans="1:69" ht="21" hidden="1" customHeight="1">
      <c r="A35" s="17">
        <v>28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63">
        <f t="shared" si="4"/>
        <v>0</v>
      </c>
      <c r="AW35" s="63"/>
      <c r="AX35" s="63"/>
      <c r="AY35" s="63">
        <f t="shared" si="5"/>
        <v>0</v>
      </c>
      <c r="AZ35" s="63"/>
      <c r="BA35" s="63"/>
      <c r="BB35" s="64" t="str">
        <f t="shared" si="6"/>
        <v>黄色セル入力</v>
      </c>
      <c r="BC35" s="65"/>
      <c r="BD35" s="66"/>
      <c r="BE35" s="38"/>
      <c r="BF35" s="38"/>
      <c r="BG35" s="38"/>
      <c r="BH35" s="38"/>
      <c r="BI35" s="38"/>
      <c r="BJ35" s="19"/>
      <c r="BK35" s="16">
        <f t="shared" si="0"/>
        <v>2018</v>
      </c>
      <c r="BL35" s="16" t="s">
        <v>112</v>
      </c>
      <c r="BM35" s="16">
        <f t="shared" si="1"/>
        <v>0</v>
      </c>
      <c r="BN35" s="16" t="s">
        <v>112</v>
      </c>
      <c r="BO35" s="16">
        <v>7</v>
      </c>
      <c r="BP35" s="16" t="str">
        <f t="shared" si="2"/>
        <v>2018/0/7</v>
      </c>
      <c r="BQ35" s="33" t="e">
        <f t="shared" si="3"/>
        <v>#VALUE!</v>
      </c>
    </row>
    <row r="36" spans="1:69" ht="21" hidden="1" customHeight="1">
      <c r="A36" s="17">
        <v>29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63">
        <f t="shared" si="4"/>
        <v>0</v>
      </c>
      <c r="AW36" s="63"/>
      <c r="AX36" s="63"/>
      <c r="AY36" s="63">
        <f t="shared" si="5"/>
        <v>0</v>
      </c>
      <c r="AZ36" s="63"/>
      <c r="BA36" s="63"/>
      <c r="BB36" s="64" t="str">
        <f t="shared" si="6"/>
        <v>黄色セル入力</v>
      </c>
      <c r="BC36" s="65"/>
      <c r="BD36" s="66"/>
      <c r="BE36" s="38"/>
      <c r="BF36" s="38"/>
      <c r="BG36" s="38"/>
      <c r="BH36" s="38"/>
      <c r="BI36" s="38"/>
      <c r="BJ36" s="19"/>
      <c r="BK36" s="16">
        <f t="shared" si="0"/>
        <v>2018</v>
      </c>
      <c r="BL36" s="16" t="s">
        <v>112</v>
      </c>
      <c r="BM36" s="16">
        <f t="shared" si="1"/>
        <v>0</v>
      </c>
      <c r="BN36" s="16" t="s">
        <v>112</v>
      </c>
      <c r="BO36" s="16">
        <v>8</v>
      </c>
      <c r="BP36" s="16" t="str">
        <f t="shared" si="2"/>
        <v>2018/0/8</v>
      </c>
      <c r="BQ36" s="33" t="e">
        <f t="shared" si="3"/>
        <v>#VALUE!</v>
      </c>
    </row>
    <row r="37" spans="1:69" ht="21" hidden="1" customHeight="1">
      <c r="A37" s="17">
        <v>30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63">
        <f t="shared" si="4"/>
        <v>0</v>
      </c>
      <c r="AW37" s="63"/>
      <c r="AX37" s="63"/>
      <c r="AY37" s="63">
        <f t="shared" si="5"/>
        <v>0</v>
      </c>
      <c r="AZ37" s="63"/>
      <c r="BA37" s="63"/>
      <c r="BB37" s="64" t="str">
        <f t="shared" si="6"/>
        <v>黄色セル入力</v>
      </c>
      <c r="BC37" s="65"/>
      <c r="BD37" s="66"/>
      <c r="BE37" s="38"/>
      <c r="BF37" s="38"/>
      <c r="BG37" s="38"/>
      <c r="BH37" s="38"/>
      <c r="BI37" s="38"/>
      <c r="BJ37" s="19"/>
      <c r="BK37" s="16">
        <f t="shared" si="0"/>
        <v>2018</v>
      </c>
      <c r="BL37" s="16" t="s">
        <v>112</v>
      </c>
      <c r="BM37" s="16">
        <f t="shared" si="1"/>
        <v>0</v>
      </c>
      <c r="BN37" s="16" t="s">
        <v>112</v>
      </c>
      <c r="BO37" s="16">
        <v>9</v>
      </c>
      <c r="BP37" s="16" t="str">
        <f t="shared" si="2"/>
        <v>2018/0/9</v>
      </c>
      <c r="BQ37" s="33" t="e">
        <f t="shared" si="3"/>
        <v>#VALUE!</v>
      </c>
    </row>
    <row r="38" spans="1:69" ht="21" hidden="1" customHeight="1">
      <c r="A38" s="17">
        <v>31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63">
        <f t="shared" si="4"/>
        <v>0</v>
      </c>
      <c r="AW38" s="63"/>
      <c r="AX38" s="63"/>
      <c r="AY38" s="63">
        <f t="shared" si="5"/>
        <v>0</v>
      </c>
      <c r="AZ38" s="63"/>
      <c r="BA38" s="63"/>
      <c r="BB38" s="64" t="str">
        <f t="shared" si="6"/>
        <v>黄色セル入力</v>
      </c>
      <c r="BC38" s="65"/>
      <c r="BD38" s="66"/>
      <c r="BE38" s="38"/>
      <c r="BF38" s="38"/>
      <c r="BG38" s="38"/>
      <c r="BH38" s="38"/>
      <c r="BI38" s="38"/>
      <c r="BJ38" s="19"/>
      <c r="BK38" s="16">
        <f t="shared" si="0"/>
        <v>2018</v>
      </c>
      <c r="BL38" s="16" t="s">
        <v>112</v>
      </c>
      <c r="BM38" s="16">
        <f t="shared" si="1"/>
        <v>0</v>
      </c>
      <c r="BN38" s="16" t="s">
        <v>112</v>
      </c>
      <c r="BO38" s="16">
        <v>10</v>
      </c>
      <c r="BP38" s="16" t="str">
        <f t="shared" si="2"/>
        <v>2018/0/10</v>
      </c>
      <c r="BQ38" s="33" t="e">
        <f t="shared" si="3"/>
        <v>#VALUE!</v>
      </c>
    </row>
    <row r="39" spans="1:69" ht="21" hidden="1" customHeight="1">
      <c r="A39" s="17">
        <v>32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63">
        <f t="shared" si="4"/>
        <v>0</v>
      </c>
      <c r="AW39" s="63"/>
      <c r="AX39" s="63"/>
      <c r="AY39" s="63">
        <f t="shared" si="5"/>
        <v>0</v>
      </c>
      <c r="AZ39" s="63"/>
      <c r="BA39" s="63"/>
      <c r="BB39" s="64" t="str">
        <f t="shared" si="6"/>
        <v>黄色セル入力</v>
      </c>
      <c r="BC39" s="65"/>
      <c r="BD39" s="66"/>
      <c r="BE39" s="38"/>
      <c r="BF39" s="38"/>
      <c r="BG39" s="38"/>
      <c r="BH39" s="38"/>
      <c r="BI39" s="38"/>
      <c r="BJ39" s="19"/>
      <c r="BK39" s="16">
        <f t="shared" si="0"/>
        <v>2018</v>
      </c>
      <c r="BL39" s="16" t="s">
        <v>112</v>
      </c>
      <c r="BM39" s="16">
        <f t="shared" si="1"/>
        <v>0</v>
      </c>
      <c r="BN39" s="16" t="s">
        <v>112</v>
      </c>
      <c r="BO39" s="16">
        <v>11</v>
      </c>
      <c r="BP39" s="16" t="str">
        <f t="shared" si="2"/>
        <v>2018/0/11</v>
      </c>
      <c r="BQ39" s="33" t="e">
        <f t="shared" si="3"/>
        <v>#VALUE!</v>
      </c>
    </row>
    <row r="40" spans="1:69" ht="21" hidden="1" customHeight="1">
      <c r="A40" s="17">
        <v>33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63">
        <f t="shared" si="4"/>
        <v>0</v>
      </c>
      <c r="AW40" s="63"/>
      <c r="AX40" s="63"/>
      <c r="AY40" s="63">
        <f>ROUNDDOWN(AV40/4,1)</f>
        <v>0</v>
      </c>
      <c r="AZ40" s="63"/>
      <c r="BA40" s="63"/>
      <c r="BB40" s="64" t="str">
        <f t="shared" si="6"/>
        <v>黄色セル入力</v>
      </c>
      <c r="BC40" s="65"/>
      <c r="BD40" s="66"/>
      <c r="BE40" s="38"/>
      <c r="BF40" s="38"/>
      <c r="BG40" s="38"/>
      <c r="BH40" s="38"/>
      <c r="BI40" s="38"/>
      <c r="BJ40" s="19"/>
      <c r="BK40" s="16">
        <f t="shared" si="0"/>
        <v>2018</v>
      </c>
      <c r="BL40" s="16" t="s">
        <v>112</v>
      </c>
      <c r="BM40" s="16">
        <f t="shared" si="1"/>
        <v>0</v>
      </c>
      <c r="BN40" s="16" t="s">
        <v>112</v>
      </c>
      <c r="BO40" s="16">
        <v>12</v>
      </c>
      <c r="BP40" s="16" t="str">
        <f t="shared" si="2"/>
        <v>2018/0/12</v>
      </c>
      <c r="BQ40" s="33" t="e">
        <f t="shared" si="3"/>
        <v>#VALUE!</v>
      </c>
    </row>
    <row r="41" spans="1:69" ht="21" hidden="1" customHeight="1">
      <c r="A41" s="17">
        <v>34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63">
        <f t="shared" si="4"/>
        <v>0</v>
      </c>
      <c r="AW41" s="63"/>
      <c r="AX41" s="63"/>
      <c r="AY41" s="63">
        <f>ROUNDDOWN(AV41/4,1)</f>
        <v>0</v>
      </c>
      <c r="AZ41" s="63"/>
      <c r="BA41" s="63"/>
      <c r="BB41" s="64" t="str">
        <f t="shared" si="6"/>
        <v>黄色セル入力</v>
      </c>
      <c r="BC41" s="65"/>
      <c r="BD41" s="66"/>
      <c r="BE41" s="38"/>
      <c r="BF41" s="38"/>
      <c r="BG41" s="38"/>
      <c r="BH41" s="38"/>
      <c r="BI41" s="38"/>
      <c r="BJ41" s="19"/>
      <c r="BK41" s="16">
        <f t="shared" si="0"/>
        <v>2018</v>
      </c>
      <c r="BL41" s="16" t="s">
        <v>112</v>
      </c>
      <c r="BM41" s="16">
        <f t="shared" si="1"/>
        <v>0</v>
      </c>
      <c r="BN41" s="16" t="s">
        <v>112</v>
      </c>
      <c r="BO41" s="16">
        <v>13</v>
      </c>
      <c r="BP41" s="16" t="str">
        <f t="shared" si="2"/>
        <v>2018/0/13</v>
      </c>
      <c r="BQ41" s="33" t="e">
        <f t="shared" si="3"/>
        <v>#VALUE!</v>
      </c>
    </row>
    <row r="42" spans="1:69" ht="21" hidden="1" customHeight="1">
      <c r="A42" s="17">
        <v>35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63">
        <f t="shared" si="4"/>
        <v>0</v>
      </c>
      <c r="AW42" s="63"/>
      <c r="AX42" s="63"/>
      <c r="AY42" s="63">
        <f>ROUNDDOWN(AV42/4,1)</f>
        <v>0</v>
      </c>
      <c r="AZ42" s="63"/>
      <c r="BA42" s="63"/>
      <c r="BB42" s="64" t="str">
        <f t="shared" si="6"/>
        <v>黄色セル入力</v>
      </c>
      <c r="BC42" s="65"/>
      <c r="BD42" s="66"/>
      <c r="BE42" s="38"/>
      <c r="BF42" s="38"/>
      <c r="BG42" s="38"/>
      <c r="BH42" s="38"/>
      <c r="BI42" s="38"/>
      <c r="BJ42" s="19"/>
      <c r="BK42" s="16">
        <f t="shared" si="0"/>
        <v>2018</v>
      </c>
      <c r="BL42" s="16" t="s">
        <v>112</v>
      </c>
      <c r="BM42" s="16">
        <f t="shared" si="1"/>
        <v>0</v>
      </c>
      <c r="BN42" s="16" t="s">
        <v>112</v>
      </c>
      <c r="BO42" s="16">
        <v>14</v>
      </c>
      <c r="BP42" s="16" t="str">
        <f t="shared" si="2"/>
        <v>2018/0/14</v>
      </c>
      <c r="BQ42" s="33" t="e">
        <f t="shared" si="3"/>
        <v>#VALUE!</v>
      </c>
    </row>
    <row r="43" spans="1:69" ht="21" hidden="1" customHeight="1">
      <c r="A43" s="17">
        <v>36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63">
        <f t="shared" si="4"/>
        <v>0</v>
      </c>
      <c r="AW43" s="63"/>
      <c r="AX43" s="63"/>
      <c r="AY43" s="63">
        <f>ROUNDDOWN(AV43/4,1)</f>
        <v>0</v>
      </c>
      <c r="AZ43" s="63"/>
      <c r="BA43" s="63"/>
      <c r="BB43" s="64" t="str">
        <f t="shared" si="6"/>
        <v>黄色セル入力</v>
      </c>
      <c r="BC43" s="65"/>
      <c r="BD43" s="66"/>
      <c r="BE43" s="38"/>
      <c r="BF43" s="38"/>
      <c r="BG43" s="38"/>
      <c r="BH43" s="38"/>
      <c r="BI43" s="38"/>
      <c r="BJ43" s="19"/>
      <c r="BK43" s="16">
        <f t="shared" si="0"/>
        <v>2018</v>
      </c>
      <c r="BL43" s="16" t="s">
        <v>112</v>
      </c>
      <c r="BM43" s="16">
        <f t="shared" si="1"/>
        <v>0</v>
      </c>
      <c r="BN43" s="16" t="s">
        <v>112</v>
      </c>
      <c r="BO43" s="16">
        <v>15</v>
      </c>
      <c r="BP43" s="16" t="str">
        <f t="shared" si="2"/>
        <v>2018/0/15</v>
      </c>
      <c r="BQ43" s="33" t="e">
        <f t="shared" si="3"/>
        <v>#VALUE!</v>
      </c>
    </row>
    <row r="44" spans="1:69" ht="21" hidden="1" customHeight="1">
      <c r="A44" s="17">
        <v>37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63">
        <f t="shared" si="4"/>
        <v>0</v>
      </c>
      <c r="AW44" s="63"/>
      <c r="AX44" s="63"/>
      <c r="AY44" s="63">
        <f>ROUNDDOWN(AV44/4,1)</f>
        <v>0</v>
      </c>
      <c r="AZ44" s="63"/>
      <c r="BA44" s="63"/>
      <c r="BB44" s="64" t="str">
        <f t="shared" si="6"/>
        <v>黄色セル入力</v>
      </c>
      <c r="BC44" s="65"/>
      <c r="BD44" s="66"/>
      <c r="BE44" s="38"/>
      <c r="BF44" s="38"/>
      <c r="BG44" s="38"/>
      <c r="BH44" s="38"/>
      <c r="BI44" s="38"/>
      <c r="BJ44" s="19"/>
      <c r="BK44" s="16">
        <f t="shared" si="0"/>
        <v>2018</v>
      </c>
      <c r="BL44" s="16" t="s">
        <v>112</v>
      </c>
      <c r="BM44" s="16">
        <f t="shared" si="1"/>
        <v>0</v>
      </c>
      <c r="BN44" s="16" t="s">
        <v>112</v>
      </c>
      <c r="BO44" s="16">
        <v>16</v>
      </c>
      <c r="BP44" s="16" t="str">
        <f t="shared" si="2"/>
        <v>2018/0/16</v>
      </c>
      <c r="BQ44" s="33" t="e">
        <f t="shared" si="3"/>
        <v>#VALUE!</v>
      </c>
    </row>
    <row r="45" spans="1:69" ht="21" hidden="1" customHeight="1">
      <c r="A45" s="17">
        <v>38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63">
        <f t="shared" si="4"/>
        <v>0</v>
      </c>
      <c r="AW45" s="63"/>
      <c r="AX45" s="63"/>
      <c r="AY45" s="63">
        <f t="shared" si="5"/>
        <v>0</v>
      </c>
      <c r="AZ45" s="63"/>
      <c r="BA45" s="63"/>
      <c r="BB45" s="64" t="str">
        <f t="shared" si="6"/>
        <v>黄色セル入力</v>
      </c>
      <c r="BC45" s="65"/>
      <c r="BD45" s="66"/>
      <c r="BE45" s="38"/>
      <c r="BF45" s="38"/>
      <c r="BG45" s="38"/>
      <c r="BH45" s="38"/>
      <c r="BI45" s="38"/>
      <c r="BJ45" s="19"/>
      <c r="BK45" s="16">
        <f t="shared" si="0"/>
        <v>2018</v>
      </c>
      <c r="BL45" s="16" t="s">
        <v>112</v>
      </c>
      <c r="BM45" s="16">
        <f t="shared" si="1"/>
        <v>0</v>
      </c>
      <c r="BN45" s="16" t="s">
        <v>112</v>
      </c>
      <c r="BO45" s="16">
        <v>17</v>
      </c>
      <c r="BP45" s="16" t="str">
        <f t="shared" si="2"/>
        <v>2018/0/17</v>
      </c>
      <c r="BQ45" s="33" t="e">
        <f t="shared" si="3"/>
        <v>#VALUE!</v>
      </c>
    </row>
    <row r="46" spans="1:69" ht="21" hidden="1" customHeight="1">
      <c r="A46" s="17">
        <v>39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63">
        <f t="shared" si="4"/>
        <v>0</v>
      </c>
      <c r="AW46" s="63"/>
      <c r="AX46" s="63"/>
      <c r="AY46" s="63">
        <f t="shared" si="5"/>
        <v>0</v>
      </c>
      <c r="AZ46" s="63"/>
      <c r="BA46" s="63"/>
      <c r="BB46" s="64" t="str">
        <f t="shared" si="6"/>
        <v>黄色セル入力</v>
      </c>
      <c r="BC46" s="65"/>
      <c r="BD46" s="66"/>
      <c r="BE46" s="38"/>
      <c r="BF46" s="38"/>
      <c r="BG46" s="38"/>
      <c r="BH46" s="38"/>
      <c r="BI46" s="38"/>
      <c r="BJ46" s="19"/>
      <c r="BK46" s="16">
        <f t="shared" si="0"/>
        <v>2018</v>
      </c>
      <c r="BL46" s="16" t="s">
        <v>112</v>
      </c>
      <c r="BM46" s="16">
        <f t="shared" si="1"/>
        <v>0</v>
      </c>
      <c r="BN46" s="16" t="s">
        <v>112</v>
      </c>
      <c r="BO46" s="16">
        <v>18</v>
      </c>
      <c r="BP46" s="16" t="str">
        <f t="shared" si="2"/>
        <v>2018/0/18</v>
      </c>
      <c r="BQ46" s="33" t="e">
        <f t="shared" si="3"/>
        <v>#VALUE!</v>
      </c>
    </row>
    <row r="47" spans="1:69" ht="21" hidden="1" customHeight="1">
      <c r="A47" s="17">
        <v>40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63">
        <f t="shared" ref="AV47:AV58" si="14">IF(SUM(T47:AU47)&gt;(AV$60*4),(AV$60*4),SUM(T47:AU47))</f>
        <v>0</v>
      </c>
      <c r="AW47" s="63"/>
      <c r="AX47" s="63"/>
      <c r="AY47" s="63">
        <f t="shared" ref="AY47:AY51" si="15">ROUNDDOWN(AV47/4,1)</f>
        <v>0</v>
      </c>
      <c r="AZ47" s="63"/>
      <c r="BA47" s="63"/>
      <c r="BB47" s="64" t="str">
        <f t="shared" ref="BB47:BB58" si="16">IF(B47="管理者",0,IF($AV$60="","黄色セル入力",ROUNDDOWN(AY47/$AV$60,1)))</f>
        <v>黄色セル入力</v>
      </c>
      <c r="BC47" s="65"/>
      <c r="BD47" s="66"/>
      <c r="BE47" s="38"/>
      <c r="BF47" s="38"/>
      <c r="BG47" s="38"/>
      <c r="BH47" s="38"/>
      <c r="BI47" s="38"/>
      <c r="BJ47" s="37"/>
      <c r="BK47" s="16">
        <f t="shared" si="0"/>
        <v>2018</v>
      </c>
      <c r="BL47" s="16" t="s">
        <v>112</v>
      </c>
      <c r="BM47" s="16">
        <f t="shared" si="1"/>
        <v>0</v>
      </c>
      <c r="BN47" s="16" t="s">
        <v>112</v>
      </c>
      <c r="BO47" s="16">
        <v>7</v>
      </c>
      <c r="BP47" s="16" t="str">
        <f t="shared" ref="BP47:BP58" si="17">+BK47&amp;BL47&amp;BM47&amp;BN47&amp;BO47</f>
        <v>2018/0/7</v>
      </c>
      <c r="BQ47" s="33" t="e">
        <f t="shared" ref="BQ47:BQ58" si="18">WEEKDAY(BP47,1)</f>
        <v>#VALUE!</v>
      </c>
    </row>
    <row r="48" spans="1:69" ht="21" hidden="1" customHeight="1">
      <c r="A48" s="17">
        <v>41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63">
        <f t="shared" si="14"/>
        <v>0</v>
      </c>
      <c r="AW48" s="63"/>
      <c r="AX48" s="63"/>
      <c r="AY48" s="63">
        <f t="shared" si="15"/>
        <v>0</v>
      </c>
      <c r="AZ48" s="63"/>
      <c r="BA48" s="63"/>
      <c r="BB48" s="64" t="str">
        <f t="shared" si="16"/>
        <v>黄色セル入力</v>
      </c>
      <c r="BC48" s="65"/>
      <c r="BD48" s="66"/>
      <c r="BE48" s="38"/>
      <c r="BF48" s="38"/>
      <c r="BG48" s="38"/>
      <c r="BH48" s="38"/>
      <c r="BI48" s="38"/>
      <c r="BJ48" s="37"/>
      <c r="BK48" s="16">
        <f t="shared" si="0"/>
        <v>2018</v>
      </c>
      <c r="BL48" s="16" t="s">
        <v>112</v>
      </c>
      <c r="BM48" s="16">
        <f t="shared" si="1"/>
        <v>0</v>
      </c>
      <c r="BN48" s="16" t="s">
        <v>112</v>
      </c>
      <c r="BO48" s="16">
        <v>8</v>
      </c>
      <c r="BP48" s="16" t="str">
        <f t="shared" si="17"/>
        <v>2018/0/8</v>
      </c>
      <c r="BQ48" s="33" t="e">
        <f t="shared" si="18"/>
        <v>#VALUE!</v>
      </c>
    </row>
    <row r="49" spans="1:70" ht="21" hidden="1" customHeight="1">
      <c r="A49" s="17">
        <v>42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63">
        <f t="shared" si="14"/>
        <v>0</v>
      </c>
      <c r="AW49" s="63"/>
      <c r="AX49" s="63"/>
      <c r="AY49" s="63">
        <f t="shared" si="15"/>
        <v>0</v>
      </c>
      <c r="AZ49" s="63"/>
      <c r="BA49" s="63"/>
      <c r="BB49" s="64" t="str">
        <f t="shared" si="16"/>
        <v>黄色セル入力</v>
      </c>
      <c r="BC49" s="65"/>
      <c r="BD49" s="66"/>
      <c r="BE49" s="38"/>
      <c r="BF49" s="38"/>
      <c r="BG49" s="38"/>
      <c r="BH49" s="38"/>
      <c r="BI49" s="38"/>
      <c r="BJ49" s="37"/>
      <c r="BK49" s="16">
        <f t="shared" si="0"/>
        <v>2018</v>
      </c>
      <c r="BL49" s="16" t="s">
        <v>112</v>
      </c>
      <c r="BM49" s="16">
        <f t="shared" si="1"/>
        <v>0</v>
      </c>
      <c r="BN49" s="16" t="s">
        <v>112</v>
      </c>
      <c r="BO49" s="16">
        <v>9</v>
      </c>
      <c r="BP49" s="16" t="str">
        <f t="shared" si="17"/>
        <v>2018/0/9</v>
      </c>
      <c r="BQ49" s="33" t="e">
        <f t="shared" si="18"/>
        <v>#VALUE!</v>
      </c>
    </row>
    <row r="50" spans="1:70" ht="21" hidden="1" customHeight="1">
      <c r="A50" s="17">
        <v>43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63">
        <f t="shared" si="14"/>
        <v>0</v>
      </c>
      <c r="AW50" s="63"/>
      <c r="AX50" s="63"/>
      <c r="AY50" s="63">
        <f t="shared" si="15"/>
        <v>0</v>
      </c>
      <c r="AZ50" s="63"/>
      <c r="BA50" s="63"/>
      <c r="BB50" s="64" t="str">
        <f t="shared" si="16"/>
        <v>黄色セル入力</v>
      </c>
      <c r="BC50" s="65"/>
      <c r="BD50" s="66"/>
      <c r="BE50" s="38"/>
      <c r="BF50" s="38"/>
      <c r="BG50" s="38"/>
      <c r="BH50" s="38"/>
      <c r="BI50" s="38"/>
      <c r="BJ50" s="37"/>
      <c r="BK50" s="16">
        <f t="shared" si="0"/>
        <v>2018</v>
      </c>
      <c r="BL50" s="16" t="s">
        <v>112</v>
      </c>
      <c r="BM50" s="16">
        <f t="shared" si="1"/>
        <v>0</v>
      </c>
      <c r="BN50" s="16" t="s">
        <v>112</v>
      </c>
      <c r="BO50" s="16">
        <v>10</v>
      </c>
      <c r="BP50" s="16" t="str">
        <f t="shared" si="17"/>
        <v>2018/0/10</v>
      </c>
      <c r="BQ50" s="33" t="e">
        <f t="shared" si="18"/>
        <v>#VALUE!</v>
      </c>
    </row>
    <row r="51" spans="1:70" ht="21" hidden="1" customHeight="1">
      <c r="A51" s="17">
        <v>44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63">
        <f t="shared" si="14"/>
        <v>0</v>
      </c>
      <c r="AW51" s="63"/>
      <c r="AX51" s="63"/>
      <c r="AY51" s="63">
        <f t="shared" si="15"/>
        <v>0</v>
      </c>
      <c r="AZ51" s="63"/>
      <c r="BA51" s="63"/>
      <c r="BB51" s="64" t="str">
        <f t="shared" si="16"/>
        <v>黄色セル入力</v>
      </c>
      <c r="BC51" s="65"/>
      <c r="BD51" s="66"/>
      <c r="BE51" s="38"/>
      <c r="BF51" s="38"/>
      <c r="BG51" s="38"/>
      <c r="BH51" s="38"/>
      <c r="BI51" s="38"/>
      <c r="BJ51" s="37"/>
      <c r="BK51" s="16">
        <f t="shared" si="0"/>
        <v>2018</v>
      </c>
      <c r="BL51" s="16" t="s">
        <v>112</v>
      </c>
      <c r="BM51" s="16">
        <f t="shared" si="1"/>
        <v>0</v>
      </c>
      <c r="BN51" s="16" t="s">
        <v>112</v>
      </c>
      <c r="BO51" s="16">
        <v>11</v>
      </c>
      <c r="BP51" s="16" t="str">
        <f t="shared" si="17"/>
        <v>2018/0/11</v>
      </c>
      <c r="BQ51" s="33" t="e">
        <f t="shared" si="18"/>
        <v>#VALUE!</v>
      </c>
    </row>
    <row r="52" spans="1:70" ht="21" hidden="1" customHeight="1">
      <c r="A52" s="17">
        <v>45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63">
        <f t="shared" si="14"/>
        <v>0</v>
      </c>
      <c r="AW52" s="63"/>
      <c r="AX52" s="63"/>
      <c r="AY52" s="63">
        <f>ROUNDDOWN(AV52/4,1)</f>
        <v>0</v>
      </c>
      <c r="AZ52" s="63"/>
      <c r="BA52" s="63"/>
      <c r="BB52" s="64" t="str">
        <f t="shared" si="16"/>
        <v>黄色セル入力</v>
      </c>
      <c r="BC52" s="65"/>
      <c r="BD52" s="66"/>
      <c r="BE52" s="38"/>
      <c r="BF52" s="38"/>
      <c r="BG52" s="38"/>
      <c r="BH52" s="38"/>
      <c r="BI52" s="38"/>
      <c r="BJ52" s="37"/>
      <c r="BK52" s="16">
        <f t="shared" si="0"/>
        <v>2018</v>
      </c>
      <c r="BL52" s="16" t="s">
        <v>112</v>
      </c>
      <c r="BM52" s="16">
        <f t="shared" si="1"/>
        <v>0</v>
      </c>
      <c r="BN52" s="16" t="s">
        <v>112</v>
      </c>
      <c r="BO52" s="16">
        <v>12</v>
      </c>
      <c r="BP52" s="16" t="str">
        <f t="shared" si="17"/>
        <v>2018/0/12</v>
      </c>
      <c r="BQ52" s="33" t="e">
        <f t="shared" si="18"/>
        <v>#VALUE!</v>
      </c>
    </row>
    <row r="53" spans="1:70" ht="21" hidden="1" customHeight="1">
      <c r="A53" s="17">
        <v>46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63">
        <f t="shared" si="14"/>
        <v>0</v>
      </c>
      <c r="AW53" s="63"/>
      <c r="AX53" s="63"/>
      <c r="AY53" s="63">
        <f>ROUNDDOWN(AV53/4,1)</f>
        <v>0</v>
      </c>
      <c r="AZ53" s="63"/>
      <c r="BA53" s="63"/>
      <c r="BB53" s="64" t="str">
        <f t="shared" si="16"/>
        <v>黄色セル入力</v>
      </c>
      <c r="BC53" s="65"/>
      <c r="BD53" s="66"/>
      <c r="BE53" s="38"/>
      <c r="BF53" s="38"/>
      <c r="BG53" s="38"/>
      <c r="BH53" s="38"/>
      <c r="BI53" s="38"/>
      <c r="BJ53" s="37"/>
      <c r="BK53" s="16">
        <f t="shared" si="0"/>
        <v>2018</v>
      </c>
      <c r="BL53" s="16" t="s">
        <v>112</v>
      </c>
      <c r="BM53" s="16">
        <f t="shared" si="1"/>
        <v>0</v>
      </c>
      <c r="BN53" s="16" t="s">
        <v>112</v>
      </c>
      <c r="BO53" s="16">
        <v>13</v>
      </c>
      <c r="BP53" s="16" t="str">
        <f t="shared" si="17"/>
        <v>2018/0/13</v>
      </c>
      <c r="BQ53" s="33" t="e">
        <f t="shared" si="18"/>
        <v>#VALUE!</v>
      </c>
    </row>
    <row r="54" spans="1:70" ht="21" hidden="1" customHeight="1">
      <c r="A54" s="17">
        <v>47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63">
        <f t="shared" si="14"/>
        <v>0</v>
      </c>
      <c r="AW54" s="63"/>
      <c r="AX54" s="63"/>
      <c r="AY54" s="63">
        <f>ROUNDDOWN(AV54/4,1)</f>
        <v>0</v>
      </c>
      <c r="AZ54" s="63"/>
      <c r="BA54" s="63"/>
      <c r="BB54" s="64" t="str">
        <f t="shared" si="16"/>
        <v>黄色セル入力</v>
      </c>
      <c r="BC54" s="65"/>
      <c r="BD54" s="66"/>
      <c r="BE54" s="38"/>
      <c r="BF54" s="38"/>
      <c r="BG54" s="38"/>
      <c r="BH54" s="38"/>
      <c r="BI54" s="38"/>
      <c r="BJ54" s="37"/>
      <c r="BK54" s="16">
        <f t="shared" si="0"/>
        <v>2018</v>
      </c>
      <c r="BL54" s="16" t="s">
        <v>112</v>
      </c>
      <c r="BM54" s="16">
        <f t="shared" si="1"/>
        <v>0</v>
      </c>
      <c r="BN54" s="16" t="s">
        <v>112</v>
      </c>
      <c r="BO54" s="16">
        <v>14</v>
      </c>
      <c r="BP54" s="16" t="str">
        <f t="shared" si="17"/>
        <v>2018/0/14</v>
      </c>
      <c r="BQ54" s="33" t="e">
        <f t="shared" si="18"/>
        <v>#VALUE!</v>
      </c>
    </row>
    <row r="55" spans="1:70" ht="21" hidden="1" customHeight="1">
      <c r="A55" s="17">
        <v>48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63">
        <f t="shared" si="14"/>
        <v>0</v>
      </c>
      <c r="AW55" s="63"/>
      <c r="AX55" s="63"/>
      <c r="AY55" s="63">
        <f>ROUNDDOWN(AV55/4,1)</f>
        <v>0</v>
      </c>
      <c r="AZ55" s="63"/>
      <c r="BA55" s="63"/>
      <c r="BB55" s="64" t="str">
        <f t="shared" si="16"/>
        <v>黄色セル入力</v>
      </c>
      <c r="BC55" s="65"/>
      <c r="BD55" s="66"/>
      <c r="BE55" s="38"/>
      <c r="BF55" s="38"/>
      <c r="BG55" s="38"/>
      <c r="BH55" s="38"/>
      <c r="BI55" s="38"/>
      <c r="BJ55" s="37"/>
      <c r="BK55" s="16">
        <f t="shared" si="0"/>
        <v>2018</v>
      </c>
      <c r="BL55" s="16" t="s">
        <v>112</v>
      </c>
      <c r="BM55" s="16">
        <f t="shared" si="1"/>
        <v>0</v>
      </c>
      <c r="BN55" s="16" t="s">
        <v>112</v>
      </c>
      <c r="BO55" s="16">
        <v>15</v>
      </c>
      <c r="BP55" s="16" t="str">
        <f t="shared" si="17"/>
        <v>2018/0/15</v>
      </c>
      <c r="BQ55" s="33" t="e">
        <f t="shared" si="18"/>
        <v>#VALUE!</v>
      </c>
    </row>
    <row r="56" spans="1:70" ht="21" hidden="1" customHeight="1">
      <c r="A56" s="17">
        <v>49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63">
        <f t="shared" si="14"/>
        <v>0</v>
      </c>
      <c r="AW56" s="63"/>
      <c r="AX56" s="63"/>
      <c r="AY56" s="63">
        <f>ROUNDDOWN(AV56/4,1)</f>
        <v>0</v>
      </c>
      <c r="AZ56" s="63"/>
      <c r="BA56" s="63"/>
      <c r="BB56" s="64" t="str">
        <f t="shared" si="16"/>
        <v>黄色セル入力</v>
      </c>
      <c r="BC56" s="65"/>
      <c r="BD56" s="66"/>
      <c r="BE56" s="38"/>
      <c r="BF56" s="38"/>
      <c r="BG56" s="38"/>
      <c r="BH56" s="38"/>
      <c r="BI56" s="38"/>
      <c r="BJ56" s="37"/>
      <c r="BK56" s="16">
        <f t="shared" si="0"/>
        <v>2018</v>
      </c>
      <c r="BL56" s="16" t="s">
        <v>112</v>
      </c>
      <c r="BM56" s="16">
        <f t="shared" si="1"/>
        <v>0</v>
      </c>
      <c r="BN56" s="16" t="s">
        <v>112</v>
      </c>
      <c r="BO56" s="16">
        <v>16</v>
      </c>
      <c r="BP56" s="16" t="str">
        <f t="shared" si="17"/>
        <v>2018/0/16</v>
      </c>
      <c r="BQ56" s="33" t="e">
        <f t="shared" si="18"/>
        <v>#VALUE!</v>
      </c>
    </row>
    <row r="57" spans="1:70" ht="21" hidden="1" customHeight="1">
      <c r="A57" s="17">
        <v>50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63">
        <f t="shared" si="14"/>
        <v>0</v>
      </c>
      <c r="AW57" s="63"/>
      <c r="AX57" s="63"/>
      <c r="AY57" s="63">
        <f t="shared" ref="AY57:AY58" si="19">ROUNDDOWN(AV57/4,1)</f>
        <v>0</v>
      </c>
      <c r="AZ57" s="63"/>
      <c r="BA57" s="63"/>
      <c r="BB57" s="64" t="str">
        <f t="shared" si="16"/>
        <v>黄色セル入力</v>
      </c>
      <c r="BC57" s="65"/>
      <c r="BD57" s="66"/>
      <c r="BE57" s="38"/>
      <c r="BF57" s="38"/>
      <c r="BG57" s="38"/>
      <c r="BH57" s="38"/>
      <c r="BI57" s="38"/>
      <c r="BJ57" s="37"/>
      <c r="BK57" s="16">
        <f t="shared" si="0"/>
        <v>2018</v>
      </c>
      <c r="BL57" s="16" t="s">
        <v>112</v>
      </c>
      <c r="BM57" s="16">
        <f t="shared" si="1"/>
        <v>0</v>
      </c>
      <c r="BN57" s="16" t="s">
        <v>112</v>
      </c>
      <c r="BO57" s="16">
        <v>17</v>
      </c>
      <c r="BP57" s="16" t="str">
        <f t="shared" si="17"/>
        <v>2018/0/17</v>
      </c>
      <c r="BQ57" s="33" t="e">
        <f t="shared" si="18"/>
        <v>#VALUE!</v>
      </c>
    </row>
    <row r="58" spans="1:70" ht="21" hidden="1" customHeight="1">
      <c r="A58" s="17">
        <v>51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63">
        <f t="shared" si="14"/>
        <v>0</v>
      </c>
      <c r="AW58" s="63"/>
      <c r="AX58" s="63"/>
      <c r="AY58" s="63">
        <f t="shared" si="19"/>
        <v>0</v>
      </c>
      <c r="AZ58" s="63"/>
      <c r="BA58" s="63"/>
      <c r="BB58" s="64" t="str">
        <f t="shared" si="16"/>
        <v>黄色セル入力</v>
      </c>
      <c r="BC58" s="65"/>
      <c r="BD58" s="66"/>
      <c r="BE58" s="38"/>
      <c r="BF58" s="38"/>
      <c r="BG58" s="38"/>
      <c r="BH58" s="38"/>
      <c r="BI58" s="38"/>
      <c r="BJ58" s="37"/>
      <c r="BK58" s="16">
        <f t="shared" si="0"/>
        <v>2018</v>
      </c>
      <c r="BL58" s="16" t="s">
        <v>112</v>
      </c>
      <c r="BM58" s="16">
        <f t="shared" si="1"/>
        <v>0</v>
      </c>
      <c r="BN58" s="16" t="s">
        <v>112</v>
      </c>
      <c r="BO58" s="16">
        <v>18</v>
      </c>
      <c r="BP58" s="16" t="str">
        <f t="shared" si="17"/>
        <v>2018/0/18</v>
      </c>
      <c r="BQ58" s="33" t="e">
        <f t="shared" si="18"/>
        <v>#VALUE!</v>
      </c>
    </row>
    <row r="59" spans="1:70" ht="21" customHeight="1">
      <c r="A59" s="69" t="s">
        <v>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63">
        <f>SUM(AV9:AX46)</f>
        <v>0</v>
      </c>
      <c r="AW59" s="63"/>
      <c r="AX59" s="63"/>
      <c r="AY59" s="63">
        <f>SUM(AY9:BA58)</f>
        <v>0</v>
      </c>
      <c r="AZ59" s="63"/>
      <c r="BA59" s="63"/>
      <c r="BB59" s="64" t="str">
        <f>IF(B59="管理者",0,IF($AV$60="","黄色セル入力",ROUNDDOWN(AY59/$AV$60,1)))</f>
        <v>黄色セル入力</v>
      </c>
      <c r="BC59" s="65"/>
      <c r="BD59" s="66"/>
      <c r="BE59" s="64"/>
      <c r="BF59" s="65"/>
      <c r="BG59" s="65"/>
      <c r="BH59" s="65"/>
      <c r="BI59" s="65"/>
      <c r="BJ59" s="66"/>
      <c r="BK59" s="16">
        <f t="shared" si="0"/>
        <v>2018</v>
      </c>
      <c r="BL59" s="16" t="s">
        <v>112</v>
      </c>
      <c r="BM59" s="16">
        <f t="shared" si="1"/>
        <v>0</v>
      </c>
      <c r="BN59" s="16" t="s">
        <v>112</v>
      </c>
      <c r="BO59" s="16">
        <v>19</v>
      </c>
      <c r="BP59" s="16" t="str">
        <f t="shared" si="2"/>
        <v>2018/0/19</v>
      </c>
      <c r="BQ59" s="33" t="e">
        <f t="shared" si="3"/>
        <v>#VALUE!</v>
      </c>
    </row>
    <row r="60" spans="1:70" ht="21" customHeight="1">
      <c r="A60" s="49" t="s">
        <v>27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1"/>
      <c r="AV60" s="70"/>
      <c r="AW60" s="70"/>
      <c r="AX60" s="70"/>
      <c r="AY60" s="70"/>
      <c r="AZ60" s="70"/>
      <c r="BA60" s="70"/>
      <c r="BB60" s="70"/>
      <c r="BC60" s="70"/>
      <c r="BD60" s="70"/>
      <c r="BE60" s="78" t="s">
        <v>28</v>
      </c>
      <c r="BF60" s="79"/>
      <c r="BG60" s="79"/>
      <c r="BH60" s="79"/>
      <c r="BI60" s="79"/>
      <c r="BJ60" s="80"/>
      <c r="BK60" s="16">
        <f t="shared" si="0"/>
        <v>2018</v>
      </c>
      <c r="BL60" s="16" t="s">
        <v>112</v>
      </c>
      <c r="BM60" s="16">
        <f t="shared" si="1"/>
        <v>0</v>
      </c>
      <c r="BN60" s="16" t="s">
        <v>112</v>
      </c>
      <c r="BO60" s="16">
        <v>20</v>
      </c>
      <c r="BP60" s="16" t="str">
        <f t="shared" si="2"/>
        <v>2018/0/20</v>
      </c>
      <c r="BQ60" s="33" t="e">
        <f t="shared" si="3"/>
        <v>#VALUE!</v>
      </c>
    </row>
    <row r="61" spans="1:70" s="12" customForma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76" t="s">
        <v>30</v>
      </c>
      <c r="AW61" s="76"/>
      <c r="AX61" s="76"/>
      <c r="AY61" s="76"/>
      <c r="AZ61" s="76"/>
      <c r="BA61" s="76"/>
      <c r="BB61" s="76"/>
      <c r="BC61" s="76"/>
      <c r="BD61" s="76"/>
      <c r="BE61" s="40"/>
      <c r="BF61" s="40"/>
      <c r="BG61" s="40"/>
      <c r="BH61" s="40"/>
      <c r="BI61" s="40"/>
      <c r="BJ61" s="27"/>
      <c r="BK61" s="16">
        <f t="shared" si="0"/>
        <v>2018</v>
      </c>
      <c r="BL61" s="16" t="s">
        <v>112</v>
      </c>
      <c r="BM61" s="16">
        <f t="shared" si="1"/>
        <v>0</v>
      </c>
      <c r="BN61" s="16" t="s">
        <v>112</v>
      </c>
      <c r="BO61" s="16">
        <v>21</v>
      </c>
      <c r="BP61" s="16" t="str">
        <f t="shared" si="2"/>
        <v>2018/0/21</v>
      </c>
      <c r="BQ61" s="33" t="e">
        <f t="shared" si="3"/>
        <v>#VALUE!</v>
      </c>
    </row>
    <row r="62" spans="1:70" s="12" customFormat="1" ht="23.25" customHeight="1">
      <c r="A62" s="32"/>
      <c r="B62" s="73" t="s">
        <v>99</v>
      </c>
      <c r="C62" s="74"/>
      <c r="D62" s="74"/>
      <c r="E62" s="74"/>
      <c r="F62" s="74"/>
      <c r="G62" s="74"/>
      <c r="H62" s="74"/>
      <c r="I62" s="74"/>
      <c r="J62" s="75"/>
      <c r="K62" s="71" t="s">
        <v>97</v>
      </c>
      <c r="L62" s="71"/>
      <c r="M62" s="71" t="s">
        <v>98</v>
      </c>
      <c r="N62" s="71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82" t="s">
        <v>121</v>
      </c>
      <c r="AS62" s="83"/>
      <c r="AT62" s="83"/>
      <c r="AU62" s="84"/>
      <c r="AV62" s="81" t="e">
        <f>ROUNDDOWN(SUMIFS($AV$9:$AV$58,BE9:BE58,"○")/$BR$63,1)</f>
        <v>#DIV/0!</v>
      </c>
      <c r="AW62" s="81"/>
      <c r="AX62" s="81"/>
      <c r="AY62" s="31"/>
      <c r="AZ62" s="31"/>
      <c r="BA62" s="30"/>
      <c r="BB62" s="26"/>
      <c r="BC62" s="26"/>
      <c r="BD62" s="26"/>
      <c r="BE62" s="26"/>
      <c r="BF62" s="26"/>
      <c r="BG62" s="26"/>
      <c r="BH62" s="26"/>
      <c r="BI62" s="26"/>
      <c r="BJ62" s="26"/>
      <c r="BK62" s="16">
        <f t="shared" si="0"/>
        <v>2018</v>
      </c>
      <c r="BL62" s="16" t="s">
        <v>112</v>
      </c>
      <c r="BM62" s="16">
        <f t="shared" si="1"/>
        <v>0</v>
      </c>
      <c r="BN62" s="16" t="s">
        <v>112</v>
      </c>
      <c r="BO62" s="16">
        <v>22</v>
      </c>
      <c r="BP62" s="16" t="str">
        <f t="shared" si="2"/>
        <v>2018/0/22</v>
      </c>
      <c r="BQ62" s="33" t="e">
        <f t="shared" si="3"/>
        <v>#VALUE!</v>
      </c>
    </row>
    <row r="63" spans="1:70" s="12" customFormat="1" ht="23.25" customHeight="1">
      <c r="A63" s="72"/>
      <c r="B63" s="71" t="s">
        <v>94</v>
      </c>
      <c r="C63" s="71"/>
      <c r="D63" s="71"/>
      <c r="E63" s="71"/>
      <c r="F63" s="71" t="s">
        <v>95</v>
      </c>
      <c r="G63" s="71"/>
      <c r="H63" s="71"/>
      <c r="I63" s="71"/>
      <c r="J63" s="71"/>
      <c r="K63" s="71">
        <f>COUNTIF($H$9:$H$586,"常勤・専従")</f>
        <v>0</v>
      </c>
      <c r="L63" s="71"/>
      <c r="M63" s="71">
        <f>COUNTIF($H$9:$H$586,"常勤・兼務")</f>
        <v>0</v>
      </c>
      <c r="N63" s="71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82" t="s">
        <v>122</v>
      </c>
      <c r="AS63" s="83"/>
      <c r="AT63" s="83"/>
      <c r="AU63" s="84"/>
      <c r="AV63" s="81" t="e">
        <f>ROUNDDOWN(SUMIFS($AV$9:$AV$58,BF9:BF58,"○")/$BR$63,1)</f>
        <v>#DIV/0!</v>
      </c>
      <c r="AW63" s="81"/>
      <c r="AX63" s="81"/>
      <c r="AY63" s="31"/>
      <c r="AZ63" s="31"/>
      <c r="BA63" s="30"/>
      <c r="BB63" s="26"/>
      <c r="BC63" s="26"/>
      <c r="BD63" s="26"/>
      <c r="BE63" s="26"/>
      <c r="BF63" s="26"/>
      <c r="BG63" s="26"/>
      <c r="BH63" s="26"/>
      <c r="BI63" s="26"/>
      <c r="BJ63" s="26"/>
      <c r="BK63" s="16">
        <f t="shared" si="0"/>
        <v>2018</v>
      </c>
      <c r="BL63" s="16" t="s">
        <v>112</v>
      </c>
      <c r="BM63" s="16">
        <f t="shared" si="1"/>
        <v>0</v>
      </c>
      <c r="BN63" s="16" t="s">
        <v>112</v>
      </c>
      <c r="BO63" s="16">
        <v>23</v>
      </c>
      <c r="BP63" s="16" t="str">
        <f t="shared" si="2"/>
        <v>2018/0/23</v>
      </c>
      <c r="BQ63" s="33" t="e">
        <f t="shared" si="3"/>
        <v>#VALUE!</v>
      </c>
      <c r="BR63" s="12">
        <f>+AV60*4</f>
        <v>0</v>
      </c>
    </row>
    <row r="64" spans="1:70" s="12" customFormat="1" ht="23.25" customHeight="1">
      <c r="A64" s="72"/>
      <c r="B64" s="71"/>
      <c r="C64" s="71"/>
      <c r="D64" s="71"/>
      <c r="E64" s="71"/>
      <c r="F64" s="71" t="s">
        <v>96</v>
      </c>
      <c r="G64" s="71"/>
      <c r="H64" s="71"/>
      <c r="I64" s="71"/>
      <c r="J64" s="71"/>
      <c r="K64" s="71">
        <f>COUNTIF($H$9:$H$586,"非常勤・専従")</f>
        <v>0</v>
      </c>
      <c r="L64" s="71"/>
      <c r="M64" s="71">
        <f>COUNTIF($H$9:$H$586,"非常勤・兼務")</f>
        <v>0</v>
      </c>
      <c r="N64" s="71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82" t="s">
        <v>116</v>
      </c>
      <c r="AS64" s="83"/>
      <c r="AT64" s="83"/>
      <c r="AU64" s="84"/>
      <c r="AV64" s="81" t="e">
        <f>ROUNDDOWN(SUMIFS($AV$9:$AV$58,BG9:BG58,"○")/$BR$63,1)</f>
        <v>#DIV/0!</v>
      </c>
      <c r="AW64" s="81"/>
      <c r="AX64" s="81"/>
      <c r="AY64" s="31"/>
      <c r="AZ64" s="31"/>
      <c r="BA64" s="30"/>
      <c r="BB64" s="26"/>
      <c r="BC64" s="26"/>
      <c r="BD64" s="26"/>
      <c r="BE64" s="26"/>
      <c r="BF64" s="26"/>
      <c r="BG64" s="26"/>
      <c r="BH64" s="26"/>
      <c r="BI64" s="26"/>
      <c r="BJ64" s="26"/>
      <c r="BK64" s="16">
        <f t="shared" si="0"/>
        <v>2018</v>
      </c>
      <c r="BL64" s="16" t="s">
        <v>112</v>
      </c>
      <c r="BM64" s="16">
        <f t="shared" si="1"/>
        <v>0</v>
      </c>
      <c r="BN64" s="16" t="s">
        <v>112</v>
      </c>
      <c r="BO64" s="16">
        <v>24</v>
      </c>
      <c r="BP64" s="16" t="str">
        <f t="shared" si="2"/>
        <v>2018/0/24</v>
      </c>
      <c r="BQ64" s="33" t="e">
        <f t="shared" si="3"/>
        <v>#VALUE!</v>
      </c>
    </row>
    <row r="65" spans="1:69" s="12" customFormat="1" ht="23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82" t="s">
        <v>117</v>
      </c>
      <c r="AS65" s="83"/>
      <c r="AT65" s="83"/>
      <c r="AU65" s="84"/>
      <c r="AV65" s="81" t="e">
        <f>ROUNDDOWN(SUMIFS($AV$9:$AV$58,BH9:BH58,"○")/$BR$63,1)</f>
        <v>#DIV/0!</v>
      </c>
      <c r="AW65" s="81"/>
      <c r="AX65" s="81"/>
      <c r="AY65" s="31"/>
      <c r="AZ65" s="31"/>
      <c r="BA65" s="31"/>
      <c r="BB65" s="31"/>
      <c r="BC65" s="31"/>
      <c r="BD65" s="31"/>
      <c r="BE65" s="40"/>
      <c r="BF65" s="40"/>
      <c r="BG65" s="40"/>
      <c r="BH65" s="40"/>
      <c r="BI65" s="40"/>
      <c r="BJ65" s="30"/>
      <c r="BK65" s="16">
        <f t="shared" si="0"/>
        <v>2018</v>
      </c>
      <c r="BL65" s="16" t="s">
        <v>112</v>
      </c>
      <c r="BM65" s="16">
        <f t="shared" si="1"/>
        <v>0</v>
      </c>
      <c r="BN65" s="16" t="s">
        <v>112</v>
      </c>
      <c r="BO65" s="16">
        <v>25</v>
      </c>
      <c r="BP65" s="16" t="str">
        <f t="shared" si="2"/>
        <v>2018/0/25</v>
      </c>
      <c r="BQ65" s="33" t="e">
        <f t="shared" si="3"/>
        <v>#VALUE!</v>
      </c>
    </row>
    <row r="66" spans="1:69" s="12" customFormat="1" ht="23.25" customHeight="1">
      <c r="A66" s="30" t="s">
        <v>29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82" t="s">
        <v>118</v>
      </c>
      <c r="AS66" s="83"/>
      <c r="AT66" s="83"/>
      <c r="AU66" s="84"/>
      <c r="AV66" s="81" t="e">
        <f>ROUNDDOWN(SUMIFS($AV$9:$AV$58,BI9:BI58,"○")/$BR$63,1)</f>
        <v>#DIV/0!</v>
      </c>
      <c r="AW66" s="81"/>
      <c r="AX66" s="81"/>
      <c r="AY66" s="42"/>
      <c r="AZ66" s="42"/>
      <c r="BA66" s="42"/>
      <c r="BB66" s="42"/>
      <c r="BC66" s="42"/>
      <c r="BD66" s="42"/>
      <c r="BE66" s="40"/>
      <c r="BF66" s="40"/>
      <c r="BG66" s="40"/>
      <c r="BH66" s="40"/>
      <c r="BI66" s="40"/>
      <c r="BJ66" s="30"/>
      <c r="BK66" s="16">
        <f t="shared" si="0"/>
        <v>2018</v>
      </c>
      <c r="BL66" s="16" t="s">
        <v>112</v>
      </c>
      <c r="BM66" s="16">
        <f t="shared" si="1"/>
        <v>0</v>
      </c>
      <c r="BN66" s="16" t="s">
        <v>112</v>
      </c>
      <c r="BO66" s="16">
        <v>26</v>
      </c>
      <c r="BP66" s="16" t="str">
        <f t="shared" si="2"/>
        <v>2018/0/26</v>
      </c>
      <c r="BQ66" s="33" t="e">
        <f t="shared" si="3"/>
        <v>#VALUE!</v>
      </c>
    </row>
    <row r="67" spans="1:69" ht="14.25" customHeight="1">
      <c r="A67" s="77" t="s">
        <v>31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16">
        <f t="shared" si="0"/>
        <v>2018</v>
      </c>
      <c r="BL67" s="16" t="s">
        <v>112</v>
      </c>
      <c r="BM67" s="16">
        <f t="shared" si="1"/>
        <v>0</v>
      </c>
      <c r="BN67" s="16" t="s">
        <v>112</v>
      </c>
      <c r="BO67" s="16">
        <v>27</v>
      </c>
      <c r="BP67" s="16" t="str">
        <f t="shared" si="2"/>
        <v>2018/0/27</v>
      </c>
      <c r="BQ67" s="33" t="e">
        <f t="shared" si="3"/>
        <v>#VALUE!</v>
      </c>
    </row>
    <row r="68" spans="1:69" ht="14.2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16">
        <f t="shared" si="0"/>
        <v>2018</v>
      </c>
      <c r="BL68" s="16" t="s">
        <v>112</v>
      </c>
      <c r="BM68" s="16">
        <f t="shared" si="1"/>
        <v>0</v>
      </c>
      <c r="BN68" s="16" t="s">
        <v>112</v>
      </c>
      <c r="BO68" s="16">
        <v>28</v>
      </c>
      <c r="BP68" s="16" t="str">
        <f t="shared" si="2"/>
        <v>2018/0/28</v>
      </c>
      <c r="BQ68" s="33" t="e">
        <f t="shared" si="3"/>
        <v>#VALUE!</v>
      </c>
    </row>
    <row r="69" spans="1:69" s="12" customFormat="1">
      <c r="A69" s="67" t="s">
        <v>32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16"/>
      <c r="BL69" s="16"/>
      <c r="BM69" s="16"/>
      <c r="BN69" s="16"/>
      <c r="BO69" s="16"/>
      <c r="BP69" s="16" t="str">
        <f t="shared" si="2"/>
        <v/>
      </c>
      <c r="BQ69" s="16"/>
    </row>
    <row r="70" spans="1:69" s="12" customFormat="1">
      <c r="A70" s="67" t="s">
        <v>33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16"/>
      <c r="BL70" s="16"/>
      <c r="BM70" s="16"/>
      <c r="BN70" s="16"/>
      <c r="BO70" s="16"/>
      <c r="BP70" s="16" t="str">
        <f t="shared" si="2"/>
        <v/>
      </c>
      <c r="BQ70" s="16"/>
    </row>
    <row r="71" spans="1:69" s="12" customForma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16"/>
      <c r="BL71" s="16"/>
      <c r="BM71" s="16"/>
      <c r="BN71" s="16"/>
      <c r="BO71" s="16"/>
      <c r="BP71" s="16" t="str">
        <f t="shared" si="2"/>
        <v/>
      </c>
      <c r="BQ71" s="16"/>
    </row>
    <row r="72" spans="1:69" ht="14.25" customHeight="1">
      <c r="A72" s="67" t="s">
        <v>34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</row>
    <row r="73" spans="1:69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</row>
    <row r="74" spans="1:69" s="12" customFormat="1">
      <c r="A74" s="68" t="s">
        <v>35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16"/>
      <c r="BL74" s="16"/>
      <c r="BM74" s="16"/>
      <c r="BN74" s="16"/>
      <c r="BO74" s="16"/>
      <c r="BP74" s="16"/>
      <c r="BQ74" s="16"/>
    </row>
    <row r="79" spans="1:69">
      <c r="BP79" s="16" t="str">
        <f t="shared" si="2"/>
        <v/>
      </c>
    </row>
    <row r="80" spans="1:69">
      <c r="BP80" s="16" t="str">
        <f t="shared" si="2"/>
        <v/>
      </c>
    </row>
    <row r="81" spans="68:68">
      <c r="BP81" s="16" t="str">
        <f t="shared" si="2"/>
        <v/>
      </c>
    </row>
    <row r="82" spans="68:68">
      <c r="BP82" s="16" t="str">
        <f t="shared" si="2"/>
        <v/>
      </c>
    </row>
    <row r="83" spans="68:68">
      <c r="BP83" s="16" t="str">
        <f t="shared" si="2"/>
        <v/>
      </c>
    </row>
    <row r="84" spans="68:68">
      <c r="BP84" s="16" t="str">
        <f t="shared" si="2"/>
        <v/>
      </c>
    </row>
    <row r="85" spans="68:68">
      <c r="BP85" s="16" t="str">
        <f t="shared" si="2"/>
        <v/>
      </c>
    </row>
    <row r="86" spans="68:68">
      <c r="BP86" s="16" t="str">
        <f t="shared" si="2"/>
        <v/>
      </c>
    </row>
    <row r="87" spans="68:68">
      <c r="BP87" s="16" t="str">
        <f t="shared" si="2"/>
        <v/>
      </c>
    </row>
    <row r="88" spans="68:68">
      <c r="BP88" s="16" t="str">
        <f t="shared" si="2"/>
        <v/>
      </c>
    </row>
    <row r="89" spans="68:68">
      <c r="BP89" s="16" t="str">
        <f t="shared" si="2"/>
        <v/>
      </c>
    </row>
    <row r="90" spans="68:68">
      <c r="BP90" s="16" t="str">
        <f t="shared" si="2"/>
        <v/>
      </c>
    </row>
    <row r="91" spans="68:68">
      <c r="BP91" s="16" t="str">
        <f t="shared" si="2"/>
        <v/>
      </c>
    </row>
    <row r="92" spans="68:68">
      <c r="BP92" s="16" t="str">
        <f t="shared" si="2"/>
        <v/>
      </c>
    </row>
    <row r="93" spans="68:68">
      <c r="BP93" s="16" t="str">
        <f t="shared" si="2"/>
        <v/>
      </c>
    </row>
    <row r="94" spans="68:68">
      <c r="BP94" s="16" t="str">
        <f t="shared" si="2"/>
        <v/>
      </c>
    </row>
    <row r="95" spans="68:68">
      <c r="BP95" s="16" t="str">
        <f t="shared" si="2"/>
        <v/>
      </c>
    </row>
    <row r="96" spans="68:68">
      <c r="BP96" s="16" t="str">
        <f t="shared" si="2"/>
        <v/>
      </c>
    </row>
    <row r="97" spans="68:68">
      <c r="BP97" s="16" t="str">
        <f t="shared" si="2"/>
        <v/>
      </c>
    </row>
    <row r="98" spans="68:68">
      <c r="BP98" s="16" t="str">
        <f t="shared" si="2"/>
        <v/>
      </c>
    </row>
    <row r="99" spans="68:68">
      <c r="BP99" s="16" t="str">
        <f t="shared" si="2"/>
        <v/>
      </c>
    </row>
    <row r="100" spans="68:68">
      <c r="BP100" s="16" t="str">
        <f t="shared" si="2"/>
        <v/>
      </c>
    </row>
    <row r="101" spans="68:68">
      <c r="BP101" s="16" t="str">
        <f t="shared" si="2"/>
        <v/>
      </c>
    </row>
    <row r="102" spans="68:68">
      <c r="BP102" s="16" t="str">
        <f t="shared" si="2"/>
        <v/>
      </c>
    </row>
    <row r="103" spans="68:68">
      <c r="BP103" s="16" t="str">
        <f t="shared" si="2"/>
        <v/>
      </c>
    </row>
    <row r="104" spans="68:68">
      <c r="BP104" s="16" t="str">
        <f t="shared" si="2"/>
        <v/>
      </c>
    </row>
    <row r="105" spans="68:68">
      <c r="BP105" s="16" t="str">
        <f t="shared" si="2"/>
        <v/>
      </c>
    </row>
    <row r="106" spans="68:68">
      <c r="BP106" s="16" t="str">
        <f t="shared" ref="BP106:BP142" si="20">+BK106&amp;BL106&amp;BM106&amp;BN106&amp;BO106</f>
        <v/>
      </c>
    </row>
    <row r="107" spans="68:68">
      <c r="BP107" s="16" t="str">
        <f t="shared" si="20"/>
        <v/>
      </c>
    </row>
    <row r="108" spans="68:68">
      <c r="BP108" s="16" t="str">
        <f t="shared" si="20"/>
        <v/>
      </c>
    </row>
    <row r="109" spans="68:68">
      <c r="BP109" s="16" t="str">
        <f t="shared" si="20"/>
        <v/>
      </c>
    </row>
    <row r="110" spans="68:68">
      <c r="BP110" s="16" t="str">
        <f t="shared" si="20"/>
        <v/>
      </c>
    </row>
    <row r="111" spans="68:68">
      <c r="BP111" s="16" t="str">
        <f t="shared" si="20"/>
        <v/>
      </c>
    </row>
    <row r="112" spans="68:68">
      <c r="BP112" s="16" t="str">
        <f t="shared" si="20"/>
        <v/>
      </c>
    </row>
    <row r="113" spans="68:68">
      <c r="BP113" s="16" t="str">
        <f t="shared" si="20"/>
        <v/>
      </c>
    </row>
    <row r="114" spans="68:68">
      <c r="BP114" s="16" t="str">
        <f t="shared" si="20"/>
        <v/>
      </c>
    </row>
    <row r="115" spans="68:68">
      <c r="BP115" s="16" t="str">
        <f t="shared" si="20"/>
        <v/>
      </c>
    </row>
    <row r="116" spans="68:68">
      <c r="BP116" s="16" t="str">
        <f t="shared" si="20"/>
        <v/>
      </c>
    </row>
    <row r="117" spans="68:68">
      <c r="BP117" s="16" t="str">
        <f t="shared" si="20"/>
        <v/>
      </c>
    </row>
    <row r="118" spans="68:68">
      <c r="BP118" s="16" t="str">
        <f t="shared" si="20"/>
        <v/>
      </c>
    </row>
    <row r="119" spans="68:68">
      <c r="BP119" s="16" t="str">
        <f t="shared" si="20"/>
        <v/>
      </c>
    </row>
    <row r="120" spans="68:68">
      <c r="BP120" s="16" t="str">
        <f t="shared" si="20"/>
        <v/>
      </c>
    </row>
    <row r="121" spans="68:68">
      <c r="BP121" s="16" t="str">
        <f t="shared" si="20"/>
        <v/>
      </c>
    </row>
    <row r="122" spans="68:68">
      <c r="BP122" s="16" t="str">
        <f t="shared" si="20"/>
        <v/>
      </c>
    </row>
    <row r="123" spans="68:68">
      <c r="BP123" s="16" t="str">
        <f t="shared" si="20"/>
        <v/>
      </c>
    </row>
    <row r="124" spans="68:68">
      <c r="BP124" s="16" t="str">
        <f t="shared" si="20"/>
        <v/>
      </c>
    </row>
    <row r="125" spans="68:68">
      <c r="BP125" s="16" t="str">
        <f t="shared" si="20"/>
        <v/>
      </c>
    </row>
    <row r="126" spans="68:68">
      <c r="BP126" s="16" t="str">
        <f t="shared" si="20"/>
        <v/>
      </c>
    </row>
    <row r="127" spans="68:68">
      <c r="BP127" s="16" t="str">
        <f t="shared" si="20"/>
        <v/>
      </c>
    </row>
    <row r="128" spans="68:68">
      <c r="BP128" s="16" t="str">
        <f t="shared" si="20"/>
        <v/>
      </c>
    </row>
    <row r="129" spans="68:68">
      <c r="BP129" s="16" t="str">
        <f t="shared" si="20"/>
        <v/>
      </c>
    </row>
    <row r="130" spans="68:68">
      <c r="BP130" s="16" t="str">
        <f t="shared" si="20"/>
        <v/>
      </c>
    </row>
    <row r="131" spans="68:68">
      <c r="BP131" s="16" t="str">
        <f t="shared" si="20"/>
        <v/>
      </c>
    </row>
    <row r="132" spans="68:68">
      <c r="BP132" s="16" t="str">
        <f t="shared" si="20"/>
        <v/>
      </c>
    </row>
    <row r="133" spans="68:68">
      <c r="BP133" s="16" t="str">
        <f t="shared" si="20"/>
        <v/>
      </c>
    </row>
    <row r="134" spans="68:68">
      <c r="BP134" s="16" t="str">
        <f t="shared" si="20"/>
        <v/>
      </c>
    </row>
    <row r="135" spans="68:68">
      <c r="BP135" s="16" t="str">
        <f t="shared" si="20"/>
        <v/>
      </c>
    </row>
    <row r="136" spans="68:68">
      <c r="BP136" s="16" t="str">
        <f t="shared" si="20"/>
        <v/>
      </c>
    </row>
    <row r="137" spans="68:68">
      <c r="BP137" s="16" t="str">
        <f t="shared" si="20"/>
        <v/>
      </c>
    </row>
    <row r="138" spans="68:68">
      <c r="BP138" s="16" t="str">
        <f t="shared" si="20"/>
        <v/>
      </c>
    </row>
    <row r="139" spans="68:68">
      <c r="BP139" s="16" t="str">
        <f t="shared" si="20"/>
        <v/>
      </c>
    </row>
    <row r="140" spans="68:68">
      <c r="BP140" s="16" t="str">
        <f t="shared" si="20"/>
        <v/>
      </c>
    </row>
    <row r="141" spans="68:68">
      <c r="BP141" s="16" t="str">
        <f t="shared" si="20"/>
        <v/>
      </c>
    </row>
    <row r="142" spans="68:68">
      <c r="BP142" s="16" t="str">
        <f t="shared" si="20"/>
        <v/>
      </c>
    </row>
  </sheetData>
  <mergeCells count="369">
    <mergeCell ref="BE60:BJ60"/>
    <mergeCell ref="AV62:AX62"/>
    <mergeCell ref="AV63:AX63"/>
    <mergeCell ref="AV64:AX64"/>
    <mergeCell ref="AV65:AX65"/>
    <mergeCell ref="AV66:AX66"/>
    <mergeCell ref="AR62:AU62"/>
    <mergeCell ref="AR63:AU63"/>
    <mergeCell ref="AR64:AU64"/>
    <mergeCell ref="AR65:AU65"/>
    <mergeCell ref="AR66:AU66"/>
    <mergeCell ref="B33:G33"/>
    <mergeCell ref="H33:L33"/>
    <mergeCell ref="M33:S33"/>
    <mergeCell ref="AV33:AX33"/>
    <mergeCell ref="AY33:BA33"/>
    <mergeCell ref="BB33:BD33"/>
    <mergeCell ref="B34:G34"/>
    <mergeCell ref="H34:L34"/>
    <mergeCell ref="M34:S34"/>
    <mergeCell ref="AV34:AX34"/>
    <mergeCell ref="AY34:BA34"/>
    <mergeCell ref="BB34:BD34"/>
    <mergeCell ref="B31:G31"/>
    <mergeCell ref="H31:L31"/>
    <mergeCell ref="M31:S31"/>
    <mergeCell ref="AV31:AX31"/>
    <mergeCell ref="AY31:BA31"/>
    <mergeCell ref="BB31:BD31"/>
    <mergeCell ref="B32:G32"/>
    <mergeCell ref="H32:L32"/>
    <mergeCell ref="M32:S32"/>
    <mergeCell ref="AV32:AX32"/>
    <mergeCell ref="AY32:BA32"/>
    <mergeCell ref="BB32:BD32"/>
    <mergeCell ref="B29:G29"/>
    <mergeCell ref="H29:L29"/>
    <mergeCell ref="M29:S29"/>
    <mergeCell ref="AV29:AX29"/>
    <mergeCell ref="AY29:BA29"/>
    <mergeCell ref="BB29:BD29"/>
    <mergeCell ref="B30:G30"/>
    <mergeCell ref="H30:L30"/>
    <mergeCell ref="M30:S30"/>
    <mergeCell ref="AV30:AX30"/>
    <mergeCell ref="AY30:BA30"/>
    <mergeCell ref="BB30:BD30"/>
    <mergeCell ref="B27:G27"/>
    <mergeCell ref="H27:L27"/>
    <mergeCell ref="M27:S27"/>
    <mergeCell ref="AV27:AX27"/>
    <mergeCell ref="AY27:BA27"/>
    <mergeCell ref="BB27:BD27"/>
    <mergeCell ref="B28:G28"/>
    <mergeCell ref="H28:L28"/>
    <mergeCell ref="M28:S28"/>
    <mergeCell ref="AV28:AX28"/>
    <mergeCell ref="AY28:BA28"/>
    <mergeCell ref="BB28:BD28"/>
    <mergeCell ref="B25:G25"/>
    <mergeCell ref="H25:L25"/>
    <mergeCell ref="M25:S25"/>
    <mergeCell ref="AV25:AX25"/>
    <mergeCell ref="AY25:BA25"/>
    <mergeCell ref="BB25:BD25"/>
    <mergeCell ref="B26:G26"/>
    <mergeCell ref="H26:L26"/>
    <mergeCell ref="M26:S26"/>
    <mergeCell ref="AV26:AX26"/>
    <mergeCell ref="AY26:BA26"/>
    <mergeCell ref="BB26:BD26"/>
    <mergeCell ref="B23:G23"/>
    <mergeCell ref="H23:L23"/>
    <mergeCell ref="M23:S23"/>
    <mergeCell ref="AV23:AX23"/>
    <mergeCell ref="AY23:BA23"/>
    <mergeCell ref="BB23:BD23"/>
    <mergeCell ref="B24:G24"/>
    <mergeCell ref="H24:L24"/>
    <mergeCell ref="M24:S24"/>
    <mergeCell ref="AV24:AX24"/>
    <mergeCell ref="AY24:BA24"/>
    <mergeCell ref="BB24:BD24"/>
    <mergeCell ref="B21:G21"/>
    <mergeCell ref="H21:L21"/>
    <mergeCell ref="M21:S21"/>
    <mergeCell ref="AV21:AX21"/>
    <mergeCell ref="AY21:BA21"/>
    <mergeCell ref="BB21:BD21"/>
    <mergeCell ref="B22:G22"/>
    <mergeCell ref="H22:L22"/>
    <mergeCell ref="M22:S22"/>
    <mergeCell ref="AV22:AX22"/>
    <mergeCell ref="AY22:BA22"/>
    <mergeCell ref="BB22:BD22"/>
    <mergeCell ref="B19:G19"/>
    <mergeCell ref="H19:L19"/>
    <mergeCell ref="M19:S19"/>
    <mergeCell ref="AV19:AX19"/>
    <mergeCell ref="AY19:BA19"/>
    <mergeCell ref="BB19:BD19"/>
    <mergeCell ref="B20:G20"/>
    <mergeCell ref="H20:L20"/>
    <mergeCell ref="M20:S20"/>
    <mergeCell ref="AV20:AX20"/>
    <mergeCell ref="AY20:BA20"/>
    <mergeCell ref="BB20:BD20"/>
    <mergeCell ref="B17:G17"/>
    <mergeCell ref="H17:L17"/>
    <mergeCell ref="M17:S17"/>
    <mergeCell ref="AV17:AX17"/>
    <mergeCell ref="AY17:BA17"/>
    <mergeCell ref="BB17:BD17"/>
    <mergeCell ref="B18:G18"/>
    <mergeCell ref="H18:L18"/>
    <mergeCell ref="M18:S18"/>
    <mergeCell ref="AV18:AX18"/>
    <mergeCell ref="AY18:BA18"/>
    <mergeCell ref="BB18:BD18"/>
    <mergeCell ref="B15:G15"/>
    <mergeCell ref="H15:L15"/>
    <mergeCell ref="M15:S15"/>
    <mergeCell ref="AV15:AX15"/>
    <mergeCell ref="AY15:BA15"/>
    <mergeCell ref="BB15:BD15"/>
    <mergeCell ref="B16:G16"/>
    <mergeCell ref="H16:L16"/>
    <mergeCell ref="M16:S16"/>
    <mergeCell ref="AV16:AX16"/>
    <mergeCell ref="AY16:BA16"/>
    <mergeCell ref="BB16:BD16"/>
    <mergeCell ref="B13:G13"/>
    <mergeCell ref="H13:L13"/>
    <mergeCell ref="M13:S13"/>
    <mergeCell ref="AV13:AX13"/>
    <mergeCell ref="AY13:BA13"/>
    <mergeCell ref="BB13:BD13"/>
    <mergeCell ref="B14:G14"/>
    <mergeCell ref="H14:L14"/>
    <mergeCell ref="M14:S14"/>
    <mergeCell ref="AV14:AX14"/>
    <mergeCell ref="AY14:BA14"/>
    <mergeCell ref="BB14:BD14"/>
    <mergeCell ref="B11:G11"/>
    <mergeCell ref="H11:L11"/>
    <mergeCell ref="M11:S11"/>
    <mergeCell ref="AV11:AX11"/>
    <mergeCell ref="AY11:BA11"/>
    <mergeCell ref="BB11:BD11"/>
    <mergeCell ref="B12:G12"/>
    <mergeCell ref="H12:L12"/>
    <mergeCell ref="M12:S12"/>
    <mergeCell ref="AV12:AX12"/>
    <mergeCell ref="AY12:BA12"/>
    <mergeCell ref="BB12:BD12"/>
    <mergeCell ref="B57:G57"/>
    <mergeCell ref="H57:L57"/>
    <mergeCell ref="M57:S57"/>
    <mergeCell ref="AV57:AX57"/>
    <mergeCell ref="AY57:BA57"/>
    <mergeCell ref="BB57:BD57"/>
    <mergeCell ref="B58:G58"/>
    <mergeCell ref="H58:L58"/>
    <mergeCell ref="M58:S58"/>
    <mergeCell ref="AV58:AX58"/>
    <mergeCell ref="AY58:BA58"/>
    <mergeCell ref="BB58:BD58"/>
    <mergeCell ref="B55:G55"/>
    <mergeCell ref="H55:L55"/>
    <mergeCell ref="M55:S55"/>
    <mergeCell ref="AV55:AX55"/>
    <mergeCell ref="AY55:BA55"/>
    <mergeCell ref="BB55:BD55"/>
    <mergeCell ref="B56:G56"/>
    <mergeCell ref="H56:L56"/>
    <mergeCell ref="M56:S56"/>
    <mergeCell ref="AV56:AX56"/>
    <mergeCell ref="AY56:BA56"/>
    <mergeCell ref="BB56:BD56"/>
    <mergeCell ref="B53:G53"/>
    <mergeCell ref="H53:L53"/>
    <mergeCell ref="M53:S53"/>
    <mergeCell ref="AV53:AX53"/>
    <mergeCell ref="AY53:BA53"/>
    <mergeCell ref="BB53:BD53"/>
    <mergeCell ref="B54:G54"/>
    <mergeCell ref="H54:L54"/>
    <mergeCell ref="M54:S54"/>
    <mergeCell ref="AV54:AX54"/>
    <mergeCell ref="AY54:BA54"/>
    <mergeCell ref="BB54:BD54"/>
    <mergeCell ref="B51:G51"/>
    <mergeCell ref="H51:L51"/>
    <mergeCell ref="M51:S51"/>
    <mergeCell ref="AV51:AX51"/>
    <mergeCell ref="AY51:BA51"/>
    <mergeCell ref="BB51:BD51"/>
    <mergeCell ref="B52:G52"/>
    <mergeCell ref="H52:L52"/>
    <mergeCell ref="M52:S52"/>
    <mergeCell ref="AV52:AX52"/>
    <mergeCell ref="AY52:BA52"/>
    <mergeCell ref="BB52:BD52"/>
    <mergeCell ref="B49:G49"/>
    <mergeCell ref="H49:L49"/>
    <mergeCell ref="M49:S49"/>
    <mergeCell ref="AV49:AX49"/>
    <mergeCell ref="AY49:BA49"/>
    <mergeCell ref="BB49:BD49"/>
    <mergeCell ref="B50:G50"/>
    <mergeCell ref="H50:L50"/>
    <mergeCell ref="M50:S50"/>
    <mergeCell ref="AV50:AX50"/>
    <mergeCell ref="AY50:BA50"/>
    <mergeCell ref="BB50:BD50"/>
    <mergeCell ref="B47:G47"/>
    <mergeCell ref="H47:L47"/>
    <mergeCell ref="M47:S47"/>
    <mergeCell ref="AV47:AX47"/>
    <mergeCell ref="AY47:BA47"/>
    <mergeCell ref="BB47:BD47"/>
    <mergeCell ref="B48:G48"/>
    <mergeCell ref="H48:L48"/>
    <mergeCell ref="M48:S48"/>
    <mergeCell ref="AV48:AX48"/>
    <mergeCell ref="AY48:BA48"/>
    <mergeCell ref="BB48:BD48"/>
    <mergeCell ref="A72:BJ73"/>
    <mergeCell ref="A74:BJ74"/>
    <mergeCell ref="A59:S59"/>
    <mergeCell ref="AV59:AX59"/>
    <mergeCell ref="AY59:BA59"/>
    <mergeCell ref="BB59:BD59"/>
    <mergeCell ref="A60:AU60"/>
    <mergeCell ref="AV60:BD60"/>
    <mergeCell ref="K62:L62"/>
    <mergeCell ref="M62:N62"/>
    <mergeCell ref="A63:A64"/>
    <mergeCell ref="B63:E64"/>
    <mergeCell ref="F63:J63"/>
    <mergeCell ref="K63:L63"/>
    <mergeCell ref="M63:N63"/>
    <mergeCell ref="F64:J64"/>
    <mergeCell ref="K64:L64"/>
    <mergeCell ref="M64:N64"/>
    <mergeCell ref="B62:J62"/>
    <mergeCell ref="AV61:BD61"/>
    <mergeCell ref="A67:BJ68"/>
    <mergeCell ref="A69:BJ69"/>
    <mergeCell ref="A70:BJ71"/>
    <mergeCell ref="BE59:BJ59"/>
    <mergeCell ref="B46:G46"/>
    <mergeCell ref="H46:L46"/>
    <mergeCell ref="M46:S46"/>
    <mergeCell ref="AV46:AX46"/>
    <mergeCell ref="AY46:BA46"/>
    <mergeCell ref="BB46:BD46"/>
    <mergeCell ref="B45:G45"/>
    <mergeCell ref="H45:L45"/>
    <mergeCell ref="M45:S45"/>
    <mergeCell ref="AV45:AX45"/>
    <mergeCell ref="AY45:BA45"/>
    <mergeCell ref="BB45:BD45"/>
    <mergeCell ref="B44:G44"/>
    <mergeCell ref="H44:L44"/>
    <mergeCell ref="M44:S44"/>
    <mergeCell ref="AV44:AX44"/>
    <mergeCell ref="AY44:BA44"/>
    <mergeCell ref="BB44:BD44"/>
    <mergeCell ref="B43:G43"/>
    <mergeCell ref="H43:L43"/>
    <mergeCell ref="M43:S43"/>
    <mergeCell ref="AV43:AX43"/>
    <mergeCell ref="AY43:BA43"/>
    <mergeCell ref="BB43:BD43"/>
    <mergeCell ref="B42:G42"/>
    <mergeCell ref="H42:L42"/>
    <mergeCell ref="M42:S42"/>
    <mergeCell ref="AV42:AX42"/>
    <mergeCell ref="AY42:BA42"/>
    <mergeCell ref="BB42:BD42"/>
    <mergeCell ref="B41:G41"/>
    <mergeCell ref="H41:L41"/>
    <mergeCell ref="M41:S41"/>
    <mergeCell ref="AV41:AX41"/>
    <mergeCell ref="AY41:BA41"/>
    <mergeCell ref="BB41:BD41"/>
    <mergeCell ref="B40:G40"/>
    <mergeCell ref="H40:L40"/>
    <mergeCell ref="M40:S40"/>
    <mergeCell ref="AV40:AX40"/>
    <mergeCell ref="AY40:BA40"/>
    <mergeCell ref="BB40:BD40"/>
    <mergeCell ref="B39:G39"/>
    <mergeCell ref="H39:L39"/>
    <mergeCell ref="M39:S39"/>
    <mergeCell ref="AV39:AX39"/>
    <mergeCell ref="AY39:BA39"/>
    <mergeCell ref="BB39:BD39"/>
    <mergeCell ref="B38:G38"/>
    <mergeCell ref="H38:L38"/>
    <mergeCell ref="M38:S38"/>
    <mergeCell ref="AV38:AX38"/>
    <mergeCell ref="AY38:BA38"/>
    <mergeCell ref="BB38:BD38"/>
    <mergeCell ref="B37:G37"/>
    <mergeCell ref="H37:L37"/>
    <mergeCell ref="M37:S37"/>
    <mergeCell ref="AV37:AX37"/>
    <mergeCell ref="AY37:BA37"/>
    <mergeCell ref="BB37:BD37"/>
    <mergeCell ref="B36:G36"/>
    <mergeCell ref="H36:L36"/>
    <mergeCell ref="M36:S36"/>
    <mergeCell ref="AV36:AX36"/>
    <mergeCell ref="AY36:BA36"/>
    <mergeCell ref="BB36:BD36"/>
    <mergeCell ref="B35:G35"/>
    <mergeCell ref="H35:L35"/>
    <mergeCell ref="M35:S35"/>
    <mergeCell ref="AV35:AX35"/>
    <mergeCell ref="AY35:BA35"/>
    <mergeCell ref="BB35:BD35"/>
    <mergeCell ref="B8:G8"/>
    <mergeCell ref="H8:L8"/>
    <mergeCell ref="M8:S8"/>
    <mergeCell ref="AV8:AX8"/>
    <mergeCell ref="AY8:BA8"/>
    <mergeCell ref="BB8:BD8"/>
    <mergeCell ref="B10:G10"/>
    <mergeCell ref="H10:L10"/>
    <mergeCell ref="M10:S10"/>
    <mergeCell ref="AV10:AX10"/>
    <mergeCell ref="AY10:BA10"/>
    <mergeCell ref="BB10:BD10"/>
    <mergeCell ref="B9:G9"/>
    <mergeCell ref="H9:L9"/>
    <mergeCell ref="M9:S9"/>
    <mergeCell ref="AV9:AX9"/>
    <mergeCell ref="AY9:BA9"/>
    <mergeCell ref="BB9:BD9"/>
    <mergeCell ref="AW4:BJ4"/>
    <mergeCell ref="A5:A7"/>
    <mergeCell ref="B5:G7"/>
    <mergeCell ref="H5:L7"/>
    <mergeCell ref="M5:S7"/>
    <mergeCell ref="T5:Z5"/>
    <mergeCell ref="AA5:AG5"/>
    <mergeCell ref="AH5:AN5"/>
    <mergeCell ref="AO5:AU5"/>
    <mergeCell ref="AV5:AX7"/>
    <mergeCell ref="AY5:BA7"/>
    <mergeCell ref="BB5:BD7"/>
    <mergeCell ref="BJ5:BJ7"/>
    <mergeCell ref="BE5:BI5"/>
    <mergeCell ref="BE6:BE7"/>
    <mergeCell ref="BF6:BF7"/>
    <mergeCell ref="BG6:BG7"/>
    <mergeCell ref="BH6:BH7"/>
    <mergeCell ref="BI6:BI7"/>
    <mergeCell ref="AD2:AF2"/>
    <mergeCell ref="T3:AN3"/>
    <mergeCell ref="A4:S4"/>
    <mergeCell ref="U4:W4"/>
    <mergeCell ref="Y4:AB4"/>
    <mergeCell ref="AD4:AF4"/>
    <mergeCell ref="AH4:AJ4"/>
    <mergeCell ref="AL4:AN4"/>
    <mergeCell ref="AO4:AV4"/>
  </mergeCells>
  <phoneticPr fontId="2"/>
  <conditionalFormatting sqref="BB9:BD10 BB59:BD59 BB35:BD46">
    <cfRule type="expression" dxfId="7" priority="16" stopIfTrue="1">
      <formula>$AV$60=""</formula>
    </cfRule>
  </conditionalFormatting>
  <conditionalFormatting sqref="BB47:BD58">
    <cfRule type="expression" dxfId="6" priority="15" stopIfTrue="1">
      <formula>$AV$60=""</formula>
    </cfRule>
  </conditionalFormatting>
  <conditionalFormatting sqref="BB11:BD22">
    <cfRule type="expression" dxfId="5" priority="14" stopIfTrue="1">
      <formula>$AV$60=""</formula>
    </cfRule>
  </conditionalFormatting>
  <conditionalFormatting sqref="BB23:BD34">
    <cfRule type="expression" dxfId="4" priority="13" stopIfTrue="1">
      <formula>$AV$60=""</formula>
    </cfRule>
  </conditionalFormatting>
  <dataValidations count="5">
    <dataValidation type="list" allowBlank="1" showInputMessage="1" showErrorMessage="1" sqref="T4 AC4 AG4 AK4 X4">
      <formula1>"□,■"</formula1>
    </dataValidation>
    <dataValidation type="list" allowBlank="1" showInputMessage="1" showErrorMessage="1" sqref="H8:L58">
      <formula1>"　,常勤・専従,常勤・兼務,非常勤・専従,非常勤・兼務"</formula1>
    </dataValidation>
    <dataValidation allowBlank="1" showInputMessage="1" showErrorMessage="1" sqref="T8:AU59"/>
    <dataValidation type="list" errorStyle="warning" allowBlank="1" showInputMessage="1" showErrorMessage="1" sqref="B8:G58">
      <formula1>"　,管理者,サービス提供責任者,従業者,介護職員,看護職員,事務職員,その他従業者"</formula1>
    </dataValidation>
    <dataValidation type="list" allowBlank="1" showInputMessage="1" showErrorMessage="1" sqref="BE8:BE59 BF8:BI58">
      <formula1>"○"</formula1>
    </dataValidation>
  </dataValidations>
  <pageMargins left="0.7" right="0.7" top="0.75" bottom="0.75" header="0.3" footer="0.3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BR71"/>
  <sheetViews>
    <sheetView view="pageBreakPreview" zoomScale="90" zoomScaleNormal="100" zoomScaleSheetLayoutView="90" workbookViewId="0">
      <selection activeCell="AY26" sqref="AY26"/>
    </sheetView>
  </sheetViews>
  <sheetFormatPr defaultRowHeight="14.25"/>
  <cols>
    <col min="1" max="1" width="3.625" style="4" customWidth="1"/>
    <col min="2" max="5" width="2.625" style="2" customWidth="1"/>
    <col min="6" max="19" width="2.625" style="4" customWidth="1"/>
    <col min="20" max="47" width="2.875" style="4" customWidth="1"/>
    <col min="48" max="61" width="2.625" style="4" customWidth="1"/>
    <col min="62" max="62" width="15.625" style="4" customWidth="1"/>
    <col min="63" max="76" width="2.625" style="4" customWidth="1"/>
    <col min="77" max="16384" width="9" style="4"/>
  </cols>
  <sheetData>
    <row r="1" spans="1:62" ht="18.75" customHeight="1">
      <c r="A1" s="1" t="s">
        <v>74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23"/>
      <c r="BF1" s="23"/>
      <c r="BG1" s="23"/>
      <c r="BH1" s="23"/>
      <c r="BI1" s="23"/>
      <c r="BJ1" s="3"/>
    </row>
    <row r="2" spans="1:62" ht="21" customHeight="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85" t="s">
        <v>36</v>
      </c>
      <c r="AE2" s="85"/>
      <c r="AF2" s="85"/>
      <c r="AG2" s="85"/>
      <c r="AH2" s="85"/>
      <c r="AI2" s="85"/>
      <c r="AJ2" s="85"/>
      <c r="AK2" s="85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E2" s="26"/>
      <c r="BF2" s="26"/>
      <c r="BG2" s="26"/>
      <c r="BH2" s="26"/>
      <c r="BI2" s="26"/>
    </row>
    <row r="3" spans="1:62" ht="21" customHeight="1">
      <c r="B3" s="4"/>
      <c r="C3" s="4"/>
      <c r="D3" s="4"/>
      <c r="E3" s="4"/>
      <c r="T3" s="86" t="s">
        <v>9</v>
      </c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BE3" s="26"/>
      <c r="BF3" s="26"/>
      <c r="BG3" s="26"/>
      <c r="BH3" s="26"/>
      <c r="BI3" s="26"/>
    </row>
    <row r="4" spans="1:62" ht="30" customHeight="1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13" t="s">
        <v>37</v>
      </c>
      <c r="U4" s="87" t="s">
        <v>38</v>
      </c>
      <c r="V4" s="87"/>
      <c r="W4" s="87"/>
      <c r="X4" s="7" t="s">
        <v>37</v>
      </c>
      <c r="Y4" s="87" t="s">
        <v>39</v>
      </c>
      <c r="Z4" s="87"/>
      <c r="AA4" s="87"/>
      <c r="AB4" s="87"/>
      <c r="AC4" s="7" t="s">
        <v>37</v>
      </c>
      <c r="AD4" s="87" t="s">
        <v>40</v>
      </c>
      <c r="AE4" s="87"/>
      <c r="AF4" s="87"/>
      <c r="AG4" s="7" t="s">
        <v>11</v>
      </c>
      <c r="AH4" s="87" t="s">
        <v>41</v>
      </c>
      <c r="AI4" s="87"/>
      <c r="AJ4" s="87"/>
      <c r="AK4" s="7" t="s">
        <v>37</v>
      </c>
      <c r="AL4" s="87" t="s">
        <v>42</v>
      </c>
      <c r="AM4" s="87"/>
      <c r="AN4" s="88"/>
      <c r="AO4" s="49" t="s">
        <v>17</v>
      </c>
      <c r="AP4" s="50"/>
      <c r="AQ4" s="50"/>
      <c r="AR4" s="50"/>
      <c r="AS4" s="50"/>
      <c r="AT4" s="50"/>
      <c r="AU4" s="50"/>
      <c r="AV4" s="51"/>
      <c r="AW4" s="78" t="s">
        <v>43</v>
      </c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</row>
    <row r="5" spans="1:62" ht="21" customHeight="1">
      <c r="A5" s="55" t="s">
        <v>44</v>
      </c>
      <c r="B5" s="46" t="s">
        <v>4</v>
      </c>
      <c r="C5" s="46"/>
      <c r="D5" s="46"/>
      <c r="E5" s="46"/>
      <c r="F5" s="46"/>
      <c r="G5" s="46"/>
      <c r="H5" s="46" t="s">
        <v>19</v>
      </c>
      <c r="I5" s="46"/>
      <c r="J5" s="46"/>
      <c r="K5" s="46"/>
      <c r="L5" s="46"/>
      <c r="M5" s="46" t="s">
        <v>5</v>
      </c>
      <c r="N5" s="46"/>
      <c r="O5" s="46"/>
      <c r="P5" s="46"/>
      <c r="Q5" s="46"/>
      <c r="R5" s="46"/>
      <c r="S5" s="46"/>
      <c r="T5" s="46" t="s">
        <v>0</v>
      </c>
      <c r="U5" s="46"/>
      <c r="V5" s="46"/>
      <c r="W5" s="46"/>
      <c r="X5" s="46"/>
      <c r="Y5" s="46"/>
      <c r="Z5" s="46"/>
      <c r="AA5" s="46" t="s">
        <v>1</v>
      </c>
      <c r="AB5" s="46"/>
      <c r="AC5" s="46"/>
      <c r="AD5" s="46"/>
      <c r="AE5" s="46"/>
      <c r="AF5" s="46"/>
      <c r="AG5" s="46"/>
      <c r="AH5" s="46" t="s">
        <v>2</v>
      </c>
      <c r="AI5" s="46"/>
      <c r="AJ5" s="46"/>
      <c r="AK5" s="46"/>
      <c r="AL5" s="46"/>
      <c r="AM5" s="46"/>
      <c r="AN5" s="46"/>
      <c r="AO5" s="46" t="s">
        <v>3</v>
      </c>
      <c r="AP5" s="46"/>
      <c r="AQ5" s="46"/>
      <c r="AR5" s="46"/>
      <c r="AS5" s="46"/>
      <c r="AT5" s="46"/>
      <c r="AU5" s="46"/>
      <c r="AV5" s="56" t="s">
        <v>20</v>
      </c>
      <c r="AW5" s="56"/>
      <c r="AX5" s="56"/>
      <c r="AY5" s="56" t="s">
        <v>21</v>
      </c>
      <c r="AZ5" s="56"/>
      <c r="BA5" s="56"/>
      <c r="BB5" s="56" t="s">
        <v>22</v>
      </c>
      <c r="BC5" s="56"/>
      <c r="BD5" s="56"/>
      <c r="BE5" s="58" t="s">
        <v>114</v>
      </c>
      <c r="BF5" s="59"/>
      <c r="BG5" s="59"/>
      <c r="BH5" s="59"/>
      <c r="BI5" s="57"/>
      <c r="BJ5" s="56" t="s">
        <v>23</v>
      </c>
    </row>
    <row r="6" spans="1:62" ht="30" customHeight="1">
      <c r="A6" s="5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6">
        <v>1</v>
      </c>
      <c r="U6" s="6">
        <v>2</v>
      </c>
      <c r="V6" s="6">
        <v>3</v>
      </c>
      <c r="W6" s="6">
        <v>4</v>
      </c>
      <c r="X6" s="6">
        <v>5</v>
      </c>
      <c r="Y6" s="6">
        <v>6</v>
      </c>
      <c r="Z6" s="6">
        <v>7</v>
      </c>
      <c r="AA6" s="6">
        <v>8</v>
      </c>
      <c r="AB6" s="6">
        <v>9</v>
      </c>
      <c r="AC6" s="6">
        <v>10</v>
      </c>
      <c r="AD6" s="6">
        <v>11</v>
      </c>
      <c r="AE6" s="6">
        <v>12</v>
      </c>
      <c r="AF6" s="6">
        <v>13</v>
      </c>
      <c r="AG6" s="6">
        <v>14</v>
      </c>
      <c r="AH6" s="6">
        <v>15</v>
      </c>
      <c r="AI6" s="6">
        <v>16</v>
      </c>
      <c r="AJ6" s="6">
        <v>17</v>
      </c>
      <c r="AK6" s="6">
        <v>18</v>
      </c>
      <c r="AL6" s="6">
        <v>19</v>
      </c>
      <c r="AM6" s="6">
        <v>20</v>
      </c>
      <c r="AN6" s="6">
        <v>21</v>
      </c>
      <c r="AO6" s="6">
        <v>22</v>
      </c>
      <c r="AP6" s="6">
        <v>23</v>
      </c>
      <c r="AQ6" s="6">
        <v>24</v>
      </c>
      <c r="AR6" s="6">
        <v>25</v>
      </c>
      <c r="AS6" s="6">
        <v>26</v>
      </c>
      <c r="AT6" s="6">
        <v>27</v>
      </c>
      <c r="AU6" s="6">
        <v>28</v>
      </c>
      <c r="AV6" s="56"/>
      <c r="AW6" s="56"/>
      <c r="AX6" s="56"/>
      <c r="AY6" s="56"/>
      <c r="AZ6" s="56"/>
      <c r="BA6" s="56"/>
      <c r="BB6" s="56"/>
      <c r="BC6" s="56"/>
      <c r="BD6" s="56"/>
      <c r="BE6" s="60" t="s">
        <v>119</v>
      </c>
      <c r="BF6" s="60" t="s">
        <v>115</v>
      </c>
      <c r="BG6" s="60" t="s">
        <v>116</v>
      </c>
      <c r="BH6" s="60" t="s">
        <v>117</v>
      </c>
      <c r="BI6" s="60" t="s">
        <v>118</v>
      </c>
      <c r="BJ6" s="46"/>
    </row>
    <row r="7" spans="1:62" ht="30" customHeight="1">
      <c r="A7" s="5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6" t="s">
        <v>45</v>
      </c>
      <c r="U7" s="6" t="s">
        <v>46</v>
      </c>
      <c r="V7" s="6" t="s">
        <v>47</v>
      </c>
      <c r="W7" s="6" t="s">
        <v>48</v>
      </c>
      <c r="X7" s="6" t="s">
        <v>49</v>
      </c>
      <c r="Y7" s="6" t="s">
        <v>50</v>
      </c>
      <c r="Z7" s="6" t="s">
        <v>51</v>
      </c>
      <c r="AA7" s="6" t="s">
        <v>45</v>
      </c>
      <c r="AB7" s="6" t="s">
        <v>46</v>
      </c>
      <c r="AC7" s="6" t="s">
        <v>47</v>
      </c>
      <c r="AD7" s="6" t="s">
        <v>48</v>
      </c>
      <c r="AE7" s="6" t="s">
        <v>49</v>
      </c>
      <c r="AF7" s="6" t="s">
        <v>50</v>
      </c>
      <c r="AG7" s="6" t="s">
        <v>51</v>
      </c>
      <c r="AH7" s="6" t="s">
        <v>45</v>
      </c>
      <c r="AI7" s="6" t="s">
        <v>46</v>
      </c>
      <c r="AJ7" s="6" t="s">
        <v>47</v>
      </c>
      <c r="AK7" s="6" t="s">
        <v>48</v>
      </c>
      <c r="AL7" s="6" t="s">
        <v>49</v>
      </c>
      <c r="AM7" s="6" t="s">
        <v>50</v>
      </c>
      <c r="AN7" s="6" t="s">
        <v>51</v>
      </c>
      <c r="AO7" s="6" t="s">
        <v>45</v>
      </c>
      <c r="AP7" s="6" t="s">
        <v>46</v>
      </c>
      <c r="AQ7" s="6" t="s">
        <v>47</v>
      </c>
      <c r="AR7" s="6" t="s">
        <v>48</v>
      </c>
      <c r="AS7" s="6" t="s">
        <v>49</v>
      </c>
      <c r="AT7" s="6" t="s">
        <v>50</v>
      </c>
      <c r="AU7" s="6" t="s">
        <v>51</v>
      </c>
      <c r="AV7" s="56"/>
      <c r="AW7" s="56"/>
      <c r="AX7" s="56"/>
      <c r="AY7" s="56"/>
      <c r="AZ7" s="56"/>
      <c r="BA7" s="56"/>
      <c r="BB7" s="56"/>
      <c r="BC7" s="56"/>
      <c r="BD7" s="56"/>
      <c r="BE7" s="61"/>
      <c r="BF7" s="61"/>
      <c r="BG7" s="61"/>
      <c r="BH7" s="61"/>
      <c r="BI7" s="61"/>
      <c r="BJ7" s="46"/>
    </row>
    <row r="8" spans="1:62" ht="21" customHeight="1">
      <c r="A8" s="8">
        <v>1</v>
      </c>
      <c r="B8" s="46" t="s">
        <v>52</v>
      </c>
      <c r="C8" s="46"/>
      <c r="D8" s="46"/>
      <c r="E8" s="46"/>
      <c r="F8" s="46"/>
      <c r="G8" s="46"/>
      <c r="H8" s="46" t="s">
        <v>53</v>
      </c>
      <c r="I8" s="46"/>
      <c r="J8" s="46"/>
      <c r="K8" s="46"/>
      <c r="L8" s="46"/>
      <c r="M8" s="49" t="s">
        <v>54</v>
      </c>
      <c r="N8" s="50"/>
      <c r="O8" s="50"/>
      <c r="P8" s="50"/>
      <c r="Q8" s="50"/>
      <c r="R8" s="50"/>
      <c r="S8" s="51"/>
      <c r="T8" s="6">
        <v>4</v>
      </c>
      <c r="U8" s="6">
        <v>4</v>
      </c>
      <c r="V8" s="6">
        <v>4</v>
      </c>
      <c r="W8" s="6">
        <v>4</v>
      </c>
      <c r="X8" s="6">
        <v>4</v>
      </c>
      <c r="Y8" s="6"/>
      <c r="Z8" s="6"/>
      <c r="AA8" s="6">
        <v>4</v>
      </c>
      <c r="AB8" s="6">
        <v>4</v>
      </c>
      <c r="AC8" s="6">
        <v>4</v>
      </c>
      <c r="AD8" s="6">
        <v>4</v>
      </c>
      <c r="AE8" s="6">
        <v>4</v>
      </c>
      <c r="AF8" s="6"/>
      <c r="AG8" s="6"/>
      <c r="AH8" s="6">
        <v>4</v>
      </c>
      <c r="AI8" s="6">
        <v>4</v>
      </c>
      <c r="AJ8" s="6">
        <v>4</v>
      </c>
      <c r="AK8" s="6">
        <v>4</v>
      </c>
      <c r="AL8" s="6">
        <v>4</v>
      </c>
      <c r="AM8" s="6"/>
      <c r="AN8" s="6"/>
      <c r="AO8" s="6">
        <v>4</v>
      </c>
      <c r="AP8" s="6">
        <v>4</v>
      </c>
      <c r="AQ8" s="6">
        <v>4</v>
      </c>
      <c r="AR8" s="6">
        <v>4</v>
      </c>
      <c r="AS8" s="6">
        <v>4</v>
      </c>
      <c r="AT8" s="6"/>
      <c r="AU8" s="6"/>
      <c r="AV8" s="63">
        <f>IF(SUM(T8:AU8)&gt;(AV$24*4),(AV$24*4),SUM(T8:AU8))</f>
        <v>80</v>
      </c>
      <c r="AW8" s="63"/>
      <c r="AX8" s="63"/>
      <c r="AY8" s="63">
        <f>ROUNDDOWN(AV8/4,1)</f>
        <v>20</v>
      </c>
      <c r="AZ8" s="63"/>
      <c r="BA8" s="63"/>
      <c r="BB8" s="64">
        <f>IF(B8="管理者",0,IF($AV$24="","黄色セル入力",ROUNDDOWN(AY8/$AV$24,1)))</f>
        <v>0</v>
      </c>
      <c r="BC8" s="65"/>
      <c r="BD8" s="66"/>
      <c r="BE8" s="38"/>
      <c r="BF8" s="38"/>
      <c r="BG8" s="38"/>
      <c r="BH8" s="38"/>
      <c r="BI8" s="38"/>
      <c r="BJ8" s="9" t="s">
        <v>55</v>
      </c>
    </row>
    <row r="9" spans="1:62" ht="21.75" customHeight="1">
      <c r="A9" s="8">
        <v>2</v>
      </c>
      <c r="B9" s="46" t="s">
        <v>25</v>
      </c>
      <c r="C9" s="46"/>
      <c r="D9" s="46"/>
      <c r="E9" s="46"/>
      <c r="F9" s="46"/>
      <c r="G9" s="46"/>
      <c r="H9" s="46" t="s">
        <v>53</v>
      </c>
      <c r="I9" s="46"/>
      <c r="J9" s="46"/>
      <c r="K9" s="46"/>
      <c r="L9" s="46"/>
      <c r="M9" s="49" t="s">
        <v>54</v>
      </c>
      <c r="N9" s="50"/>
      <c r="O9" s="50"/>
      <c r="P9" s="50"/>
      <c r="Q9" s="50"/>
      <c r="R9" s="50"/>
      <c r="S9" s="51"/>
      <c r="T9" s="6">
        <v>4</v>
      </c>
      <c r="U9" s="6">
        <v>4</v>
      </c>
      <c r="V9" s="6">
        <v>4</v>
      </c>
      <c r="W9" s="6">
        <v>4</v>
      </c>
      <c r="X9" s="6">
        <v>4</v>
      </c>
      <c r="Y9" s="6"/>
      <c r="Z9" s="6"/>
      <c r="AA9" s="6">
        <v>4</v>
      </c>
      <c r="AB9" s="6">
        <v>4</v>
      </c>
      <c r="AC9" s="6">
        <v>4</v>
      </c>
      <c r="AD9" s="6">
        <v>4</v>
      </c>
      <c r="AE9" s="6">
        <v>4</v>
      </c>
      <c r="AF9" s="6"/>
      <c r="AG9" s="6"/>
      <c r="AH9" s="6">
        <v>4</v>
      </c>
      <c r="AI9" s="6">
        <v>4</v>
      </c>
      <c r="AJ9" s="6">
        <v>4</v>
      </c>
      <c r="AK9" s="6">
        <v>4</v>
      </c>
      <c r="AL9" s="6">
        <v>4</v>
      </c>
      <c r="AM9" s="6"/>
      <c r="AN9" s="6"/>
      <c r="AO9" s="6">
        <v>4</v>
      </c>
      <c r="AP9" s="6">
        <v>4</v>
      </c>
      <c r="AQ9" s="6">
        <v>4</v>
      </c>
      <c r="AR9" s="6">
        <v>4</v>
      </c>
      <c r="AS9" s="6">
        <v>4</v>
      </c>
      <c r="AT9" s="6"/>
      <c r="AU9" s="6"/>
      <c r="AV9" s="63">
        <f t="shared" ref="AV9:AV22" si="0">IF(SUM(T9:AU9)&gt;(AV$24*4),(AV$24*4),SUM(T9:AU9))</f>
        <v>80</v>
      </c>
      <c r="AW9" s="63"/>
      <c r="AX9" s="63"/>
      <c r="AY9" s="63">
        <f t="shared" ref="AY9:AY22" si="1">ROUNDDOWN(AV9/4,1)</f>
        <v>20</v>
      </c>
      <c r="AZ9" s="63"/>
      <c r="BA9" s="63"/>
      <c r="BB9" s="64">
        <f t="shared" ref="BB9:BB22" si="2">IF(B9="管理者",0,IF($AV$24="","黄色セル入力",ROUNDDOWN(AY9/$AV$24,1)))</f>
        <v>0.5</v>
      </c>
      <c r="BC9" s="65"/>
      <c r="BD9" s="66"/>
      <c r="BE9" s="38" t="s">
        <v>123</v>
      </c>
      <c r="BF9" s="38" t="s">
        <v>120</v>
      </c>
      <c r="BG9" s="38" t="s">
        <v>120</v>
      </c>
      <c r="BH9" s="38" t="s">
        <v>120</v>
      </c>
      <c r="BI9" s="38" t="s">
        <v>120</v>
      </c>
      <c r="BJ9" s="9" t="s">
        <v>55</v>
      </c>
    </row>
    <row r="10" spans="1:62" ht="40.5">
      <c r="A10" s="8">
        <v>3</v>
      </c>
      <c r="B10" s="46" t="s">
        <v>25</v>
      </c>
      <c r="C10" s="46"/>
      <c r="D10" s="46"/>
      <c r="E10" s="46"/>
      <c r="F10" s="46"/>
      <c r="G10" s="46"/>
      <c r="H10" s="46" t="s">
        <v>56</v>
      </c>
      <c r="I10" s="46"/>
      <c r="J10" s="46"/>
      <c r="K10" s="46"/>
      <c r="L10" s="46"/>
      <c r="M10" s="49" t="s">
        <v>57</v>
      </c>
      <c r="N10" s="50"/>
      <c r="O10" s="50"/>
      <c r="P10" s="50"/>
      <c r="Q10" s="50"/>
      <c r="R10" s="50"/>
      <c r="S10" s="51"/>
      <c r="T10" s="6">
        <v>8</v>
      </c>
      <c r="U10" s="6">
        <v>8</v>
      </c>
      <c r="V10" s="6">
        <v>8</v>
      </c>
      <c r="W10" s="6">
        <v>8</v>
      </c>
      <c r="X10" s="6">
        <v>8</v>
      </c>
      <c r="Y10" s="6"/>
      <c r="Z10" s="6"/>
      <c r="AA10" s="6">
        <v>8</v>
      </c>
      <c r="AB10" s="6">
        <v>8</v>
      </c>
      <c r="AC10" s="6">
        <v>8</v>
      </c>
      <c r="AD10" s="6">
        <v>8</v>
      </c>
      <c r="AE10" s="6">
        <v>8</v>
      </c>
      <c r="AF10" s="6"/>
      <c r="AG10" s="6"/>
      <c r="AH10" s="6">
        <v>8</v>
      </c>
      <c r="AI10" s="6">
        <v>8</v>
      </c>
      <c r="AJ10" s="6">
        <v>8</v>
      </c>
      <c r="AK10" s="6">
        <v>8</v>
      </c>
      <c r="AL10" s="6">
        <v>8</v>
      </c>
      <c r="AM10" s="6"/>
      <c r="AN10" s="6"/>
      <c r="AO10" s="6">
        <v>8</v>
      </c>
      <c r="AP10" s="6">
        <v>8</v>
      </c>
      <c r="AQ10" s="6">
        <v>8</v>
      </c>
      <c r="AR10" s="6">
        <v>8</v>
      </c>
      <c r="AS10" s="6">
        <v>8</v>
      </c>
      <c r="AT10" s="6"/>
      <c r="AU10" s="6"/>
      <c r="AV10" s="63">
        <f t="shared" si="0"/>
        <v>160</v>
      </c>
      <c r="AW10" s="63"/>
      <c r="AX10" s="63"/>
      <c r="AY10" s="63">
        <f t="shared" si="1"/>
        <v>40</v>
      </c>
      <c r="AZ10" s="63"/>
      <c r="BA10" s="63"/>
      <c r="BB10" s="64">
        <f t="shared" si="2"/>
        <v>1</v>
      </c>
      <c r="BC10" s="65"/>
      <c r="BD10" s="66"/>
      <c r="BE10" s="38" t="s">
        <v>120</v>
      </c>
      <c r="BF10" s="38" t="s">
        <v>120</v>
      </c>
      <c r="BG10" s="38"/>
      <c r="BH10" s="38"/>
      <c r="BI10" s="38" t="s">
        <v>120</v>
      </c>
      <c r="BJ10" s="9" t="s">
        <v>58</v>
      </c>
    </row>
    <row r="11" spans="1:62" ht="27">
      <c r="A11" s="8">
        <v>4</v>
      </c>
      <c r="B11" s="46" t="s">
        <v>26</v>
      </c>
      <c r="C11" s="46"/>
      <c r="D11" s="46"/>
      <c r="E11" s="46"/>
      <c r="F11" s="46"/>
      <c r="G11" s="46"/>
      <c r="H11" s="46" t="s">
        <v>56</v>
      </c>
      <c r="I11" s="46"/>
      <c r="J11" s="46"/>
      <c r="K11" s="46"/>
      <c r="L11" s="46"/>
      <c r="M11" s="49" t="s">
        <v>59</v>
      </c>
      <c r="N11" s="50"/>
      <c r="O11" s="50"/>
      <c r="P11" s="50"/>
      <c r="Q11" s="50"/>
      <c r="R11" s="50"/>
      <c r="S11" s="51"/>
      <c r="T11" s="6">
        <v>8</v>
      </c>
      <c r="U11" s="6">
        <v>8</v>
      </c>
      <c r="V11" s="6">
        <v>8</v>
      </c>
      <c r="W11" s="6">
        <v>8</v>
      </c>
      <c r="X11" s="6">
        <v>8</v>
      </c>
      <c r="Y11" s="6"/>
      <c r="Z11" s="6"/>
      <c r="AA11" s="6">
        <v>8</v>
      </c>
      <c r="AB11" s="6">
        <v>8</v>
      </c>
      <c r="AC11" s="6">
        <v>8</v>
      </c>
      <c r="AD11" s="6">
        <v>8</v>
      </c>
      <c r="AE11" s="6">
        <v>8</v>
      </c>
      <c r="AF11" s="6"/>
      <c r="AG11" s="6"/>
      <c r="AH11" s="6">
        <v>8</v>
      </c>
      <c r="AI11" s="6">
        <v>8</v>
      </c>
      <c r="AJ11" s="6">
        <v>8</v>
      </c>
      <c r="AK11" s="6">
        <v>8</v>
      </c>
      <c r="AL11" s="6">
        <v>8</v>
      </c>
      <c r="AM11" s="6"/>
      <c r="AN11" s="6"/>
      <c r="AO11" s="6">
        <v>8</v>
      </c>
      <c r="AP11" s="6">
        <v>8</v>
      </c>
      <c r="AQ11" s="6">
        <v>8</v>
      </c>
      <c r="AR11" s="6">
        <v>8</v>
      </c>
      <c r="AS11" s="6">
        <v>8</v>
      </c>
      <c r="AT11" s="6"/>
      <c r="AU11" s="6"/>
      <c r="AV11" s="63">
        <f t="shared" si="0"/>
        <v>160</v>
      </c>
      <c r="AW11" s="63"/>
      <c r="AX11" s="63"/>
      <c r="AY11" s="63">
        <f t="shared" si="1"/>
        <v>40</v>
      </c>
      <c r="AZ11" s="63"/>
      <c r="BA11" s="63"/>
      <c r="BB11" s="64">
        <f t="shared" si="2"/>
        <v>1</v>
      </c>
      <c r="BC11" s="65"/>
      <c r="BD11" s="66"/>
      <c r="BE11" s="38" t="s">
        <v>120</v>
      </c>
      <c r="BF11" s="38" t="s">
        <v>120</v>
      </c>
      <c r="BG11" s="38" t="s">
        <v>120</v>
      </c>
      <c r="BH11" s="38" t="s">
        <v>120</v>
      </c>
      <c r="BI11" s="38" t="s">
        <v>120</v>
      </c>
      <c r="BJ11" s="9" t="s">
        <v>60</v>
      </c>
    </row>
    <row r="12" spans="1:62" ht="21" customHeight="1">
      <c r="A12" s="8">
        <v>5</v>
      </c>
      <c r="B12" s="46" t="s">
        <v>26</v>
      </c>
      <c r="C12" s="46"/>
      <c r="D12" s="46"/>
      <c r="E12" s="46"/>
      <c r="F12" s="46"/>
      <c r="G12" s="46"/>
      <c r="H12" s="46" t="s">
        <v>61</v>
      </c>
      <c r="I12" s="46"/>
      <c r="J12" s="46"/>
      <c r="K12" s="46"/>
      <c r="L12" s="46"/>
      <c r="M12" s="49" t="s">
        <v>90</v>
      </c>
      <c r="N12" s="50"/>
      <c r="O12" s="50"/>
      <c r="P12" s="50"/>
      <c r="Q12" s="50"/>
      <c r="R12" s="50"/>
      <c r="S12" s="51"/>
      <c r="T12" s="41">
        <v>8</v>
      </c>
      <c r="U12" s="41">
        <v>8</v>
      </c>
      <c r="V12" s="41">
        <v>8</v>
      </c>
      <c r="W12" s="41">
        <v>8</v>
      </c>
      <c r="X12" s="41">
        <v>8</v>
      </c>
      <c r="Y12" s="41"/>
      <c r="Z12" s="41"/>
      <c r="AA12" s="41">
        <v>8</v>
      </c>
      <c r="AB12" s="41">
        <v>8</v>
      </c>
      <c r="AC12" s="41">
        <v>8</v>
      </c>
      <c r="AD12" s="41">
        <v>8</v>
      </c>
      <c r="AE12" s="41">
        <v>8</v>
      </c>
      <c r="AF12" s="41"/>
      <c r="AG12" s="41"/>
      <c r="AH12" s="41">
        <v>8</v>
      </c>
      <c r="AI12" s="41">
        <v>8</v>
      </c>
      <c r="AJ12" s="41">
        <v>8</v>
      </c>
      <c r="AK12" s="41">
        <v>8</v>
      </c>
      <c r="AL12" s="41">
        <v>8</v>
      </c>
      <c r="AM12" s="41"/>
      <c r="AN12" s="41"/>
      <c r="AO12" s="41">
        <v>8</v>
      </c>
      <c r="AP12" s="41">
        <v>8</v>
      </c>
      <c r="AQ12" s="41">
        <v>8</v>
      </c>
      <c r="AR12" s="41">
        <v>8</v>
      </c>
      <c r="AS12" s="41">
        <v>8</v>
      </c>
      <c r="AT12" s="6"/>
      <c r="AU12" s="6">
        <v>6</v>
      </c>
      <c r="AV12" s="63">
        <f t="shared" si="0"/>
        <v>160</v>
      </c>
      <c r="AW12" s="63"/>
      <c r="AX12" s="63"/>
      <c r="AY12" s="63">
        <f t="shared" si="1"/>
        <v>40</v>
      </c>
      <c r="AZ12" s="63"/>
      <c r="BA12" s="63"/>
      <c r="BB12" s="64">
        <f t="shared" si="2"/>
        <v>1</v>
      </c>
      <c r="BC12" s="65"/>
      <c r="BD12" s="66"/>
      <c r="BE12" s="38" t="s">
        <v>120</v>
      </c>
      <c r="BF12" s="38" t="s">
        <v>120</v>
      </c>
      <c r="BG12" s="38" t="s">
        <v>120</v>
      </c>
      <c r="BH12" s="38" t="s">
        <v>120</v>
      </c>
      <c r="BI12" s="38" t="s">
        <v>120</v>
      </c>
      <c r="BJ12" s="9" t="s">
        <v>55</v>
      </c>
    </row>
    <row r="13" spans="1:62" ht="21" customHeight="1">
      <c r="A13" s="8">
        <v>6</v>
      </c>
      <c r="B13" s="46" t="s">
        <v>26</v>
      </c>
      <c r="C13" s="46"/>
      <c r="D13" s="46"/>
      <c r="E13" s="46"/>
      <c r="F13" s="46"/>
      <c r="G13" s="46"/>
      <c r="H13" s="46" t="s">
        <v>61</v>
      </c>
      <c r="I13" s="46"/>
      <c r="J13" s="46"/>
      <c r="K13" s="46"/>
      <c r="L13" s="46"/>
      <c r="M13" s="49" t="s">
        <v>62</v>
      </c>
      <c r="N13" s="50"/>
      <c r="O13" s="50"/>
      <c r="P13" s="50"/>
      <c r="Q13" s="50"/>
      <c r="R13" s="50"/>
      <c r="S13" s="51"/>
      <c r="T13" s="41">
        <v>6</v>
      </c>
      <c r="U13" s="41">
        <v>6</v>
      </c>
      <c r="V13" s="41"/>
      <c r="W13" s="41">
        <v>6</v>
      </c>
      <c r="X13" s="41"/>
      <c r="Y13" s="41"/>
      <c r="Z13" s="41"/>
      <c r="AA13" s="41">
        <v>6</v>
      </c>
      <c r="AB13" s="41">
        <v>6</v>
      </c>
      <c r="AC13" s="41"/>
      <c r="AD13" s="41">
        <v>6</v>
      </c>
      <c r="AE13" s="41"/>
      <c r="AF13" s="41"/>
      <c r="AG13" s="41"/>
      <c r="AH13" s="41">
        <v>6</v>
      </c>
      <c r="AI13" s="41">
        <v>6</v>
      </c>
      <c r="AJ13" s="41"/>
      <c r="AK13" s="41">
        <v>6</v>
      </c>
      <c r="AL13" s="41"/>
      <c r="AM13" s="41"/>
      <c r="AN13" s="41"/>
      <c r="AO13" s="41">
        <v>6</v>
      </c>
      <c r="AP13" s="41">
        <v>6</v>
      </c>
      <c r="AQ13" s="41"/>
      <c r="AR13" s="41">
        <v>6</v>
      </c>
      <c r="AS13" s="41"/>
      <c r="AT13" s="41"/>
      <c r="AU13" s="41">
        <v>6</v>
      </c>
      <c r="AV13" s="63">
        <f t="shared" si="0"/>
        <v>78</v>
      </c>
      <c r="AW13" s="63"/>
      <c r="AX13" s="63"/>
      <c r="AY13" s="63">
        <f t="shared" si="1"/>
        <v>19.5</v>
      </c>
      <c r="AZ13" s="63"/>
      <c r="BA13" s="63"/>
      <c r="BB13" s="64">
        <f t="shared" si="2"/>
        <v>0.4</v>
      </c>
      <c r="BC13" s="65"/>
      <c r="BD13" s="66"/>
      <c r="BE13" s="38" t="s">
        <v>120</v>
      </c>
      <c r="BF13" s="38" t="s">
        <v>120</v>
      </c>
      <c r="BG13" s="38"/>
      <c r="BH13" s="38"/>
      <c r="BI13" s="38" t="s">
        <v>120</v>
      </c>
      <c r="BJ13" s="6"/>
    </row>
    <row r="14" spans="1:62" ht="21" customHeight="1">
      <c r="A14" s="8">
        <v>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3">
        <f t="shared" si="0"/>
        <v>0</v>
      </c>
      <c r="AW14" s="63"/>
      <c r="AX14" s="63"/>
      <c r="AY14" s="63">
        <f t="shared" si="1"/>
        <v>0</v>
      </c>
      <c r="AZ14" s="63"/>
      <c r="BA14" s="63"/>
      <c r="BB14" s="64">
        <f t="shared" si="2"/>
        <v>0</v>
      </c>
      <c r="BC14" s="65"/>
      <c r="BD14" s="66"/>
      <c r="BE14" s="38"/>
      <c r="BF14" s="38"/>
      <c r="BG14" s="38"/>
      <c r="BH14" s="38"/>
      <c r="BI14" s="38"/>
      <c r="BJ14" s="6"/>
    </row>
    <row r="15" spans="1:62" ht="21" customHeight="1">
      <c r="A15" s="8">
        <v>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3">
        <f t="shared" si="0"/>
        <v>0</v>
      </c>
      <c r="AW15" s="63"/>
      <c r="AX15" s="63"/>
      <c r="AY15" s="63">
        <f t="shared" si="1"/>
        <v>0</v>
      </c>
      <c r="AZ15" s="63"/>
      <c r="BA15" s="63"/>
      <c r="BB15" s="64">
        <f t="shared" si="2"/>
        <v>0</v>
      </c>
      <c r="BC15" s="65"/>
      <c r="BD15" s="66"/>
      <c r="BE15" s="38"/>
      <c r="BF15" s="38"/>
      <c r="BG15" s="38"/>
      <c r="BH15" s="38"/>
      <c r="BI15" s="38"/>
      <c r="BJ15" s="6"/>
    </row>
    <row r="16" spans="1:62" ht="21" customHeight="1">
      <c r="A16" s="8">
        <v>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3">
        <f t="shared" si="0"/>
        <v>0</v>
      </c>
      <c r="AW16" s="63"/>
      <c r="AX16" s="63"/>
      <c r="AY16" s="63">
        <f>ROUNDDOWN(AV16/4,1)</f>
        <v>0</v>
      </c>
      <c r="AZ16" s="63"/>
      <c r="BA16" s="63"/>
      <c r="BB16" s="64">
        <f t="shared" si="2"/>
        <v>0</v>
      </c>
      <c r="BC16" s="65"/>
      <c r="BD16" s="66"/>
      <c r="BE16" s="38"/>
      <c r="BF16" s="38"/>
      <c r="BG16" s="38"/>
      <c r="BH16" s="38"/>
      <c r="BI16" s="38"/>
      <c r="BJ16" s="6"/>
    </row>
    <row r="17" spans="1:70" ht="21" customHeight="1">
      <c r="A17" s="8">
        <v>10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3">
        <f t="shared" si="0"/>
        <v>0</v>
      </c>
      <c r="AW17" s="63"/>
      <c r="AX17" s="63"/>
      <c r="AY17" s="63">
        <f>ROUNDDOWN(AV17/4,1)</f>
        <v>0</v>
      </c>
      <c r="AZ17" s="63"/>
      <c r="BA17" s="63"/>
      <c r="BB17" s="64">
        <f t="shared" si="2"/>
        <v>0</v>
      </c>
      <c r="BC17" s="65"/>
      <c r="BD17" s="66"/>
      <c r="BE17" s="38"/>
      <c r="BF17" s="38"/>
      <c r="BG17" s="38"/>
      <c r="BH17" s="38"/>
      <c r="BI17" s="38"/>
      <c r="BJ17" s="6"/>
    </row>
    <row r="18" spans="1:70" ht="21" customHeight="1">
      <c r="A18" s="8">
        <v>11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3">
        <f t="shared" si="0"/>
        <v>0</v>
      </c>
      <c r="AW18" s="63"/>
      <c r="AX18" s="63"/>
      <c r="AY18" s="63">
        <f>ROUNDDOWN(AV18/4,1)</f>
        <v>0</v>
      </c>
      <c r="AZ18" s="63"/>
      <c r="BA18" s="63"/>
      <c r="BB18" s="64">
        <f t="shared" si="2"/>
        <v>0</v>
      </c>
      <c r="BC18" s="65"/>
      <c r="BD18" s="66"/>
      <c r="BE18" s="38"/>
      <c r="BF18" s="38"/>
      <c r="BG18" s="38"/>
      <c r="BH18" s="38"/>
      <c r="BI18" s="38"/>
      <c r="BJ18" s="6"/>
    </row>
    <row r="19" spans="1:70" ht="21" customHeight="1">
      <c r="A19" s="8">
        <v>12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3">
        <f t="shared" si="0"/>
        <v>0</v>
      </c>
      <c r="AW19" s="63"/>
      <c r="AX19" s="63"/>
      <c r="AY19" s="63">
        <f>ROUNDDOWN(AV19/4,1)</f>
        <v>0</v>
      </c>
      <c r="AZ19" s="63"/>
      <c r="BA19" s="63"/>
      <c r="BB19" s="64">
        <f t="shared" si="2"/>
        <v>0</v>
      </c>
      <c r="BC19" s="65"/>
      <c r="BD19" s="66"/>
      <c r="BE19" s="38"/>
      <c r="BF19" s="38"/>
      <c r="BG19" s="38"/>
      <c r="BH19" s="38"/>
      <c r="BI19" s="38"/>
      <c r="BJ19" s="6"/>
    </row>
    <row r="20" spans="1:70" ht="21" customHeight="1">
      <c r="A20" s="8">
        <v>13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3">
        <f t="shared" si="0"/>
        <v>0</v>
      </c>
      <c r="AW20" s="63"/>
      <c r="AX20" s="63"/>
      <c r="AY20" s="63">
        <f>ROUNDDOWN(AV20/4,1)</f>
        <v>0</v>
      </c>
      <c r="AZ20" s="63"/>
      <c r="BA20" s="63"/>
      <c r="BB20" s="64">
        <f t="shared" si="2"/>
        <v>0</v>
      </c>
      <c r="BC20" s="65"/>
      <c r="BD20" s="66"/>
      <c r="BE20" s="38"/>
      <c r="BF20" s="38"/>
      <c r="BG20" s="38"/>
      <c r="BH20" s="38"/>
      <c r="BI20" s="38"/>
      <c r="BJ20" s="6"/>
    </row>
    <row r="21" spans="1:70" ht="21" customHeight="1">
      <c r="A21" s="8">
        <v>14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3">
        <f t="shared" si="0"/>
        <v>0</v>
      </c>
      <c r="AW21" s="63"/>
      <c r="AX21" s="63"/>
      <c r="AY21" s="63">
        <f t="shared" si="1"/>
        <v>0</v>
      </c>
      <c r="AZ21" s="63"/>
      <c r="BA21" s="63"/>
      <c r="BB21" s="64">
        <f t="shared" si="2"/>
        <v>0</v>
      </c>
      <c r="BC21" s="65"/>
      <c r="BD21" s="66"/>
      <c r="BE21" s="38"/>
      <c r="BF21" s="38"/>
      <c r="BG21" s="38"/>
      <c r="BH21" s="38"/>
      <c r="BI21" s="38"/>
      <c r="BJ21" s="6"/>
    </row>
    <row r="22" spans="1:70" ht="21" customHeight="1">
      <c r="A22" s="8">
        <v>15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3">
        <f t="shared" si="0"/>
        <v>0</v>
      </c>
      <c r="AW22" s="63"/>
      <c r="AX22" s="63"/>
      <c r="AY22" s="63">
        <f t="shared" si="1"/>
        <v>0</v>
      </c>
      <c r="AZ22" s="63"/>
      <c r="BA22" s="63"/>
      <c r="BB22" s="64">
        <f t="shared" si="2"/>
        <v>0</v>
      </c>
      <c r="BC22" s="65"/>
      <c r="BD22" s="66"/>
      <c r="BE22" s="38"/>
      <c r="BF22" s="38"/>
      <c r="BG22" s="38"/>
      <c r="BH22" s="38"/>
      <c r="BI22" s="38"/>
      <c r="BJ22" s="6"/>
    </row>
    <row r="23" spans="1:70" ht="21" customHeight="1">
      <c r="A23" s="46" t="s">
        <v>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3">
        <f>SUM(AV9:AX22)</f>
        <v>638</v>
      </c>
      <c r="AW23" s="63"/>
      <c r="AX23" s="63"/>
      <c r="AY23" s="63">
        <f>SUM(AY9:BA22)</f>
        <v>159.5</v>
      </c>
      <c r="AZ23" s="63"/>
      <c r="BA23" s="63"/>
      <c r="BB23" s="64">
        <f>IF(B23="管理者",0,IF($AV$24="","黄色セル入力",ROUNDDOWN(AY23/$AV$24,1)))</f>
        <v>3.9</v>
      </c>
      <c r="BC23" s="65"/>
      <c r="BD23" s="66"/>
      <c r="BE23" s="38"/>
      <c r="BF23" s="38"/>
      <c r="BG23" s="38"/>
      <c r="BH23" s="38"/>
      <c r="BI23" s="38"/>
      <c r="BJ23" s="10"/>
    </row>
    <row r="24" spans="1:70" ht="21" customHeight="1">
      <c r="A24" s="46" t="s">
        <v>27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89">
        <v>40</v>
      </c>
      <c r="AW24" s="89"/>
      <c r="AX24" s="89"/>
      <c r="AY24" s="89"/>
      <c r="AZ24" s="89"/>
      <c r="BA24" s="89"/>
      <c r="BB24" s="89"/>
      <c r="BC24" s="89"/>
      <c r="BD24" s="89"/>
      <c r="BE24" s="78" t="s">
        <v>28</v>
      </c>
      <c r="BF24" s="79"/>
      <c r="BG24" s="79"/>
      <c r="BH24" s="79"/>
      <c r="BI24" s="79"/>
      <c r="BJ24" s="80"/>
    </row>
    <row r="25" spans="1:70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90" t="s">
        <v>30</v>
      </c>
      <c r="AW25" s="90"/>
      <c r="AX25" s="90"/>
      <c r="AY25" s="90"/>
      <c r="AZ25" s="90"/>
      <c r="BA25" s="90"/>
      <c r="BB25" s="90"/>
      <c r="BC25" s="90"/>
      <c r="BD25" s="90"/>
      <c r="BE25" s="43"/>
      <c r="BF25" s="43"/>
      <c r="BG25" s="43"/>
      <c r="BH25" s="43"/>
      <c r="BI25" s="43"/>
      <c r="BJ25" s="15"/>
    </row>
    <row r="26" spans="1:70" s="12" customFormat="1" ht="23.25" customHeight="1">
      <c r="A26" s="32"/>
      <c r="B26" s="73" t="s">
        <v>99</v>
      </c>
      <c r="C26" s="74"/>
      <c r="D26" s="74"/>
      <c r="E26" s="74"/>
      <c r="F26" s="74"/>
      <c r="G26" s="74"/>
      <c r="H26" s="74"/>
      <c r="I26" s="74"/>
      <c r="J26" s="75"/>
      <c r="K26" s="71" t="s">
        <v>97</v>
      </c>
      <c r="L26" s="71"/>
      <c r="M26" s="71" t="s">
        <v>98</v>
      </c>
      <c r="N26" s="71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82" t="s">
        <v>121</v>
      </c>
      <c r="AS26" s="83"/>
      <c r="AT26" s="83"/>
      <c r="AU26" s="84"/>
      <c r="AV26" s="81">
        <f>ROUNDDOWN(SUMIFS($AV$9:$AV$22,BE9:BE22,"○")/$BR$26,1)</f>
        <v>3.9</v>
      </c>
      <c r="AW26" s="81"/>
      <c r="AX26" s="81"/>
      <c r="AY26" s="40"/>
      <c r="AZ26" s="40"/>
      <c r="BA26" s="39"/>
      <c r="BB26" s="26"/>
      <c r="BC26" s="26"/>
      <c r="BD26" s="26"/>
      <c r="BE26" s="26"/>
      <c r="BF26" s="26"/>
      <c r="BG26" s="26"/>
      <c r="BH26" s="26"/>
      <c r="BI26" s="26"/>
      <c r="BJ26" s="26"/>
      <c r="BK26" s="16">
        <f t="shared" ref="BK26:BK30" si="3">2018+$AG$2</f>
        <v>2018</v>
      </c>
      <c r="BL26" s="16" t="s">
        <v>112</v>
      </c>
      <c r="BM26" s="16">
        <f t="shared" ref="BM26:BM30" si="4">+$AI$2</f>
        <v>0</v>
      </c>
      <c r="BN26" s="16" t="s">
        <v>112</v>
      </c>
      <c r="BO26" s="16">
        <v>22</v>
      </c>
      <c r="BP26" s="16" t="str">
        <f t="shared" ref="BP26:BP30" si="5">+BK26&amp;BL26&amp;BM26&amp;BN26&amp;BO26</f>
        <v>2018/0/22</v>
      </c>
      <c r="BQ26" s="33" t="e">
        <f t="shared" ref="BQ26:BQ30" si="6">WEEKDAY(BP26,1)</f>
        <v>#VALUE!</v>
      </c>
      <c r="BR26" s="12">
        <f>+AV24*4</f>
        <v>160</v>
      </c>
    </row>
    <row r="27" spans="1:70" s="12" customFormat="1" ht="23.25" customHeight="1">
      <c r="A27" s="72"/>
      <c r="B27" s="71" t="s">
        <v>94</v>
      </c>
      <c r="C27" s="71"/>
      <c r="D27" s="71"/>
      <c r="E27" s="71"/>
      <c r="F27" s="71" t="s">
        <v>95</v>
      </c>
      <c r="G27" s="71"/>
      <c r="H27" s="71"/>
      <c r="I27" s="71"/>
      <c r="J27" s="71"/>
      <c r="K27" s="71">
        <f>COUNTIF($H$9:$H$586,"常勤・専従")</f>
        <v>4</v>
      </c>
      <c r="L27" s="71"/>
      <c r="M27" s="71">
        <f>COUNTIF($H$9:$H$586,"常勤・兼務")</f>
        <v>2</v>
      </c>
      <c r="N27" s="71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82" t="s">
        <v>122</v>
      </c>
      <c r="AS27" s="83"/>
      <c r="AT27" s="83"/>
      <c r="AU27" s="84"/>
      <c r="AV27" s="81">
        <f>ROUNDDOWN(SUMIFS($AV$9:$AV$22,BF9:BF22,"○")/$BR$26,1)</f>
        <v>3.9</v>
      </c>
      <c r="AW27" s="81"/>
      <c r="AX27" s="81"/>
      <c r="AY27" s="40"/>
      <c r="AZ27" s="40"/>
      <c r="BA27" s="39"/>
      <c r="BB27" s="26"/>
      <c r="BC27" s="26"/>
      <c r="BD27" s="26"/>
      <c r="BE27" s="26"/>
      <c r="BF27" s="26"/>
      <c r="BG27" s="26"/>
      <c r="BH27" s="26"/>
      <c r="BI27" s="26"/>
      <c r="BJ27" s="26"/>
      <c r="BK27" s="16">
        <f t="shared" si="3"/>
        <v>2018</v>
      </c>
      <c r="BL27" s="16" t="s">
        <v>112</v>
      </c>
      <c r="BM27" s="16">
        <f t="shared" si="4"/>
        <v>0</v>
      </c>
      <c r="BN27" s="16" t="s">
        <v>112</v>
      </c>
      <c r="BO27" s="16">
        <v>23</v>
      </c>
      <c r="BP27" s="16" t="str">
        <f t="shared" si="5"/>
        <v>2018/0/23</v>
      </c>
      <c r="BQ27" s="33" t="e">
        <f t="shared" si="6"/>
        <v>#VALUE!</v>
      </c>
    </row>
    <row r="28" spans="1:70" s="12" customFormat="1" ht="23.25" customHeight="1">
      <c r="A28" s="72"/>
      <c r="B28" s="71"/>
      <c r="C28" s="71"/>
      <c r="D28" s="71"/>
      <c r="E28" s="71"/>
      <c r="F28" s="71" t="s">
        <v>96</v>
      </c>
      <c r="G28" s="71"/>
      <c r="H28" s="71"/>
      <c r="I28" s="71"/>
      <c r="J28" s="71"/>
      <c r="K28" s="71">
        <f>COUNTIF($H$9:$H$586,"非常勤・専従")</f>
        <v>2</v>
      </c>
      <c r="L28" s="71"/>
      <c r="M28" s="71">
        <f>COUNTIF($H$9:$H$586,"非常勤・兼務")</f>
        <v>0</v>
      </c>
      <c r="N28" s="71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82" t="s">
        <v>116</v>
      </c>
      <c r="AS28" s="83"/>
      <c r="AT28" s="83"/>
      <c r="AU28" s="84"/>
      <c r="AV28" s="81">
        <f>ROUNDDOWN(SUMIFS($AV$9:$AV$22,BG9:BG22,"○")/$BR$26,1)</f>
        <v>2.5</v>
      </c>
      <c r="AW28" s="81"/>
      <c r="AX28" s="81"/>
      <c r="AY28" s="40"/>
      <c r="AZ28" s="40"/>
      <c r="BA28" s="39"/>
      <c r="BB28" s="26"/>
      <c r="BC28" s="26"/>
      <c r="BD28" s="26"/>
      <c r="BE28" s="26"/>
      <c r="BF28" s="26"/>
      <c r="BG28" s="26"/>
      <c r="BH28" s="26"/>
      <c r="BI28" s="26"/>
      <c r="BJ28" s="26"/>
      <c r="BK28" s="16">
        <f t="shared" si="3"/>
        <v>2018</v>
      </c>
      <c r="BL28" s="16" t="s">
        <v>112</v>
      </c>
      <c r="BM28" s="16">
        <f t="shared" si="4"/>
        <v>0</v>
      </c>
      <c r="BN28" s="16" t="s">
        <v>112</v>
      </c>
      <c r="BO28" s="16">
        <v>24</v>
      </c>
      <c r="BP28" s="16" t="str">
        <f t="shared" si="5"/>
        <v>2018/0/24</v>
      </c>
      <c r="BQ28" s="33" t="e">
        <f t="shared" si="6"/>
        <v>#VALUE!</v>
      </c>
    </row>
    <row r="29" spans="1:70" s="12" customFormat="1" ht="23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82" t="s">
        <v>117</v>
      </c>
      <c r="AS29" s="83"/>
      <c r="AT29" s="83"/>
      <c r="AU29" s="84"/>
      <c r="AV29" s="81">
        <f>ROUNDDOWN(SUMIFS($AV$9:$AV$22,BH9:BH22,"○")/$BR$26,1)</f>
        <v>2.5</v>
      </c>
      <c r="AW29" s="81"/>
      <c r="AX29" s="81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39"/>
      <c r="BK29" s="16">
        <f t="shared" si="3"/>
        <v>2018</v>
      </c>
      <c r="BL29" s="16" t="s">
        <v>112</v>
      </c>
      <c r="BM29" s="16">
        <f t="shared" si="4"/>
        <v>0</v>
      </c>
      <c r="BN29" s="16" t="s">
        <v>112</v>
      </c>
      <c r="BO29" s="16">
        <v>25</v>
      </c>
      <c r="BP29" s="16" t="str">
        <f t="shared" si="5"/>
        <v>2018/0/25</v>
      </c>
      <c r="BQ29" s="33" t="e">
        <f t="shared" si="6"/>
        <v>#VALUE!</v>
      </c>
    </row>
    <row r="30" spans="1:70" s="12" customFormat="1" ht="23.25" customHeight="1">
      <c r="A30" s="39" t="s">
        <v>29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82" t="s">
        <v>118</v>
      </c>
      <c r="AS30" s="83"/>
      <c r="AT30" s="83"/>
      <c r="AU30" s="84"/>
      <c r="AV30" s="81">
        <f>ROUNDDOWN(SUMIFS($AV$9:$AV$22,BI9:BI22,"○")/$BR$26,1)</f>
        <v>3.9</v>
      </c>
      <c r="AW30" s="81"/>
      <c r="AX30" s="81"/>
      <c r="AY30" s="42"/>
      <c r="AZ30" s="42"/>
      <c r="BA30" s="42"/>
      <c r="BB30" s="42"/>
      <c r="BC30" s="42"/>
      <c r="BD30" s="42"/>
      <c r="BE30" s="40"/>
      <c r="BF30" s="40"/>
      <c r="BG30" s="40"/>
      <c r="BH30" s="40"/>
      <c r="BI30" s="40"/>
      <c r="BJ30" s="39"/>
      <c r="BK30" s="16">
        <f t="shared" si="3"/>
        <v>2018</v>
      </c>
      <c r="BL30" s="16" t="s">
        <v>112</v>
      </c>
      <c r="BM30" s="16">
        <f t="shared" si="4"/>
        <v>0</v>
      </c>
      <c r="BN30" s="16" t="s">
        <v>112</v>
      </c>
      <c r="BO30" s="16">
        <v>26</v>
      </c>
      <c r="BP30" s="16" t="str">
        <f t="shared" si="5"/>
        <v>2018/0/26</v>
      </c>
      <c r="BQ30" s="33" t="e">
        <f t="shared" si="6"/>
        <v>#VALUE!</v>
      </c>
    </row>
    <row r="31" spans="1:70" ht="18.75" hidden="1" customHeight="1">
      <c r="A31" s="1" t="s">
        <v>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8"/>
      <c r="BF31" s="38"/>
      <c r="BG31" s="38"/>
      <c r="BH31" s="38"/>
      <c r="BI31" s="38"/>
      <c r="BJ31" s="3"/>
    </row>
    <row r="32" spans="1:70" ht="21" hidden="1" customHeight="1">
      <c r="A32" s="1" t="s">
        <v>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5"/>
      <c r="AC32" s="5"/>
      <c r="AD32" s="85" t="s">
        <v>36</v>
      </c>
      <c r="AE32" s="85"/>
      <c r="AF32" s="85"/>
      <c r="AG32" s="85"/>
      <c r="AH32" s="85"/>
      <c r="AI32" s="85"/>
      <c r="AJ32" s="85"/>
      <c r="AK32" s="85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E32" s="38"/>
      <c r="BF32" s="38"/>
      <c r="BG32" s="38"/>
      <c r="BH32" s="38"/>
      <c r="BI32" s="38"/>
    </row>
    <row r="33" spans="1:62" ht="21" hidden="1" customHeight="1">
      <c r="B33" s="4"/>
      <c r="C33" s="4"/>
      <c r="D33" s="4"/>
      <c r="E33" s="4"/>
      <c r="T33" s="86" t="s">
        <v>9</v>
      </c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BE33" s="38"/>
      <c r="BF33" s="38"/>
      <c r="BG33" s="38"/>
      <c r="BH33" s="38"/>
      <c r="BI33" s="38"/>
    </row>
    <row r="34" spans="1:62" ht="30" hidden="1" customHeight="1">
      <c r="A34" s="46" t="s">
        <v>10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 t="s">
        <v>63</v>
      </c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1"/>
      <c r="AO34" s="49" t="s">
        <v>17</v>
      </c>
      <c r="AP34" s="50"/>
      <c r="AQ34" s="50"/>
      <c r="AR34" s="50"/>
      <c r="AS34" s="50"/>
      <c r="AT34" s="50"/>
      <c r="AU34" s="50"/>
      <c r="AV34" s="51"/>
      <c r="AW34" s="78" t="s">
        <v>43</v>
      </c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80"/>
    </row>
    <row r="35" spans="1:62" ht="21" hidden="1" customHeight="1">
      <c r="A35" s="55" t="s">
        <v>64</v>
      </c>
      <c r="B35" s="46" t="s">
        <v>4</v>
      </c>
      <c r="C35" s="46"/>
      <c r="D35" s="46"/>
      <c r="E35" s="46"/>
      <c r="F35" s="46"/>
      <c r="G35" s="46"/>
      <c r="H35" s="46" t="s">
        <v>19</v>
      </c>
      <c r="I35" s="46"/>
      <c r="J35" s="46"/>
      <c r="K35" s="46"/>
      <c r="L35" s="46"/>
      <c r="M35" s="46" t="s">
        <v>5</v>
      </c>
      <c r="N35" s="46"/>
      <c r="O35" s="46"/>
      <c r="P35" s="46"/>
      <c r="Q35" s="46"/>
      <c r="R35" s="46"/>
      <c r="S35" s="46"/>
      <c r="T35" s="46" t="s">
        <v>0</v>
      </c>
      <c r="U35" s="46"/>
      <c r="V35" s="46"/>
      <c r="W35" s="46"/>
      <c r="X35" s="46"/>
      <c r="Y35" s="46"/>
      <c r="Z35" s="46"/>
      <c r="AA35" s="46" t="s">
        <v>1</v>
      </c>
      <c r="AB35" s="46"/>
      <c r="AC35" s="46"/>
      <c r="AD35" s="46"/>
      <c r="AE35" s="46"/>
      <c r="AF35" s="46"/>
      <c r="AG35" s="46"/>
      <c r="AH35" s="46" t="s">
        <v>2</v>
      </c>
      <c r="AI35" s="46"/>
      <c r="AJ35" s="46"/>
      <c r="AK35" s="46"/>
      <c r="AL35" s="46"/>
      <c r="AM35" s="46"/>
      <c r="AN35" s="46"/>
      <c r="AO35" s="46" t="s">
        <v>3</v>
      </c>
      <c r="AP35" s="46"/>
      <c r="AQ35" s="46"/>
      <c r="AR35" s="46"/>
      <c r="AS35" s="46"/>
      <c r="AT35" s="46"/>
      <c r="AU35" s="46"/>
      <c r="AV35" s="56" t="s">
        <v>20</v>
      </c>
      <c r="AW35" s="56"/>
      <c r="AX35" s="56"/>
      <c r="AY35" s="56" t="s">
        <v>21</v>
      </c>
      <c r="AZ35" s="56"/>
      <c r="BA35" s="56"/>
      <c r="BB35" s="56" t="s">
        <v>22</v>
      </c>
      <c r="BC35" s="56"/>
      <c r="BD35" s="56"/>
      <c r="BE35" s="38"/>
      <c r="BF35" s="38"/>
      <c r="BG35" s="38"/>
      <c r="BH35" s="38"/>
      <c r="BI35" s="38"/>
      <c r="BJ35" s="56" t="s">
        <v>23</v>
      </c>
    </row>
    <row r="36" spans="1:62" ht="21" hidden="1" customHeight="1">
      <c r="A36" s="5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6">
        <v>1</v>
      </c>
      <c r="U36" s="6">
        <v>2</v>
      </c>
      <c r="V36" s="6">
        <v>3</v>
      </c>
      <c r="W36" s="6">
        <v>4</v>
      </c>
      <c r="X36" s="6">
        <v>5</v>
      </c>
      <c r="Y36" s="6">
        <v>6</v>
      </c>
      <c r="Z36" s="6">
        <v>7</v>
      </c>
      <c r="AA36" s="6">
        <v>8</v>
      </c>
      <c r="AB36" s="6">
        <v>9</v>
      </c>
      <c r="AC36" s="6">
        <v>10</v>
      </c>
      <c r="AD36" s="6">
        <v>11</v>
      </c>
      <c r="AE36" s="6">
        <v>12</v>
      </c>
      <c r="AF36" s="6">
        <v>13</v>
      </c>
      <c r="AG36" s="6">
        <v>14</v>
      </c>
      <c r="AH36" s="6">
        <v>15</v>
      </c>
      <c r="AI36" s="6">
        <v>16</v>
      </c>
      <c r="AJ36" s="6">
        <v>17</v>
      </c>
      <c r="AK36" s="6">
        <v>18</v>
      </c>
      <c r="AL36" s="6">
        <v>19</v>
      </c>
      <c r="AM36" s="6">
        <v>20</v>
      </c>
      <c r="AN36" s="6">
        <v>21</v>
      </c>
      <c r="AO36" s="6">
        <v>22</v>
      </c>
      <c r="AP36" s="6">
        <v>23</v>
      </c>
      <c r="AQ36" s="6">
        <v>24</v>
      </c>
      <c r="AR36" s="6">
        <v>25</v>
      </c>
      <c r="AS36" s="6">
        <v>26</v>
      </c>
      <c r="AT36" s="6">
        <v>27</v>
      </c>
      <c r="AU36" s="6">
        <v>28</v>
      </c>
      <c r="AV36" s="56"/>
      <c r="AW36" s="56"/>
      <c r="AX36" s="56"/>
      <c r="AY36" s="56"/>
      <c r="AZ36" s="56"/>
      <c r="BA36" s="56"/>
      <c r="BB36" s="56"/>
      <c r="BC36" s="56"/>
      <c r="BD36" s="56"/>
      <c r="BE36" s="38"/>
      <c r="BF36" s="38"/>
      <c r="BG36" s="38"/>
      <c r="BH36" s="38"/>
      <c r="BI36" s="38"/>
      <c r="BJ36" s="46"/>
    </row>
    <row r="37" spans="1:62" ht="21" hidden="1" customHeight="1">
      <c r="A37" s="5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6" t="s">
        <v>45</v>
      </c>
      <c r="U37" s="6" t="s">
        <v>46</v>
      </c>
      <c r="V37" s="6" t="s">
        <v>47</v>
      </c>
      <c r="W37" s="6" t="s">
        <v>48</v>
      </c>
      <c r="X37" s="6" t="s">
        <v>49</v>
      </c>
      <c r="Y37" s="6" t="s">
        <v>50</v>
      </c>
      <c r="Z37" s="6" t="s">
        <v>51</v>
      </c>
      <c r="AA37" s="6" t="s">
        <v>45</v>
      </c>
      <c r="AB37" s="6" t="s">
        <v>46</v>
      </c>
      <c r="AC37" s="6" t="s">
        <v>47</v>
      </c>
      <c r="AD37" s="6" t="s">
        <v>48</v>
      </c>
      <c r="AE37" s="6" t="s">
        <v>49</v>
      </c>
      <c r="AF37" s="6" t="s">
        <v>50</v>
      </c>
      <c r="AG37" s="6" t="s">
        <v>51</v>
      </c>
      <c r="AH37" s="6" t="s">
        <v>45</v>
      </c>
      <c r="AI37" s="6" t="s">
        <v>46</v>
      </c>
      <c r="AJ37" s="6" t="s">
        <v>47</v>
      </c>
      <c r="AK37" s="6" t="s">
        <v>48</v>
      </c>
      <c r="AL37" s="6" t="s">
        <v>49</v>
      </c>
      <c r="AM37" s="6" t="s">
        <v>50</v>
      </c>
      <c r="AN37" s="6" t="s">
        <v>51</v>
      </c>
      <c r="AO37" s="6" t="s">
        <v>45</v>
      </c>
      <c r="AP37" s="6" t="s">
        <v>46</v>
      </c>
      <c r="AQ37" s="6" t="s">
        <v>47</v>
      </c>
      <c r="AR37" s="6" t="s">
        <v>48</v>
      </c>
      <c r="AS37" s="6" t="s">
        <v>49</v>
      </c>
      <c r="AT37" s="6" t="s">
        <v>50</v>
      </c>
      <c r="AU37" s="6" t="s">
        <v>51</v>
      </c>
      <c r="AV37" s="56"/>
      <c r="AW37" s="56"/>
      <c r="AX37" s="56"/>
      <c r="AY37" s="56"/>
      <c r="AZ37" s="56"/>
      <c r="BA37" s="56"/>
      <c r="BB37" s="56"/>
      <c r="BC37" s="56"/>
      <c r="BD37" s="56"/>
      <c r="BE37" s="38"/>
      <c r="BF37" s="38"/>
      <c r="BG37" s="38"/>
      <c r="BH37" s="38"/>
      <c r="BI37" s="38"/>
      <c r="BJ37" s="46"/>
    </row>
    <row r="38" spans="1:62" ht="21" hidden="1" customHeight="1">
      <c r="A38" s="8">
        <v>1</v>
      </c>
      <c r="B38" s="46" t="s">
        <v>65</v>
      </c>
      <c r="C38" s="46"/>
      <c r="D38" s="46"/>
      <c r="E38" s="46"/>
      <c r="F38" s="46"/>
      <c r="G38" s="46"/>
      <c r="H38" s="46" t="s">
        <v>53</v>
      </c>
      <c r="I38" s="46"/>
      <c r="J38" s="46"/>
      <c r="K38" s="46"/>
      <c r="L38" s="46"/>
      <c r="M38" s="49" t="s">
        <v>54</v>
      </c>
      <c r="N38" s="50"/>
      <c r="O38" s="50"/>
      <c r="P38" s="50"/>
      <c r="Q38" s="50"/>
      <c r="R38" s="50"/>
      <c r="S38" s="51"/>
      <c r="T38" s="6">
        <v>4</v>
      </c>
      <c r="U38" s="6">
        <v>4</v>
      </c>
      <c r="V38" s="6">
        <v>4</v>
      </c>
      <c r="W38" s="6">
        <v>4</v>
      </c>
      <c r="X38" s="6">
        <v>4</v>
      </c>
      <c r="Y38" s="6"/>
      <c r="Z38" s="6"/>
      <c r="AA38" s="6">
        <v>4</v>
      </c>
      <c r="AB38" s="6">
        <v>4</v>
      </c>
      <c r="AC38" s="6">
        <v>4</v>
      </c>
      <c r="AD38" s="6">
        <v>4</v>
      </c>
      <c r="AE38" s="6">
        <v>4</v>
      </c>
      <c r="AF38" s="6"/>
      <c r="AG38" s="6"/>
      <c r="AH38" s="6">
        <v>4</v>
      </c>
      <c r="AI38" s="6">
        <v>4</v>
      </c>
      <c r="AJ38" s="6">
        <v>4</v>
      </c>
      <c r="AK38" s="6">
        <v>4</v>
      </c>
      <c r="AL38" s="6">
        <v>4</v>
      </c>
      <c r="AM38" s="6"/>
      <c r="AN38" s="6"/>
      <c r="AO38" s="6">
        <v>4</v>
      </c>
      <c r="AP38" s="6">
        <v>4</v>
      </c>
      <c r="AQ38" s="6">
        <v>4</v>
      </c>
      <c r="AR38" s="6">
        <v>4</v>
      </c>
      <c r="AS38" s="6">
        <v>4</v>
      </c>
      <c r="AT38" s="6"/>
      <c r="AU38" s="6"/>
      <c r="AV38" s="63">
        <f>IF(SUM(T38:AU38)&gt;(AV$24*4),(AV$24*4),SUM(T38:AU38))</f>
        <v>80</v>
      </c>
      <c r="AW38" s="63"/>
      <c r="AX38" s="63"/>
      <c r="AY38" s="64">
        <f>ROUNDDOWN(AV38/4,1)</f>
        <v>20</v>
      </c>
      <c r="AZ38" s="65"/>
      <c r="BA38" s="66"/>
      <c r="BB38" s="64">
        <f>IF(B38="管理者",0,IF($AV$24="","黄色セル入力",ROUNDDOWN(AY38/$AV$24,1)))</f>
        <v>0</v>
      </c>
      <c r="BC38" s="65"/>
      <c r="BD38" s="66"/>
      <c r="BE38" s="38"/>
      <c r="BF38" s="38"/>
      <c r="BG38" s="38"/>
      <c r="BH38" s="38"/>
      <c r="BI38" s="38"/>
      <c r="BJ38" s="9" t="s">
        <v>55</v>
      </c>
    </row>
    <row r="39" spans="1:62" ht="40.5" hidden="1">
      <c r="A39" s="8">
        <v>2</v>
      </c>
      <c r="B39" s="49" t="s">
        <v>25</v>
      </c>
      <c r="C39" s="50"/>
      <c r="D39" s="50"/>
      <c r="E39" s="50"/>
      <c r="F39" s="50"/>
      <c r="G39" s="51"/>
      <c r="H39" s="49" t="s">
        <v>56</v>
      </c>
      <c r="I39" s="50"/>
      <c r="J39" s="50"/>
      <c r="K39" s="50"/>
      <c r="L39" s="51"/>
      <c r="M39" s="49" t="s">
        <v>57</v>
      </c>
      <c r="N39" s="50"/>
      <c r="O39" s="50"/>
      <c r="P39" s="50"/>
      <c r="Q39" s="50"/>
      <c r="R39" s="50"/>
      <c r="S39" s="51"/>
      <c r="T39" s="6">
        <v>8</v>
      </c>
      <c r="U39" s="6">
        <v>8</v>
      </c>
      <c r="V39" s="6">
        <v>8</v>
      </c>
      <c r="W39" s="6">
        <v>8</v>
      </c>
      <c r="X39" s="6">
        <v>8</v>
      </c>
      <c r="Y39" s="6"/>
      <c r="Z39" s="6"/>
      <c r="AA39" s="6">
        <v>8</v>
      </c>
      <c r="AB39" s="6">
        <v>8</v>
      </c>
      <c r="AC39" s="6">
        <v>8</v>
      </c>
      <c r="AD39" s="6">
        <v>8</v>
      </c>
      <c r="AE39" s="6">
        <v>8</v>
      </c>
      <c r="AF39" s="6"/>
      <c r="AG39" s="6"/>
      <c r="AH39" s="6">
        <v>8</v>
      </c>
      <c r="AI39" s="6">
        <v>8</v>
      </c>
      <c r="AJ39" s="6">
        <v>8</v>
      </c>
      <c r="AK39" s="6">
        <v>8</v>
      </c>
      <c r="AL39" s="6">
        <v>8</v>
      </c>
      <c r="AM39" s="6"/>
      <c r="AN39" s="6"/>
      <c r="AO39" s="6">
        <v>8</v>
      </c>
      <c r="AP39" s="6">
        <v>8</v>
      </c>
      <c r="AQ39" s="6">
        <v>8</v>
      </c>
      <c r="AR39" s="6">
        <v>8</v>
      </c>
      <c r="AS39" s="6">
        <v>8</v>
      </c>
      <c r="AT39" s="6"/>
      <c r="AU39" s="6"/>
      <c r="AV39" s="63">
        <f t="shared" ref="AV39:AV52" si="7">IF(SUM(T39:AU39)&gt;(AV$24*4),(AV$24*4),SUM(T39:AU39))</f>
        <v>160</v>
      </c>
      <c r="AW39" s="63"/>
      <c r="AX39" s="63"/>
      <c r="AY39" s="64">
        <f t="shared" ref="AY39:AY52" si="8">ROUNDDOWN(AV39/4,1)</f>
        <v>40</v>
      </c>
      <c r="AZ39" s="65"/>
      <c r="BA39" s="66"/>
      <c r="BB39" s="64">
        <f t="shared" ref="BB39:BB53" si="9">IF(B39="管理者",0,IF($AV$54="","黄色セル入力",ROUNDDOWN(AY39/$AV$54,1)))</f>
        <v>1</v>
      </c>
      <c r="BC39" s="65"/>
      <c r="BD39" s="66"/>
      <c r="BE39" s="38"/>
      <c r="BF39" s="38"/>
      <c r="BG39" s="38"/>
      <c r="BH39" s="38"/>
      <c r="BI39" s="38"/>
      <c r="BJ39" s="9" t="s">
        <v>66</v>
      </c>
    </row>
    <row r="40" spans="1:62" ht="27" hidden="1">
      <c r="A40" s="8">
        <v>3</v>
      </c>
      <c r="B40" s="46" t="s">
        <v>26</v>
      </c>
      <c r="C40" s="46"/>
      <c r="D40" s="46"/>
      <c r="E40" s="46"/>
      <c r="F40" s="46"/>
      <c r="G40" s="46"/>
      <c r="H40" s="49" t="s">
        <v>56</v>
      </c>
      <c r="I40" s="50"/>
      <c r="J40" s="50"/>
      <c r="K40" s="50"/>
      <c r="L40" s="51"/>
      <c r="M40" s="49" t="s">
        <v>59</v>
      </c>
      <c r="N40" s="50"/>
      <c r="O40" s="50"/>
      <c r="P40" s="50"/>
      <c r="Q40" s="50"/>
      <c r="R40" s="50"/>
      <c r="S40" s="51"/>
      <c r="T40" s="6">
        <v>8</v>
      </c>
      <c r="U40" s="6">
        <v>8</v>
      </c>
      <c r="V40" s="6">
        <v>8</v>
      </c>
      <c r="W40" s="6">
        <v>8</v>
      </c>
      <c r="X40" s="6">
        <v>8</v>
      </c>
      <c r="Y40" s="6"/>
      <c r="Z40" s="6"/>
      <c r="AA40" s="6">
        <v>8</v>
      </c>
      <c r="AB40" s="6">
        <v>8</v>
      </c>
      <c r="AC40" s="6">
        <v>8</v>
      </c>
      <c r="AD40" s="6">
        <v>8</v>
      </c>
      <c r="AE40" s="6">
        <v>8</v>
      </c>
      <c r="AF40" s="6"/>
      <c r="AG40" s="6"/>
      <c r="AH40" s="6">
        <v>8</v>
      </c>
      <c r="AI40" s="6">
        <v>8</v>
      </c>
      <c r="AJ40" s="6">
        <v>8</v>
      </c>
      <c r="AK40" s="6">
        <v>8</v>
      </c>
      <c r="AL40" s="6">
        <v>8</v>
      </c>
      <c r="AM40" s="6"/>
      <c r="AN40" s="6"/>
      <c r="AO40" s="6">
        <v>8</v>
      </c>
      <c r="AP40" s="6">
        <v>8</v>
      </c>
      <c r="AQ40" s="6">
        <v>8</v>
      </c>
      <c r="AR40" s="6">
        <v>8</v>
      </c>
      <c r="AS40" s="6">
        <v>8</v>
      </c>
      <c r="AT40" s="6"/>
      <c r="AU40" s="6"/>
      <c r="AV40" s="63">
        <f t="shared" si="7"/>
        <v>160</v>
      </c>
      <c r="AW40" s="63"/>
      <c r="AX40" s="63"/>
      <c r="AY40" s="64">
        <f t="shared" si="8"/>
        <v>40</v>
      </c>
      <c r="AZ40" s="65"/>
      <c r="BA40" s="66"/>
      <c r="BB40" s="64">
        <f t="shared" si="9"/>
        <v>1</v>
      </c>
      <c r="BC40" s="65"/>
      <c r="BD40" s="66"/>
      <c r="BE40" s="38"/>
      <c r="BF40" s="38"/>
      <c r="BG40" s="38"/>
      <c r="BH40" s="38"/>
      <c r="BI40" s="38"/>
      <c r="BJ40" s="9" t="s">
        <v>67</v>
      </c>
    </row>
    <row r="41" spans="1:62" ht="21" hidden="1" customHeight="1">
      <c r="A41" s="8">
        <v>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9"/>
      <c r="N41" s="50"/>
      <c r="O41" s="50"/>
      <c r="P41" s="50"/>
      <c r="Q41" s="50"/>
      <c r="R41" s="50"/>
      <c r="S41" s="51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3">
        <f t="shared" si="7"/>
        <v>0</v>
      </c>
      <c r="AW41" s="63"/>
      <c r="AX41" s="63"/>
      <c r="AY41" s="64">
        <f t="shared" si="8"/>
        <v>0</v>
      </c>
      <c r="AZ41" s="65"/>
      <c r="BA41" s="66"/>
      <c r="BB41" s="64">
        <f t="shared" si="9"/>
        <v>0</v>
      </c>
      <c r="BC41" s="65"/>
      <c r="BD41" s="66"/>
      <c r="BE41" s="38"/>
      <c r="BF41" s="38"/>
      <c r="BG41" s="38"/>
      <c r="BH41" s="38"/>
      <c r="BI41" s="38"/>
      <c r="BJ41" s="9"/>
    </row>
    <row r="42" spans="1:62" ht="21" hidden="1" customHeight="1">
      <c r="A42" s="8">
        <v>5</v>
      </c>
      <c r="B42" s="49"/>
      <c r="C42" s="50"/>
      <c r="D42" s="50"/>
      <c r="E42" s="50"/>
      <c r="F42" s="50"/>
      <c r="G42" s="51"/>
      <c r="H42" s="49"/>
      <c r="I42" s="50"/>
      <c r="J42" s="50"/>
      <c r="K42" s="50"/>
      <c r="L42" s="51"/>
      <c r="M42" s="49"/>
      <c r="N42" s="50"/>
      <c r="O42" s="50"/>
      <c r="P42" s="50"/>
      <c r="Q42" s="50"/>
      <c r="R42" s="50"/>
      <c r="S42" s="51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3">
        <f t="shared" si="7"/>
        <v>0</v>
      </c>
      <c r="AW42" s="63"/>
      <c r="AX42" s="63"/>
      <c r="AY42" s="64">
        <f t="shared" si="8"/>
        <v>0</v>
      </c>
      <c r="AZ42" s="65"/>
      <c r="BA42" s="66"/>
      <c r="BB42" s="64">
        <f t="shared" si="9"/>
        <v>0</v>
      </c>
      <c r="BC42" s="65"/>
      <c r="BD42" s="66"/>
      <c r="BE42" s="38"/>
      <c r="BF42" s="38"/>
      <c r="BG42" s="38"/>
      <c r="BH42" s="38"/>
      <c r="BI42" s="38"/>
      <c r="BJ42" s="6"/>
    </row>
    <row r="43" spans="1:62" ht="21" hidden="1" customHeight="1">
      <c r="A43" s="8">
        <v>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3">
        <f t="shared" si="7"/>
        <v>0</v>
      </c>
      <c r="AW43" s="63"/>
      <c r="AX43" s="63"/>
      <c r="AY43" s="63">
        <f t="shared" si="8"/>
        <v>0</v>
      </c>
      <c r="AZ43" s="63"/>
      <c r="BA43" s="63"/>
      <c r="BB43" s="64">
        <f t="shared" si="9"/>
        <v>0</v>
      </c>
      <c r="BC43" s="65"/>
      <c r="BD43" s="66"/>
      <c r="BE43" s="38"/>
      <c r="BF43" s="38"/>
      <c r="BG43" s="38"/>
      <c r="BH43" s="38"/>
      <c r="BI43" s="38"/>
      <c r="BJ43" s="6"/>
    </row>
    <row r="44" spans="1:62" ht="21" hidden="1" customHeight="1">
      <c r="A44" s="8">
        <v>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3">
        <f t="shared" si="7"/>
        <v>0</v>
      </c>
      <c r="AW44" s="63"/>
      <c r="AX44" s="63"/>
      <c r="AY44" s="63">
        <f t="shared" si="8"/>
        <v>0</v>
      </c>
      <c r="AZ44" s="63"/>
      <c r="BA44" s="63"/>
      <c r="BB44" s="64">
        <f t="shared" si="9"/>
        <v>0</v>
      </c>
      <c r="BC44" s="65"/>
      <c r="BD44" s="66"/>
      <c r="BE44" s="38"/>
      <c r="BF44" s="38"/>
      <c r="BG44" s="38"/>
      <c r="BH44" s="38"/>
      <c r="BI44" s="38"/>
      <c r="BJ44" s="6"/>
    </row>
    <row r="45" spans="1:62" ht="21" hidden="1" customHeight="1">
      <c r="A45" s="8">
        <v>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3">
        <f t="shared" si="7"/>
        <v>0</v>
      </c>
      <c r="AW45" s="63"/>
      <c r="AX45" s="63"/>
      <c r="AY45" s="63">
        <f t="shared" si="8"/>
        <v>0</v>
      </c>
      <c r="AZ45" s="63"/>
      <c r="BA45" s="63"/>
      <c r="BB45" s="64">
        <f t="shared" si="9"/>
        <v>0</v>
      </c>
      <c r="BC45" s="65"/>
      <c r="BD45" s="66"/>
      <c r="BE45" s="38"/>
      <c r="BF45" s="38"/>
      <c r="BG45" s="38"/>
      <c r="BH45" s="38"/>
      <c r="BI45" s="38"/>
      <c r="BJ45" s="6"/>
    </row>
    <row r="46" spans="1:62" ht="21" hidden="1" customHeight="1">
      <c r="A46" s="8">
        <v>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3">
        <f t="shared" si="7"/>
        <v>0</v>
      </c>
      <c r="AW46" s="63"/>
      <c r="AX46" s="63"/>
      <c r="AY46" s="63">
        <f t="shared" si="8"/>
        <v>0</v>
      </c>
      <c r="AZ46" s="63"/>
      <c r="BA46" s="63"/>
      <c r="BB46" s="64">
        <f t="shared" si="9"/>
        <v>0</v>
      </c>
      <c r="BC46" s="65"/>
      <c r="BD46" s="66"/>
      <c r="BE46" s="38"/>
      <c r="BF46" s="38"/>
      <c r="BG46" s="38"/>
      <c r="BH46" s="38"/>
      <c r="BI46" s="38"/>
      <c r="BJ46" s="6"/>
    </row>
    <row r="47" spans="1:62" ht="21" hidden="1" customHeight="1">
      <c r="A47" s="8">
        <v>10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3">
        <f t="shared" si="7"/>
        <v>0</v>
      </c>
      <c r="AW47" s="63"/>
      <c r="AX47" s="63"/>
      <c r="AY47" s="63">
        <f t="shared" si="8"/>
        <v>0</v>
      </c>
      <c r="AZ47" s="63"/>
      <c r="BA47" s="63"/>
      <c r="BB47" s="64">
        <f t="shared" si="9"/>
        <v>0</v>
      </c>
      <c r="BC47" s="65"/>
      <c r="BD47" s="66"/>
      <c r="BE47" s="38"/>
      <c r="BF47" s="38"/>
      <c r="BG47" s="38"/>
      <c r="BH47" s="38"/>
      <c r="BI47" s="38"/>
      <c r="BJ47" s="6"/>
    </row>
    <row r="48" spans="1:62" ht="21" hidden="1" customHeight="1">
      <c r="A48" s="8">
        <v>11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3">
        <f t="shared" si="7"/>
        <v>0</v>
      </c>
      <c r="AW48" s="63"/>
      <c r="AX48" s="63"/>
      <c r="AY48" s="63">
        <f t="shared" si="8"/>
        <v>0</v>
      </c>
      <c r="AZ48" s="63"/>
      <c r="BA48" s="63"/>
      <c r="BB48" s="64">
        <f t="shared" si="9"/>
        <v>0</v>
      </c>
      <c r="BC48" s="65"/>
      <c r="BD48" s="66"/>
      <c r="BE48" s="38"/>
      <c r="BF48" s="38"/>
      <c r="BG48" s="38"/>
      <c r="BH48" s="38"/>
      <c r="BI48" s="38"/>
      <c r="BJ48" s="6"/>
    </row>
    <row r="49" spans="1:62" ht="21" hidden="1" customHeight="1">
      <c r="A49" s="8">
        <v>12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3">
        <f t="shared" si="7"/>
        <v>0</v>
      </c>
      <c r="AW49" s="63"/>
      <c r="AX49" s="63"/>
      <c r="AY49" s="63">
        <f t="shared" si="8"/>
        <v>0</v>
      </c>
      <c r="AZ49" s="63"/>
      <c r="BA49" s="63"/>
      <c r="BB49" s="64">
        <f t="shared" si="9"/>
        <v>0</v>
      </c>
      <c r="BC49" s="65"/>
      <c r="BD49" s="66"/>
      <c r="BE49" s="38"/>
      <c r="BF49" s="38"/>
      <c r="BG49" s="38"/>
      <c r="BH49" s="38"/>
      <c r="BI49" s="38"/>
      <c r="BJ49" s="6"/>
    </row>
    <row r="50" spans="1:62" ht="21" hidden="1" customHeight="1">
      <c r="A50" s="8">
        <v>13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3">
        <f t="shared" si="7"/>
        <v>0</v>
      </c>
      <c r="AW50" s="63"/>
      <c r="AX50" s="63"/>
      <c r="AY50" s="63">
        <f t="shared" si="8"/>
        <v>0</v>
      </c>
      <c r="AZ50" s="63"/>
      <c r="BA50" s="63"/>
      <c r="BB50" s="64">
        <f t="shared" si="9"/>
        <v>0</v>
      </c>
      <c r="BC50" s="65"/>
      <c r="BD50" s="66"/>
      <c r="BE50" s="38"/>
      <c r="BF50" s="38"/>
      <c r="BG50" s="38"/>
      <c r="BH50" s="38"/>
      <c r="BI50" s="38"/>
      <c r="BJ50" s="6"/>
    </row>
    <row r="51" spans="1:62" ht="21" hidden="1" customHeight="1">
      <c r="A51" s="8">
        <v>14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3">
        <f t="shared" si="7"/>
        <v>0</v>
      </c>
      <c r="AW51" s="63"/>
      <c r="AX51" s="63"/>
      <c r="AY51" s="63">
        <f t="shared" si="8"/>
        <v>0</v>
      </c>
      <c r="AZ51" s="63"/>
      <c r="BA51" s="63"/>
      <c r="BB51" s="64">
        <f t="shared" si="9"/>
        <v>0</v>
      </c>
      <c r="BC51" s="65"/>
      <c r="BD51" s="66"/>
      <c r="BE51" s="38"/>
      <c r="BF51" s="38"/>
      <c r="BG51" s="38"/>
      <c r="BH51" s="38"/>
      <c r="BI51" s="38"/>
      <c r="BJ51" s="6"/>
    </row>
    <row r="52" spans="1:62" ht="21" hidden="1" customHeight="1">
      <c r="A52" s="8">
        <v>15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3">
        <f t="shared" si="7"/>
        <v>0</v>
      </c>
      <c r="AW52" s="63"/>
      <c r="AX52" s="63"/>
      <c r="AY52" s="63">
        <f t="shared" si="8"/>
        <v>0</v>
      </c>
      <c r="AZ52" s="63"/>
      <c r="BA52" s="63"/>
      <c r="BB52" s="64">
        <f t="shared" si="9"/>
        <v>0</v>
      </c>
      <c r="BC52" s="65"/>
      <c r="BD52" s="66"/>
      <c r="BE52" s="38"/>
      <c r="BF52" s="38"/>
      <c r="BG52" s="38"/>
      <c r="BH52" s="38"/>
      <c r="BI52" s="38"/>
      <c r="BJ52" s="6"/>
    </row>
    <row r="53" spans="1:62" ht="21" hidden="1" customHeight="1">
      <c r="A53" s="46" t="s">
        <v>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3">
        <f>SUM(AV39:AX52)</f>
        <v>320</v>
      </c>
      <c r="AW53" s="63"/>
      <c r="AX53" s="63"/>
      <c r="AY53" s="63">
        <f>SUM(AY39:BA52)</f>
        <v>80</v>
      </c>
      <c r="AZ53" s="63"/>
      <c r="BA53" s="63"/>
      <c r="BB53" s="64">
        <f t="shared" si="9"/>
        <v>2</v>
      </c>
      <c r="BC53" s="65"/>
      <c r="BD53" s="66"/>
      <c r="BE53" s="38"/>
      <c r="BF53" s="38"/>
      <c r="BG53" s="38"/>
      <c r="BH53" s="38"/>
      <c r="BI53" s="38"/>
      <c r="BJ53" s="10"/>
    </row>
    <row r="54" spans="1:62" ht="21" hidden="1" customHeight="1">
      <c r="A54" s="46" t="s">
        <v>27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89">
        <v>40</v>
      </c>
      <c r="AW54" s="89"/>
      <c r="AX54" s="89"/>
      <c r="AY54" s="89"/>
      <c r="AZ54" s="89"/>
      <c r="BA54" s="89"/>
      <c r="BB54" s="89"/>
      <c r="BC54" s="89"/>
      <c r="BD54" s="89"/>
      <c r="BE54" s="38"/>
      <c r="BF54" s="38"/>
      <c r="BG54" s="38"/>
      <c r="BH54" s="38"/>
      <c r="BI54" s="38"/>
      <c r="BJ54" s="11" t="s">
        <v>28</v>
      </c>
    </row>
    <row r="55" spans="1:62" hidden="1">
      <c r="AV55" s="90" t="s">
        <v>30</v>
      </c>
      <c r="AW55" s="90"/>
      <c r="AX55" s="90"/>
      <c r="AY55" s="90"/>
      <c r="AZ55" s="90"/>
      <c r="BA55" s="90"/>
      <c r="BB55" s="90"/>
      <c r="BC55" s="90"/>
      <c r="BD55" s="90"/>
      <c r="BE55" s="38"/>
      <c r="BF55" s="38"/>
      <c r="BG55" s="38"/>
      <c r="BH55" s="38"/>
      <c r="BI55" s="38"/>
    </row>
    <row r="56" spans="1:62" hidden="1">
      <c r="BE56" s="38"/>
      <c r="BF56" s="38"/>
      <c r="BG56" s="38"/>
      <c r="BH56" s="38"/>
      <c r="BI56" s="38"/>
    </row>
    <row r="57" spans="1:62" hidden="1">
      <c r="BE57" s="38"/>
      <c r="BF57" s="38"/>
      <c r="BG57" s="38"/>
      <c r="BH57" s="38"/>
      <c r="BI57" s="38"/>
    </row>
    <row r="58" spans="1:62" hidden="1">
      <c r="BE58" s="38"/>
      <c r="BF58" s="38"/>
      <c r="BG58" s="38"/>
      <c r="BH58" s="38"/>
      <c r="BI58" s="38"/>
    </row>
    <row r="59" spans="1:62" hidden="1">
      <c r="BE59" s="38"/>
      <c r="BF59" s="38"/>
      <c r="BG59" s="38"/>
      <c r="BH59" s="38"/>
      <c r="BI59" s="38"/>
    </row>
    <row r="60" spans="1:62" hidden="1">
      <c r="BE60" s="38"/>
      <c r="BF60" s="38"/>
      <c r="BG60" s="38"/>
      <c r="BH60" s="38"/>
      <c r="BI60" s="38"/>
    </row>
    <row r="61" spans="1:62" hidden="1">
      <c r="BE61" s="38"/>
      <c r="BF61" s="38"/>
      <c r="BG61" s="38"/>
      <c r="BH61" s="38"/>
      <c r="BI61" s="38"/>
    </row>
    <row r="62" spans="1:62" hidden="1">
      <c r="BE62" s="38"/>
      <c r="BF62" s="38"/>
      <c r="BG62" s="38"/>
      <c r="BH62" s="38"/>
      <c r="BI62" s="38"/>
    </row>
    <row r="63" spans="1:62" hidden="1">
      <c r="BE63" s="38"/>
      <c r="BF63" s="38"/>
      <c r="BG63" s="38"/>
      <c r="BH63" s="38"/>
      <c r="BI63" s="38"/>
    </row>
    <row r="64" spans="1:62" hidden="1"/>
    <row r="65" spans="57:61" hidden="1"/>
    <row r="66" spans="57:61" hidden="1">
      <c r="BE66" s="40"/>
      <c r="BF66" s="40"/>
      <c r="BG66" s="40"/>
      <c r="BH66" s="40"/>
      <c r="BI66" s="40"/>
    </row>
    <row r="67" spans="57:61" hidden="1">
      <c r="BE67" s="26"/>
      <c r="BF67" s="26"/>
      <c r="BG67" s="26"/>
      <c r="BH67" s="26"/>
      <c r="BI67" s="26"/>
    </row>
    <row r="68" spans="57:61" hidden="1">
      <c r="BE68" s="26"/>
      <c r="BF68" s="26"/>
      <c r="BG68" s="26"/>
      <c r="BH68" s="26"/>
      <c r="BI68" s="26"/>
    </row>
    <row r="69" spans="57:61" hidden="1">
      <c r="BE69" s="26"/>
      <c r="BF69" s="26"/>
      <c r="BG69" s="26"/>
      <c r="BH69" s="26"/>
      <c r="BI69" s="26"/>
    </row>
    <row r="70" spans="57:61" hidden="1">
      <c r="BE70" s="40"/>
      <c r="BF70" s="40"/>
      <c r="BG70" s="40"/>
      <c r="BH70" s="40"/>
      <c r="BI70" s="40"/>
    </row>
    <row r="71" spans="57:61" hidden="1">
      <c r="BE71" s="40"/>
      <c r="BF71" s="40"/>
      <c r="BG71" s="40"/>
      <c r="BH71" s="40"/>
      <c r="BI71" s="40"/>
    </row>
  </sheetData>
  <mergeCells count="262">
    <mergeCell ref="BE24:BJ24"/>
    <mergeCell ref="AV27:AX27"/>
    <mergeCell ref="F28:J28"/>
    <mergeCell ref="K28:L28"/>
    <mergeCell ref="M28:N28"/>
    <mergeCell ref="AR28:AU28"/>
    <mergeCell ref="AV28:AX28"/>
    <mergeCell ref="AR29:AU29"/>
    <mergeCell ref="AV29:AX29"/>
    <mergeCell ref="AV25:BD25"/>
    <mergeCell ref="B51:G51"/>
    <mergeCell ref="H51:L51"/>
    <mergeCell ref="M51:S51"/>
    <mergeCell ref="AV51:AX51"/>
    <mergeCell ref="AY51:BA51"/>
    <mergeCell ref="BB51:BD51"/>
    <mergeCell ref="B50:G50"/>
    <mergeCell ref="H50:L50"/>
    <mergeCell ref="M50:S50"/>
    <mergeCell ref="AV50:AX50"/>
    <mergeCell ref="AY50:BA50"/>
    <mergeCell ref="BB50:BD50"/>
    <mergeCell ref="AV55:BD55"/>
    <mergeCell ref="A53:S53"/>
    <mergeCell ref="AV53:AX53"/>
    <mergeCell ref="AY53:BA53"/>
    <mergeCell ref="BB53:BD53"/>
    <mergeCell ref="A54:AU54"/>
    <mergeCell ref="AV54:BD54"/>
    <mergeCell ref="B52:G52"/>
    <mergeCell ref="H52:L52"/>
    <mergeCell ref="M52:S52"/>
    <mergeCell ref="AV52:AX52"/>
    <mergeCell ref="AY52:BA52"/>
    <mergeCell ref="BB52:BD52"/>
    <mergeCell ref="B49:G49"/>
    <mergeCell ref="H49:L49"/>
    <mergeCell ref="M49:S49"/>
    <mergeCell ref="AV49:AX49"/>
    <mergeCell ref="AY49:BA49"/>
    <mergeCell ref="BB49:BD49"/>
    <mergeCell ref="B48:G48"/>
    <mergeCell ref="H48:L48"/>
    <mergeCell ref="M48:S48"/>
    <mergeCell ref="AV48:AX48"/>
    <mergeCell ref="AY48:BA48"/>
    <mergeCell ref="BB48:BD48"/>
    <mergeCell ref="B47:G47"/>
    <mergeCell ref="H47:L47"/>
    <mergeCell ref="M47:S47"/>
    <mergeCell ref="AV47:AX47"/>
    <mergeCell ref="AY47:BA47"/>
    <mergeCell ref="BB47:BD47"/>
    <mergeCell ref="B46:G46"/>
    <mergeCell ref="H46:L46"/>
    <mergeCell ref="M46:S46"/>
    <mergeCell ref="AV46:AX46"/>
    <mergeCell ref="AY46:BA46"/>
    <mergeCell ref="BB46:BD46"/>
    <mergeCell ref="B45:G45"/>
    <mergeCell ref="H45:L45"/>
    <mergeCell ref="M45:S45"/>
    <mergeCell ref="AV45:AX45"/>
    <mergeCell ref="AY45:BA45"/>
    <mergeCell ref="BB45:BD45"/>
    <mergeCell ref="B44:G44"/>
    <mergeCell ref="H44:L44"/>
    <mergeCell ref="M44:S44"/>
    <mergeCell ref="AV44:AX44"/>
    <mergeCell ref="AY44:BA44"/>
    <mergeCell ref="BB44:BD44"/>
    <mergeCell ref="B43:G43"/>
    <mergeCell ref="H43:L43"/>
    <mergeCell ref="M43:S43"/>
    <mergeCell ref="AV43:AX43"/>
    <mergeCell ref="AY43:BA43"/>
    <mergeCell ref="BB43:BD43"/>
    <mergeCell ref="B42:G42"/>
    <mergeCell ref="H42:L42"/>
    <mergeCell ref="M42:S42"/>
    <mergeCell ref="AV42:AX42"/>
    <mergeCell ref="AY42:BA42"/>
    <mergeCell ref="BB42:BD42"/>
    <mergeCell ref="B41:G41"/>
    <mergeCell ref="H41:L41"/>
    <mergeCell ref="M41:S41"/>
    <mergeCell ref="AV41:AX41"/>
    <mergeCell ref="AY41:BA41"/>
    <mergeCell ref="BB41:BD41"/>
    <mergeCell ref="B40:G40"/>
    <mergeCell ref="H40:L40"/>
    <mergeCell ref="M40:S40"/>
    <mergeCell ref="AV40:AX40"/>
    <mergeCell ref="AY40:BA40"/>
    <mergeCell ref="BB40:BD40"/>
    <mergeCell ref="B39:G39"/>
    <mergeCell ref="H39:L39"/>
    <mergeCell ref="M39:S39"/>
    <mergeCell ref="AV39:AX39"/>
    <mergeCell ref="AY39:BA39"/>
    <mergeCell ref="BB39:BD39"/>
    <mergeCell ref="B38:G38"/>
    <mergeCell ref="H38:L38"/>
    <mergeCell ref="M38:S38"/>
    <mergeCell ref="AV38:AX38"/>
    <mergeCell ref="AY38:BA38"/>
    <mergeCell ref="BB38:BD38"/>
    <mergeCell ref="AH35:AN35"/>
    <mergeCell ref="AO35:AU35"/>
    <mergeCell ref="AV35:AX37"/>
    <mergeCell ref="AY35:BA37"/>
    <mergeCell ref="BB35:BD37"/>
    <mergeCell ref="BJ35:BJ37"/>
    <mergeCell ref="A35:A37"/>
    <mergeCell ref="B35:G37"/>
    <mergeCell ref="H35:L37"/>
    <mergeCell ref="M35:S37"/>
    <mergeCell ref="T35:Z35"/>
    <mergeCell ref="AA35:AG35"/>
    <mergeCell ref="AD32:AK32"/>
    <mergeCell ref="T33:AN33"/>
    <mergeCell ref="A34:S34"/>
    <mergeCell ref="T34:AN34"/>
    <mergeCell ref="AO34:AV34"/>
    <mergeCell ref="AW34:BJ34"/>
    <mergeCell ref="A27:A28"/>
    <mergeCell ref="B27:E28"/>
    <mergeCell ref="F27:J27"/>
    <mergeCell ref="K27:L27"/>
    <mergeCell ref="M27:N27"/>
    <mergeCell ref="AR27:AU27"/>
    <mergeCell ref="AR30:AU30"/>
    <mergeCell ref="AV30:AX30"/>
    <mergeCell ref="A23:S23"/>
    <mergeCell ref="AV23:AX23"/>
    <mergeCell ref="AY23:BA23"/>
    <mergeCell ref="BB23:BD23"/>
    <mergeCell ref="A24:AU24"/>
    <mergeCell ref="AV24:BD24"/>
    <mergeCell ref="B26:J26"/>
    <mergeCell ref="K26:L26"/>
    <mergeCell ref="M26:N26"/>
    <mergeCell ref="AR26:AU26"/>
    <mergeCell ref="AV26:AX26"/>
    <mergeCell ref="B22:G22"/>
    <mergeCell ref="H22:L22"/>
    <mergeCell ref="M22:S22"/>
    <mergeCell ref="AV22:AX22"/>
    <mergeCell ref="AY22:BA22"/>
    <mergeCell ref="BB22:BD22"/>
    <mergeCell ref="B21:G21"/>
    <mergeCell ref="H21:L21"/>
    <mergeCell ref="M21:S21"/>
    <mergeCell ref="AV21:AX21"/>
    <mergeCell ref="AY21:BA21"/>
    <mergeCell ref="BB21:BD21"/>
    <mergeCell ref="B20:G20"/>
    <mergeCell ref="H20:L20"/>
    <mergeCell ref="M20:S20"/>
    <mergeCell ref="AV20:AX20"/>
    <mergeCell ref="AY20:BA20"/>
    <mergeCell ref="BB20:BD20"/>
    <mergeCell ref="B19:G19"/>
    <mergeCell ref="H19:L19"/>
    <mergeCell ref="M19:S19"/>
    <mergeCell ref="AV19:AX19"/>
    <mergeCell ref="AY19:BA19"/>
    <mergeCell ref="BB19:BD19"/>
    <mergeCell ref="B18:G18"/>
    <mergeCell ref="H18:L18"/>
    <mergeCell ref="M18:S18"/>
    <mergeCell ref="AV18:AX18"/>
    <mergeCell ref="AY18:BA18"/>
    <mergeCell ref="BB18:BD18"/>
    <mergeCell ref="B17:G17"/>
    <mergeCell ref="H17:L17"/>
    <mergeCell ref="M17:S17"/>
    <mergeCell ref="AV17:AX17"/>
    <mergeCell ref="AY17:BA17"/>
    <mergeCell ref="BB17:BD17"/>
    <mergeCell ref="B16:G16"/>
    <mergeCell ref="H16:L16"/>
    <mergeCell ref="M16:S16"/>
    <mergeCell ref="AV16:AX16"/>
    <mergeCell ref="AY16:BA16"/>
    <mergeCell ref="BB16:BD16"/>
    <mergeCell ref="B15:G15"/>
    <mergeCell ref="H15:L15"/>
    <mergeCell ref="M15:S15"/>
    <mergeCell ref="AV15:AX15"/>
    <mergeCell ref="AY15:BA15"/>
    <mergeCell ref="BB15:BD15"/>
    <mergeCell ref="B14:G14"/>
    <mergeCell ref="H14:L14"/>
    <mergeCell ref="M14:S14"/>
    <mergeCell ref="AV14:AX14"/>
    <mergeCell ref="AY14:BA14"/>
    <mergeCell ref="BB14:BD14"/>
    <mergeCell ref="B13:G13"/>
    <mergeCell ref="H13:L13"/>
    <mergeCell ref="M13:S13"/>
    <mergeCell ref="AV13:AX13"/>
    <mergeCell ref="AY13:BA13"/>
    <mergeCell ref="BB13:BD13"/>
    <mergeCell ref="B12:G12"/>
    <mergeCell ref="H12:L12"/>
    <mergeCell ref="M12:S12"/>
    <mergeCell ref="AV12:AX12"/>
    <mergeCell ref="AY12:BA12"/>
    <mergeCell ref="BB12:BD12"/>
    <mergeCell ref="B11:G11"/>
    <mergeCell ref="H11:L11"/>
    <mergeCell ref="M11:S11"/>
    <mergeCell ref="AV11:AX11"/>
    <mergeCell ref="AY11:BA11"/>
    <mergeCell ref="BB11:BD11"/>
    <mergeCell ref="B8:G8"/>
    <mergeCell ref="H8:L8"/>
    <mergeCell ref="M8:S8"/>
    <mergeCell ref="AV8:AX8"/>
    <mergeCell ref="AY8:BA8"/>
    <mergeCell ref="BB8:BD8"/>
    <mergeCell ref="B10:G10"/>
    <mergeCell ref="H10:L10"/>
    <mergeCell ref="M10:S10"/>
    <mergeCell ref="AV10:AX10"/>
    <mergeCell ref="AY10:BA10"/>
    <mergeCell ref="BB10:BD10"/>
    <mergeCell ref="B9:G9"/>
    <mergeCell ref="H9:L9"/>
    <mergeCell ref="M9:S9"/>
    <mergeCell ref="AV9:AX9"/>
    <mergeCell ref="AY9:BA9"/>
    <mergeCell ref="BB9:BD9"/>
    <mergeCell ref="AW4:BJ4"/>
    <mergeCell ref="A5:A7"/>
    <mergeCell ref="B5:G7"/>
    <mergeCell ref="H5:L7"/>
    <mergeCell ref="M5:S7"/>
    <mergeCell ref="T5:Z5"/>
    <mergeCell ref="AA5:AG5"/>
    <mergeCell ref="AH5:AN5"/>
    <mergeCell ref="AO5:AU5"/>
    <mergeCell ref="AV5:AX7"/>
    <mergeCell ref="AY5:BA7"/>
    <mergeCell ref="BB5:BD7"/>
    <mergeCell ref="BJ5:BJ7"/>
    <mergeCell ref="BE5:BI5"/>
    <mergeCell ref="BE6:BE7"/>
    <mergeCell ref="BF6:BF7"/>
    <mergeCell ref="BG6:BG7"/>
    <mergeCell ref="BH6:BH7"/>
    <mergeCell ref="BI6:BI7"/>
    <mergeCell ref="AD2:AK2"/>
    <mergeCell ref="T3:AN3"/>
    <mergeCell ref="A4:S4"/>
    <mergeCell ref="U4:W4"/>
    <mergeCell ref="Y4:AB4"/>
    <mergeCell ref="AD4:AF4"/>
    <mergeCell ref="AH4:AJ4"/>
    <mergeCell ref="AL4:AN4"/>
    <mergeCell ref="AO4:AV4"/>
  </mergeCells>
  <phoneticPr fontId="2"/>
  <conditionalFormatting sqref="BB9:BD23">
    <cfRule type="expression" dxfId="3" priority="1" stopIfTrue="1">
      <formula>$AV$24=""</formula>
    </cfRule>
  </conditionalFormatting>
  <conditionalFormatting sqref="BB39:BD53">
    <cfRule type="expression" dxfId="2" priority="2" stopIfTrue="1">
      <formula>$AV$54=""</formula>
    </cfRule>
  </conditionalFormatting>
  <conditionalFormatting sqref="BB8:BD8">
    <cfRule type="expression" dxfId="1" priority="3" stopIfTrue="1">
      <formula>$AV$24=""</formula>
    </cfRule>
  </conditionalFormatting>
  <conditionalFormatting sqref="BB38:BD38">
    <cfRule type="expression" dxfId="0" priority="4" stopIfTrue="1">
      <formula>$AV$24=""</formula>
    </cfRule>
  </conditionalFormatting>
  <dataValidations count="7">
    <dataValidation type="list" allowBlank="1" showInputMessage="1" showErrorMessage="1" sqref="T34:AN34">
      <formula1>"同行援護,行動援護"</formula1>
    </dataValidation>
    <dataValidation type="list" errorStyle="warning" allowBlank="1" showInputMessage="1" showErrorMessage="1" sqref="B38:G52 B8:G22">
      <formula1>"　,管理者,サービス提供責任者,従業者,介護職員,看護職員,事務職員,その他従業者"</formula1>
    </dataValidation>
    <dataValidation allowBlank="1" showInputMessage="1" showErrorMessage="1" sqref="T38:AU53 T8:AU23"/>
    <dataValidation type="list" allowBlank="1" showInputMessage="1" showErrorMessage="1" sqref="T7:AU7 T37:AU37">
      <formula1>"　,＊,月,火,水,木,金,土,日"</formula1>
    </dataValidation>
    <dataValidation type="list" allowBlank="1" showInputMessage="1" showErrorMessage="1" sqref="H38:L52 H8:L22">
      <formula1>"　,常勤・専従,常勤・兼務,非常勤・専従,非常勤・兼務"</formula1>
    </dataValidation>
    <dataValidation type="list" allowBlank="1" showInputMessage="1" showErrorMessage="1" sqref="T4 X4 AK4 AG4 AC4">
      <formula1>"□,■"</formula1>
    </dataValidation>
    <dataValidation type="list" allowBlank="1" showInputMessage="1" showErrorMessage="1" sqref="BF31:BI63 BE31:BE64 BE25:BI25 BE8:BI23">
      <formula1>"○"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A13" sqref="A13"/>
    </sheetView>
  </sheetViews>
  <sheetFormatPr defaultRowHeight="13.5"/>
  <cols>
    <col min="1" max="2" width="18.75" bestFit="1" customWidth="1"/>
    <col min="3" max="3" width="19.375" bestFit="1" customWidth="1"/>
    <col min="4" max="4" width="33.375" bestFit="1" customWidth="1"/>
  </cols>
  <sheetData>
    <row r="2" spans="1:4">
      <c r="A2" t="s">
        <v>70</v>
      </c>
      <c r="B2" t="s">
        <v>70</v>
      </c>
      <c r="C2" t="s">
        <v>100</v>
      </c>
      <c r="D2" t="s">
        <v>109</v>
      </c>
    </row>
    <row r="3" spans="1:4">
      <c r="A3" t="s">
        <v>71</v>
      </c>
      <c r="B3" t="s">
        <v>71</v>
      </c>
      <c r="C3" t="s">
        <v>101</v>
      </c>
      <c r="D3" t="s">
        <v>110</v>
      </c>
    </row>
    <row r="4" spans="1:4">
      <c r="A4" t="s">
        <v>75</v>
      </c>
      <c r="B4" t="s">
        <v>73</v>
      </c>
      <c r="C4" t="s">
        <v>102</v>
      </c>
      <c r="D4" t="s">
        <v>111</v>
      </c>
    </row>
    <row r="5" spans="1:4">
      <c r="A5" t="s">
        <v>76</v>
      </c>
      <c r="B5" t="s">
        <v>72</v>
      </c>
      <c r="C5" t="s">
        <v>103</v>
      </c>
    </row>
    <row r="6" spans="1:4">
      <c r="A6" t="s">
        <v>73</v>
      </c>
      <c r="B6" t="s">
        <v>76</v>
      </c>
      <c r="C6" t="s">
        <v>104</v>
      </c>
    </row>
    <row r="7" spans="1:4">
      <c r="A7" t="s">
        <v>77</v>
      </c>
      <c r="B7" t="s">
        <v>91</v>
      </c>
      <c r="C7" t="s">
        <v>105</v>
      </c>
    </row>
    <row r="8" spans="1:4">
      <c r="A8" t="s">
        <v>78</v>
      </c>
      <c r="B8" t="s">
        <v>92</v>
      </c>
      <c r="C8" t="s">
        <v>106</v>
      </c>
    </row>
    <row r="9" spans="1:4">
      <c r="A9" t="s">
        <v>79</v>
      </c>
      <c r="B9" t="s">
        <v>88</v>
      </c>
      <c r="C9" t="s">
        <v>107</v>
      </c>
    </row>
    <row r="10" spans="1:4">
      <c r="A10" t="s">
        <v>80</v>
      </c>
      <c r="B10" t="s">
        <v>85</v>
      </c>
      <c r="C10" t="s">
        <v>108</v>
      </c>
    </row>
    <row r="11" spans="1:4">
      <c r="A11" t="s">
        <v>81</v>
      </c>
      <c r="B11" t="s">
        <v>86</v>
      </c>
      <c r="C11" t="s">
        <v>124</v>
      </c>
    </row>
    <row r="12" spans="1:4">
      <c r="A12" t="s">
        <v>125</v>
      </c>
    </row>
    <row r="13" spans="1:4">
      <c r="A13" t="s">
        <v>89</v>
      </c>
    </row>
    <row r="14" spans="1:4">
      <c r="A14" t="s">
        <v>113</v>
      </c>
    </row>
    <row r="15" spans="1:4">
      <c r="A15" t="s">
        <v>88</v>
      </c>
    </row>
    <row r="16" spans="1:4">
      <c r="A16" t="s">
        <v>87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訪問系</vt:lpstr>
      <vt:lpstr>訪問系（記載例）</vt:lpstr>
      <vt:lpstr>リスト</vt:lpstr>
      <vt:lpstr>訪問系!Print_Area</vt:lpstr>
      <vt:lpstr>'訪問系（記載例）'!Print_Area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将平</dc:creator>
  <cp:lastModifiedBy>山田　将平</cp:lastModifiedBy>
  <cp:lastPrinted>2022-01-12T05:20:01Z</cp:lastPrinted>
  <dcterms:created xsi:type="dcterms:W3CDTF">2009-02-27T00:34:15Z</dcterms:created>
  <dcterms:modified xsi:type="dcterms:W3CDTF">2025-11-21T04:24:07Z</dcterms:modified>
</cp:coreProperties>
</file>