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標準様式\★HP掲載まとめ\"/>
    </mc:Choice>
  </mc:AlternateContent>
  <bookViews>
    <workbookView xWindow="-105" yWindow="-105" windowWidth="23250" windowHeight="12570" tabRatio="778"/>
  </bookViews>
  <sheets>
    <sheet name="標準様式２（地密）" sheetId="1" r:id="rId1"/>
    <sheet name="標準様式３(居宅・施設・地密)" sheetId="2" r:id="rId2"/>
    <sheet name="標準様式４（居宅・施設・地密）" sheetId="3" r:id="rId3"/>
    <sheet name="標準様式５（居宅・施設・地密）" sheetId="4" r:id="rId4"/>
    <sheet name="標準様式６（居宅・施設）" sheetId="5" r:id="rId5"/>
    <sheet name="別紙①（居宅・施設）" sheetId="6" r:id="rId6"/>
    <sheet name="別紙②（居宅・施設）" sheetId="7" r:id="rId7"/>
    <sheet name="別紙③（居宅・施設）" sheetId="8" r:id="rId8"/>
    <sheet name="別紙④（居宅・施設）" sheetId="9" r:id="rId9"/>
    <sheet name="別紙⑤（居宅・施設）" sheetId="10" r:id="rId10"/>
    <sheet name="標準様式６（地密）" sheetId="11" r:id="rId11"/>
    <sheet name="別紙①（地密）" sheetId="12" r:id="rId12"/>
    <sheet name="別紙② （地密）" sheetId="13" r:id="rId13"/>
    <sheet name="別紙③（地密）" sheetId="14" r:id="rId14"/>
    <sheet name="別紙④ （地密）" sheetId="15" r:id="rId15"/>
    <sheet name="標準様式5(総合)" sheetId="16" r:id="rId16"/>
    <sheet name="標準様式７" sheetId="17" r:id="rId17"/>
    <sheet name="標準様式1_様式１" sheetId="18" r:id="rId18"/>
    <sheet name="標準様式1_様式２（通所系）" sheetId="19" r:id="rId19"/>
    <sheet name="標準様式1_様式２（シフト記号表）" sheetId="20" r:id="rId20"/>
    <sheet name="標準様式1_様式３（小多機等）" sheetId="21" r:id="rId21"/>
    <sheet name="標準様式1_様式３（シフト記号表）" sheetId="22" r:id="rId22"/>
    <sheet name="標準様式1_様式４（施設）" sheetId="23" r:id="rId23"/>
    <sheet name="標準様式1_様式４（シフト記号表）" sheetId="24" r:id="rId24"/>
  </sheets>
  <definedNames>
    <definedName name="_xlnm.Print_Area" localSheetId="18">'標準様式1_様式２（通所系）'!$A$1:$BE$110</definedName>
    <definedName name="_xlnm.Print_Area" localSheetId="0">'標準様式２（地密）'!$A$1:$U$27</definedName>
    <definedName name="_xlnm.Print_Area" localSheetId="2">'標準様式４（居宅・施設・地密）'!$A$1:$T$32</definedName>
    <definedName name="_xlnm.Print_Area" localSheetId="3">'標準様式５（居宅・施設・地密）'!$A$1:$B$17</definedName>
    <definedName name="_xlnm.Print_Area" localSheetId="15">'標準様式5(総合)'!$A$1:$L$26</definedName>
    <definedName name="_xlnm.Print_Area" localSheetId="4">'標準様式６（居宅・施設）'!$A$1:$L$25</definedName>
    <definedName name="_xlnm.Print_Area" localSheetId="10">'標準様式６（地密）'!$A$1:$L$24</definedName>
    <definedName name="_xlnm.Print_Area" localSheetId="5">'別紙①（居宅・施設）'!$A$1:$D$22</definedName>
    <definedName name="_xlnm.Print_Area" localSheetId="11">'別紙①（地密）'!$A$1:$D$22</definedName>
    <definedName name="_xlnm.Print_Area" localSheetId="12">'別紙② （地密）'!$A$1:$D$19</definedName>
    <definedName name="_xlnm.Print_Area" localSheetId="6">'別紙②（居宅・施設）'!$A$1:$D$18</definedName>
    <definedName name="_xlnm.Print_Area" localSheetId="13">'別紙③（地密）'!$A$1:$D$21</definedName>
    <definedName name="_xlnm.Print_Area" localSheetId="14">'別紙④ （地密）'!$A$1:$D$19</definedName>
  </definedNames>
  <calcPr calcId="162913"/>
</workbook>
</file>

<file path=xl/calcChain.xml><?xml version="1.0" encoding="utf-8"?>
<calcChain xmlns="http://schemas.openxmlformats.org/spreadsheetml/2006/main">
  <c r="D47" i="24" l="1"/>
  <c r="L46" i="24"/>
  <c r="L45" i="24"/>
  <c r="L47" i="24" s="1"/>
  <c r="D44" i="24"/>
  <c r="L43" i="24"/>
  <c r="L42" i="24"/>
  <c r="L44" i="24" s="1"/>
  <c r="D41" i="24"/>
  <c r="L40" i="24"/>
  <c r="L39" i="24"/>
  <c r="L41" i="24" s="1"/>
  <c r="D38" i="24"/>
  <c r="D37" i="24"/>
  <c r="D36" i="24"/>
  <c r="D35" i="24"/>
  <c r="D34" i="24"/>
  <c r="D33" i="24"/>
  <c r="D32" i="24"/>
  <c r="D31" i="24"/>
  <c r="D30" i="24"/>
  <c r="D29" i="24"/>
  <c r="D28" i="24"/>
  <c r="D27" i="24"/>
  <c r="D26" i="24"/>
  <c r="D25" i="24"/>
  <c r="D24" i="24"/>
  <c r="D23" i="24"/>
  <c r="L22" i="24"/>
  <c r="D22" i="24"/>
  <c r="L21" i="24"/>
  <c r="D21" i="24"/>
  <c r="L20" i="24"/>
  <c r="D20" i="24"/>
  <c r="L19" i="24"/>
  <c r="D19" i="24"/>
  <c r="L18" i="24"/>
  <c r="D18" i="24"/>
  <c r="L17" i="24"/>
  <c r="D17" i="24"/>
  <c r="L16" i="24"/>
  <c r="D16" i="24"/>
  <c r="L15" i="24"/>
  <c r="D15" i="24"/>
  <c r="L14" i="24"/>
  <c r="D14" i="24"/>
  <c r="L13" i="24"/>
  <c r="D13" i="24"/>
  <c r="L12" i="24"/>
  <c r="D12" i="24"/>
  <c r="L11" i="24"/>
  <c r="D11" i="24"/>
  <c r="L10" i="24"/>
  <c r="D10" i="24"/>
  <c r="L9" i="24"/>
  <c r="D9" i="24"/>
  <c r="L8" i="24"/>
  <c r="D8" i="24"/>
  <c r="L7" i="24"/>
  <c r="D7" i="24"/>
  <c r="L6" i="24"/>
  <c r="D6" i="24"/>
  <c r="B15" i="23"/>
  <c r="B17" i="23" s="1"/>
  <c r="B19" i="23" s="1"/>
  <c r="B21" i="23" s="1"/>
  <c r="B23" i="23" s="1"/>
  <c r="B25" i="23" s="1"/>
  <c r="B27" i="23" s="1"/>
  <c r="B29" i="23" s="1"/>
  <c r="B31" i="23" s="1"/>
  <c r="B33" i="23" s="1"/>
  <c r="B35" i="23" s="1"/>
  <c r="B37" i="23" s="1"/>
  <c r="B39" i="23" s="1"/>
  <c r="B41" i="23" s="1"/>
  <c r="B43" i="23" s="1"/>
  <c r="B45" i="23" s="1"/>
  <c r="B47" i="23" s="1"/>
  <c r="B49" i="23" s="1"/>
  <c r="B51" i="23" s="1"/>
  <c r="B53" i="23" s="1"/>
  <c r="B55" i="23" s="1"/>
  <c r="B57" i="23" s="1"/>
  <c r="B59" i="23" s="1"/>
  <c r="B61" i="23" s="1"/>
  <c r="B63" i="23" s="1"/>
  <c r="B65" i="23" s="1"/>
  <c r="B67" i="23" s="1"/>
  <c r="B69" i="23" s="1"/>
  <c r="B71" i="23" s="1"/>
  <c r="B73" i="23" s="1"/>
  <c r="AX14" i="23"/>
  <c r="BA13" i="23"/>
  <c r="BA14" i="23" s="1"/>
  <c r="AW13" i="23"/>
  <c r="AW14" i="23" s="1"/>
  <c r="AV13" i="23"/>
  <c r="AV14" i="23" s="1"/>
  <c r="AU13" i="23"/>
  <c r="AU14" i="23" s="1"/>
  <c r="AS13" i="23"/>
  <c r="AS14" i="23" s="1"/>
  <c r="AR13" i="23"/>
  <c r="AR14" i="23" s="1"/>
  <c r="AQ13" i="23"/>
  <c r="AQ14" i="23" s="1"/>
  <c r="AO13" i="23"/>
  <c r="AO14" i="23" s="1"/>
  <c r="AN13" i="23"/>
  <c r="AN14" i="23" s="1"/>
  <c r="AM13" i="23"/>
  <c r="AM14" i="23" s="1"/>
  <c r="AK13" i="23"/>
  <c r="AK14" i="23" s="1"/>
  <c r="AJ13" i="23"/>
  <c r="AJ14" i="23" s="1"/>
  <c r="AI13" i="23"/>
  <c r="AI14" i="23" s="1"/>
  <c r="AG13" i="23"/>
  <c r="AG14" i="23" s="1"/>
  <c r="AF13" i="23"/>
  <c r="AF14" i="23" s="1"/>
  <c r="AE13" i="23"/>
  <c r="AE14" i="23" s="1"/>
  <c r="AC13" i="23"/>
  <c r="AC14" i="23" s="1"/>
  <c r="AB13" i="23"/>
  <c r="AB14" i="23" s="1"/>
  <c r="AA13" i="23"/>
  <c r="AA14" i="23" s="1"/>
  <c r="Y13" i="23"/>
  <c r="Y14" i="23" s="1"/>
  <c r="X13" i="23"/>
  <c r="X14" i="23" s="1"/>
  <c r="W13" i="23"/>
  <c r="W14" i="23" s="1"/>
  <c r="BA12" i="23"/>
  <c r="AZ12" i="23"/>
  <c r="AZ13" i="23" s="1"/>
  <c r="AZ14" i="23" s="1"/>
  <c r="AY12" i="23"/>
  <c r="AY13" i="23" s="1"/>
  <c r="AY14" i="23" s="1"/>
  <c r="BB10" i="23"/>
  <c r="AF2" i="23"/>
  <c r="AX13" i="23" s="1"/>
  <c r="T47" i="22"/>
  <c r="R47" i="22"/>
  <c r="D47" i="22"/>
  <c r="T46" i="22"/>
  <c r="R46" i="22"/>
  <c r="X46" i="22" s="1"/>
  <c r="Z46" i="22" s="1"/>
  <c r="P46" i="22"/>
  <c r="N46" i="22"/>
  <c r="L46" i="22"/>
  <c r="L47" i="22" s="1"/>
  <c r="T45" i="22"/>
  <c r="R45" i="22"/>
  <c r="X45" i="22" s="1"/>
  <c r="P45" i="22"/>
  <c r="N45" i="22"/>
  <c r="L45" i="22"/>
  <c r="T44" i="22"/>
  <c r="R44" i="22"/>
  <c r="L44" i="22"/>
  <c r="D44" i="22"/>
  <c r="T43" i="22"/>
  <c r="R43" i="22"/>
  <c r="X43" i="22" s="1"/>
  <c r="P43" i="22"/>
  <c r="N43" i="22"/>
  <c r="L43" i="22"/>
  <c r="T42" i="22"/>
  <c r="R42" i="22"/>
  <c r="X42" i="22" s="1"/>
  <c r="P42" i="22"/>
  <c r="N42" i="22"/>
  <c r="L42" i="22"/>
  <c r="T41" i="22"/>
  <c r="R41" i="22"/>
  <c r="L41" i="22"/>
  <c r="D41" i="22"/>
  <c r="T40" i="22"/>
  <c r="R40" i="22"/>
  <c r="X40" i="22" s="1"/>
  <c r="Z40" i="22" s="1"/>
  <c r="P40" i="22"/>
  <c r="N40" i="22"/>
  <c r="L40" i="22"/>
  <c r="T39" i="22"/>
  <c r="R39" i="22"/>
  <c r="X39" i="22" s="1"/>
  <c r="P39" i="22"/>
  <c r="N39" i="22"/>
  <c r="L39" i="22"/>
  <c r="D38" i="22"/>
  <c r="D37" i="22"/>
  <c r="D36" i="22"/>
  <c r="D35" i="22"/>
  <c r="D34" i="22"/>
  <c r="D33" i="22"/>
  <c r="D32" i="22"/>
  <c r="D31" i="22"/>
  <c r="D30" i="22"/>
  <c r="D29" i="22"/>
  <c r="D28" i="22"/>
  <c r="D27" i="22"/>
  <c r="D26" i="22"/>
  <c r="D25" i="22"/>
  <c r="D24" i="22"/>
  <c r="D23" i="22"/>
  <c r="Z22" i="22"/>
  <c r="X22" i="22"/>
  <c r="T22" i="22"/>
  <c r="R22" i="22"/>
  <c r="P22" i="22"/>
  <c r="N22" i="22"/>
  <c r="L22" i="22"/>
  <c r="D22" i="22"/>
  <c r="Z21" i="22"/>
  <c r="X21" i="22"/>
  <c r="T21" i="22"/>
  <c r="R21" i="22"/>
  <c r="P21" i="22"/>
  <c r="N21" i="22"/>
  <c r="L21" i="22"/>
  <c r="D21" i="22"/>
  <c r="Z20" i="22"/>
  <c r="X20" i="22"/>
  <c r="T20" i="22"/>
  <c r="R20" i="22"/>
  <c r="P20" i="22"/>
  <c r="N20" i="22"/>
  <c r="L20" i="22"/>
  <c r="D20" i="22"/>
  <c r="Z19" i="22"/>
  <c r="X19" i="22"/>
  <c r="T19" i="22"/>
  <c r="R19" i="22"/>
  <c r="P19" i="22"/>
  <c r="N19" i="22"/>
  <c r="L19" i="22"/>
  <c r="D19" i="22"/>
  <c r="Z18" i="22"/>
  <c r="X18" i="22"/>
  <c r="T18" i="22"/>
  <c r="R18" i="22"/>
  <c r="P18" i="22"/>
  <c r="N18" i="22"/>
  <c r="L18" i="22"/>
  <c r="D18" i="22"/>
  <c r="Z17" i="22"/>
  <c r="X17" i="22"/>
  <c r="T17" i="22"/>
  <c r="R17" i="22"/>
  <c r="P17" i="22"/>
  <c r="N17" i="22"/>
  <c r="L17" i="22"/>
  <c r="D17" i="22"/>
  <c r="Z16" i="22"/>
  <c r="X16" i="22"/>
  <c r="T16" i="22"/>
  <c r="R16" i="22"/>
  <c r="P16" i="22"/>
  <c r="N16" i="22"/>
  <c r="L16" i="22"/>
  <c r="D16" i="22"/>
  <c r="Z15" i="22"/>
  <c r="X15" i="22"/>
  <c r="T15" i="22"/>
  <c r="R15" i="22"/>
  <c r="P15" i="22"/>
  <c r="N15" i="22"/>
  <c r="L15" i="22"/>
  <c r="D15" i="22"/>
  <c r="Z14" i="22"/>
  <c r="X14" i="22"/>
  <c r="T14" i="22"/>
  <c r="R14" i="22"/>
  <c r="P14" i="22"/>
  <c r="N14" i="22"/>
  <c r="L14" i="22"/>
  <c r="D14" i="22"/>
  <c r="Z13" i="22"/>
  <c r="X13" i="22"/>
  <c r="T13" i="22"/>
  <c r="R13" i="22"/>
  <c r="P13" i="22"/>
  <c r="N13" i="22"/>
  <c r="L13" i="22"/>
  <c r="D13" i="22"/>
  <c r="Z12" i="22"/>
  <c r="X12" i="22"/>
  <c r="T12" i="22"/>
  <c r="R12" i="22"/>
  <c r="P12" i="22"/>
  <c r="N12" i="22"/>
  <c r="L12" i="22"/>
  <c r="D12" i="22"/>
  <c r="Z11" i="22"/>
  <c r="X11" i="22"/>
  <c r="T11" i="22"/>
  <c r="R11" i="22"/>
  <c r="P11" i="22"/>
  <c r="N11" i="22"/>
  <c r="L11" i="22"/>
  <c r="D11" i="22"/>
  <c r="Z10" i="22"/>
  <c r="X10" i="22"/>
  <c r="T10" i="22"/>
  <c r="R10" i="22"/>
  <c r="P10" i="22"/>
  <c r="N10" i="22"/>
  <c r="L10" i="22"/>
  <c r="D10" i="22"/>
  <c r="Z9" i="22"/>
  <c r="X9" i="22"/>
  <c r="T9" i="22"/>
  <c r="R9" i="22"/>
  <c r="P9" i="22"/>
  <c r="N9" i="22"/>
  <c r="L9" i="22"/>
  <c r="D9" i="22"/>
  <c r="Z8" i="22"/>
  <c r="X8" i="22"/>
  <c r="T8" i="22"/>
  <c r="R8" i="22"/>
  <c r="P8" i="22"/>
  <c r="N8" i="22"/>
  <c r="L8" i="22"/>
  <c r="D8" i="22"/>
  <c r="Z7" i="22"/>
  <c r="X7" i="22"/>
  <c r="T7" i="22"/>
  <c r="R7" i="22"/>
  <c r="P7" i="22"/>
  <c r="N7" i="22"/>
  <c r="L7" i="22"/>
  <c r="D7" i="22"/>
  <c r="X6" i="22"/>
  <c r="T6" i="22"/>
  <c r="R6" i="22"/>
  <c r="L6" i="22"/>
  <c r="Z6" i="22" s="1"/>
  <c r="D6" i="22"/>
  <c r="B23" i="21"/>
  <c r="B26" i="21" s="1"/>
  <c r="B29" i="21" s="1"/>
  <c r="B32" i="21" s="1"/>
  <c r="B35" i="21" s="1"/>
  <c r="B38" i="21" s="1"/>
  <c r="B41" i="21" s="1"/>
  <c r="B44" i="21" s="1"/>
  <c r="B47" i="21" s="1"/>
  <c r="B50" i="21" s="1"/>
  <c r="B53" i="21" s="1"/>
  <c r="B56" i="21" s="1"/>
  <c r="B59" i="21" s="1"/>
  <c r="B62" i="21" s="1"/>
  <c r="B65" i="21" s="1"/>
  <c r="AW17" i="21"/>
  <c r="AW18" i="21" s="1"/>
  <c r="AS17" i="21"/>
  <c r="AS18" i="21" s="1"/>
  <c r="AR17" i="21"/>
  <c r="AR18" i="21" s="1"/>
  <c r="AO17" i="21"/>
  <c r="AO18" i="21" s="1"/>
  <c r="AN17" i="21"/>
  <c r="AN18" i="21" s="1"/>
  <c r="AK17" i="21"/>
  <c r="AK18" i="21" s="1"/>
  <c r="AJ17" i="21"/>
  <c r="AJ18" i="21" s="1"/>
  <c r="AG17" i="21"/>
  <c r="AG18" i="21" s="1"/>
  <c r="AF17" i="21"/>
  <c r="AF18" i="21" s="1"/>
  <c r="AC17" i="21"/>
  <c r="AC18" i="21" s="1"/>
  <c r="AB17" i="21"/>
  <c r="AB18" i="21" s="1"/>
  <c r="Y17" i="21"/>
  <c r="Y18" i="21" s="1"/>
  <c r="X17" i="21"/>
  <c r="X18" i="21" s="1"/>
  <c r="U17" i="21"/>
  <c r="U18" i="21" s="1"/>
  <c r="T17" i="21"/>
  <c r="T18" i="21" s="1"/>
  <c r="AW16" i="21"/>
  <c r="AV16" i="21"/>
  <c r="AV17" i="21" s="1"/>
  <c r="AV18" i="21" s="1"/>
  <c r="AU16" i="21"/>
  <c r="AU17" i="21" s="1"/>
  <c r="AU18" i="21" s="1"/>
  <c r="AX14" i="21"/>
  <c r="AB2" i="21"/>
  <c r="AQ17" i="21" s="1"/>
  <c r="AQ18" i="21" s="1"/>
  <c r="U25" i="20"/>
  <c r="S25" i="20"/>
  <c r="Q25" i="20"/>
  <c r="K25" i="20"/>
  <c r="U24" i="20"/>
  <c r="S24" i="20"/>
  <c r="Q24" i="20"/>
  <c r="K24" i="20"/>
  <c r="U23" i="20"/>
  <c r="S23" i="20"/>
  <c r="Q23" i="20"/>
  <c r="K23" i="20"/>
  <c r="U22" i="20"/>
  <c r="S22" i="20"/>
  <c r="Q22" i="20"/>
  <c r="K22" i="20"/>
  <c r="U21" i="20"/>
  <c r="S21" i="20"/>
  <c r="Q21" i="20"/>
  <c r="K21" i="20"/>
  <c r="U20" i="20"/>
  <c r="S20" i="20"/>
  <c r="Q20" i="20"/>
  <c r="K20" i="20"/>
  <c r="U19" i="20"/>
  <c r="S19" i="20"/>
  <c r="Q19" i="20"/>
  <c r="K19" i="20"/>
  <c r="U18" i="20"/>
  <c r="S18" i="20"/>
  <c r="Q18" i="20"/>
  <c r="K18" i="20"/>
  <c r="U17" i="20"/>
  <c r="S17" i="20"/>
  <c r="Q17" i="20"/>
  <c r="K17" i="20"/>
  <c r="U16" i="20"/>
  <c r="S16" i="20"/>
  <c r="Q16" i="20"/>
  <c r="K16" i="20"/>
  <c r="U15" i="20"/>
  <c r="S15" i="20"/>
  <c r="Q15" i="20"/>
  <c r="K15" i="20"/>
  <c r="U14" i="20"/>
  <c r="S14" i="20"/>
  <c r="Q14" i="20"/>
  <c r="K14" i="20"/>
  <c r="U13" i="20"/>
  <c r="S13" i="20"/>
  <c r="Q13" i="20"/>
  <c r="K13" i="20"/>
  <c r="U12" i="20"/>
  <c r="S12" i="20"/>
  <c r="Q12" i="20"/>
  <c r="K12" i="20"/>
  <c r="U11" i="20"/>
  <c r="S11" i="20"/>
  <c r="Q11" i="20"/>
  <c r="K11" i="20"/>
  <c r="U10" i="20"/>
  <c r="S10" i="20"/>
  <c r="Q10" i="20"/>
  <c r="K10" i="20"/>
  <c r="U9" i="20"/>
  <c r="S9" i="20"/>
  <c r="Q9" i="20"/>
  <c r="K9" i="20"/>
  <c r="U8" i="20"/>
  <c r="S8" i="20"/>
  <c r="Q8" i="20"/>
  <c r="K8" i="20"/>
  <c r="U7" i="20"/>
  <c r="S7" i="20"/>
  <c r="Q7" i="20"/>
  <c r="K7" i="20"/>
  <c r="U6" i="20"/>
  <c r="S6" i="20"/>
  <c r="Q6" i="20"/>
  <c r="K6" i="20"/>
  <c r="B23" i="19"/>
  <c r="B26" i="19" s="1"/>
  <c r="B29" i="19" s="1"/>
  <c r="B32" i="19" s="1"/>
  <c r="B35" i="19" s="1"/>
  <c r="B38" i="19" s="1"/>
  <c r="B41" i="19" s="1"/>
  <c r="B44" i="19" s="1"/>
  <c r="B47" i="19" s="1"/>
  <c r="B50" i="19" s="1"/>
  <c r="B53" i="19" s="1"/>
  <c r="B56" i="19" s="1"/>
  <c r="B59" i="19" s="1"/>
  <c r="B62" i="19" s="1"/>
  <c r="B65" i="19" s="1"/>
  <c r="B68" i="19" s="1"/>
  <c r="AQ19" i="19"/>
  <c r="AI19" i="19"/>
  <c r="AA19" i="19"/>
  <c r="S19" i="19"/>
  <c r="AU18" i="19"/>
  <c r="AU19" i="19" s="1"/>
  <c r="AQ18" i="19"/>
  <c r="AP18" i="19"/>
  <c r="AP19" i="19" s="1"/>
  <c r="AM18" i="19"/>
  <c r="AM19" i="19" s="1"/>
  <c r="AL18" i="19"/>
  <c r="AL19" i="19" s="1"/>
  <c r="AI18" i="19"/>
  <c r="AH18" i="19"/>
  <c r="AH19" i="19" s="1"/>
  <c r="AE18" i="19"/>
  <c r="AE19" i="19" s="1"/>
  <c r="AD18" i="19"/>
  <c r="AD19" i="19" s="1"/>
  <c r="AA18" i="19"/>
  <c r="Z18" i="19"/>
  <c r="Z19" i="19" s="1"/>
  <c r="W18" i="19"/>
  <c r="W19" i="19" s="1"/>
  <c r="V18" i="19"/>
  <c r="V19" i="19" s="1"/>
  <c r="S18" i="19"/>
  <c r="R18" i="19"/>
  <c r="R19" i="19" s="1"/>
  <c r="AV17" i="19"/>
  <c r="AV18" i="19" s="1"/>
  <c r="AV19" i="19" s="1"/>
  <c r="AU17" i="19"/>
  <c r="AT17" i="19"/>
  <c r="AT18" i="19" s="1"/>
  <c r="AT19" i="19" s="1"/>
  <c r="AW15" i="19"/>
  <c r="AB2" i="19"/>
  <c r="AS18" i="19" s="1"/>
  <c r="AS19" i="19" s="1"/>
  <c r="B13" i="18"/>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AR11" i="18"/>
  <c r="AQ10" i="18"/>
  <c r="AQ11" i="18" s="1"/>
  <c r="AI10" i="18"/>
  <c r="AI11" i="18" s="1"/>
  <c r="AA10" i="18"/>
  <c r="AA11" i="18" s="1"/>
  <c r="S10" i="18"/>
  <c r="S11" i="18" s="1"/>
  <c r="AT9" i="18"/>
  <c r="AT10" i="18" s="1"/>
  <c r="AT11" i="18" s="1"/>
  <c r="AS9" i="18"/>
  <c r="AS10" i="18" s="1"/>
  <c r="AS11" i="18" s="1"/>
  <c r="AR9" i="18"/>
  <c r="AR10" i="18" s="1"/>
  <c r="AO9" i="18"/>
  <c r="AK9" i="18"/>
  <c r="AG9" i="18"/>
  <c r="AC9" i="18"/>
  <c r="Y9" i="18"/>
  <c r="U9" i="18"/>
  <c r="Q9" i="18"/>
  <c r="AU7" i="18"/>
  <c r="X2" i="18"/>
  <c r="X44" i="22" l="1"/>
  <c r="Z44" i="22" s="1"/>
  <c r="Z42" i="22"/>
  <c r="X41" i="22"/>
  <c r="Z41" i="22" s="1"/>
  <c r="Z39" i="22"/>
  <c r="Z43" i="22"/>
  <c r="AO10" i="18"/>
  <c r="AO11" i="18" s="1"/>
  <c r="AK10" i="18"/>
  <c r="AK11" i="18" s="1"/>
  <c r="AG10" i="18"/>
  <c r="AG11" i="18" s="1"/>
  <c r="AC10" i="18"/>
  <c r="AC11" i="18" s="1"/>
  <c r="Y10" i="18"/>
  <c r="Y11" i="18" s="1"/>
  <c r="U10" i="18"/>
  <c r="U11" i="18" s="1"/>
  <c r="Q10" i="18"/>
  <c r="Q11" i="18" s="1"/>
  <c r="AN10" i="18"/>
  <c r="AN11" i="18" s="1"/>
  <c r="AJ10" i="18"/>
  <c r="AJ11" i="18" s="1"/>
  <c r="AF10" i="18"/>
  <c r="AF11" i="18" s="1"/>
  <c r="AB10" i="18"/>
  <c r="AB11" i="18" s="1"/>
  <c r="X10" i="18"/>
  <c r="X11" i="18" s="1"/>
  <c r="T10" i="18"/>
  <c r="T11" i="18" s="1"/>
  <c r="R9" i="18"/>
  <c r="V9" i="18"/>
  <c r="Z9" i="18"/>
  <c r="AD9" i="18"/>
  <c r="AH9" i="18"/>
  <c r="AL9" i="18"/>
  <c r="AP9" i="18"/>
  <c r="V10" i="18"/>
  <c r="V11" i="18" s="1"/>
  <c r="AD10" i="18"/>
  <c r="AD11" i="18" s="1"/>
  <c r="AL10" i="18"/>
  <c r="AL11" i="18" s="1"/>
  <c r="S9" i="18"/>
  <c r="W9" i="18"/>
  <c r="AA9" i="18"/>
  <c r="AE9" i="18"/>
  <c r="AI9" i="18"/>
  <c r="AM9" i="18"/>
  <c r="AQ9" i="18"/>
  <c r="P10" i="18"/>
  <c r="P11" i="18" s="1"/>
  <c r="W10" i="18"/>
  <c r="W11" i="18" s="1"/>
  <c r="AE10" i="18"/>
  <c r="AE11" i="18" s="1"/>
  <c r="AM10" i="18"/>
  <c r="AM11" i="18" s="1"/>
  <c r="P9" i="18"/>
  <c r="T9" i="18"/>
  <c r="X9" i="18"/>
  <c r="AB9" i="18"/>
  <c r="AF9" i="18"/>
  <c r="AJ9" i="18"/>
  <c r="AN9" i="18"/>
  <c r="R10" i="18"/>
  <c r="R11" i="18" s="1"/>
  <c r="Z10" i="18"/>
  <c r="Z11" i="18" s="1"/>
  <c r="AH10" i="18"/>
  <c r="AH11" i="18" s="1"/>
  <c r="AP10" i="18"/>
  <c r="AP11" i="18" s="1"/>
  <c r="X47" i="22"/>
  <c r="Z47" i="22" s="1"/>
  <c r="Z45" i="22"/>
  <c r="T18" i="19"/>
  <c r="T19" i="19" s="1"/>
  <c r="X18" i="19"/>
  <c r="X19" i="19" s="1"/>
  <c r="AB18" i="19"/>
  <c r="AB19" i="19" s="1"/>
  <c r="AF18" i="19"/>
  <c r="AF19" i="19" s="1"/>
  <c r="AJ18" i="19"/>
  <c r="AJ19" i="19" s="1"/>
  <c r="AN18" i="19"/>
  <c r="AN19" i="19" s="1"/>
  <c r="AR18" i="19"/>
  <c r="AR19" i="19" s="1"/>
  <c r="V17" i="21"/>
  <c r="V18" i="21" s="1"/>
  <c r="Z17" i="21"/>
  <c r="Z18" i="21" s="1"/>
  <c r="AD17" i="21"/>
  <c r="AD18" i="21" s="1"/>
  <c r="AH17" i="21"/>
  <c r="AH18" i="21" s="1"/>
  <c r="AL17" i="21"/>
  <c r="AL18" i="21" s="1"/>
  <c r="AP17" i="21"/>
  <c r="AP18" i="21" s="1"/>
  <c r="AT17" i="21"/>
  <c r="AT18" i="21" s="1"/>
  <c r="Z13" i="23"/>
  <c r="Z14" i="23" s="1"/>
  <c r="AD13" i="23"/>
  <c r="AD14" i="23" s="1"/>
  <c r="AH13" i="23"/>
  <c r="AH14" i="23" s="1"/>
  <c r="AL13" i="23"/>
  <c r="AL14" i="23" s="1"/>
  <c r="AP13" i="23"/>
  <c r="AP14" i="23" s="1"/>
  <c r="AT13" i="23"/>
  <c r="AT14" i="23" s="1"/>
  <c r="U18" i="19"/>
  <c r="U19" i="19" s="1"/>
  <c r="Y18" i="19"/>
  <c r="Y19" i="19" s="1"/>
  <c r="AC18" i="19"/>
  <c r="AC19" i="19" s="1"/>
  <c r="AG18" i="19"/>
  <c r="AG19" i="19" s="1"/>
  <c r="AK18" i="19"/>
  <c r="AK19" i="19" s="1"/>
  <c r="AO18" i="19"/>
  <c r="AO19" i="19" s="1"/>
  <c r="S17" i="21"/>
  <c r="S18" i="21" s="1"/>
  <c r="W17" i="21"/>
  <c r="W18" i="21" s="1"/>
  <c r="AA17" i="21"/>
  <c r="AA18" i="21" s="1"/>
  <c r="AE17" i="21"/>
  <c r="AE18" i="21" s="1"/>
  <c r="AI17" i="21"/>
  <c r="AI18" i="21" s="1"/>
  <c r="AM17" i="21"/>
  <c r="AM18" i="21" s="1"/>
</calcChain>
</file>

<file path=xl/sharedStrings.xml><?xml version="1.0" encoding="utf-8"?>
<sst xmlns="http://schemas.openxmlformats.org/spreadsheetml/2006/main" count="1861" uniqueCount="524">
  <si>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</si>
  <si>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</si>
  <si>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管 理 者 経 歴 書</t>
  </si>
  <si>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</si>
  <si>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</si>
  <si>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</si>
  <si>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</si>
  <si>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</si>
  <si>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</si>
  <si>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</si>
  <si>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</si>
  <si>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</si>
  <si>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</si>
  <si>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</si>
  <si>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</si>
  <si>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</si>
  <si>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（標準様式２（地密））</t>
    <rPh sb="1" eb="3">
      <t>ヒョウジュン</t>
    </rPh>
    <rPh sb="7" eb="8">
      <t>ジ</t>
    </rPh>
    <rPh sb="8" eb="9">
      <t>ヒソカ</t>
    </rPh>
    <phoneticPr fontId="1"/>
  </si>
  <si>
    <t>（標準様式３(居宅・施設・地密)）</t>
    <rPh sb="1" eb="3">
      <t>ヒョウジュン</t>
    </rPh>
    <rPh sb="3" eb="5">
      <t>ヨウシキ</t>
    </rPh>
    <rPh sb="7" eb="9">
      <t>キョタク</t>
    </rPh>
    <rPh sb="10" eb="12">
      <t>シセツ</t>
    </rPh>
    <rPh sb="13" eb="14">
      <t>チ</t>
    </rPh>
    <rPh sb="14" eb="15">
      <t>ミツ</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</si>
  <si>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</si>
  <si>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</si>
  <si>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</si>
  <si>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</si>
  <si>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</si>
  <si>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</si>
  <si>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</si>
  <si>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</si>
  <si>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</si>
  <si>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</si>
  <si>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</si>
  <si>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</si>
  <si>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</si>
  <si>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</si>
  <si>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</si>
  <si>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</si>
  <si>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</si>
  <si>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</si>
  <si>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</si>
  <si>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</si>
  <si>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（標準様式４（居宅・施設・地密））</t>
    <rPh sb="1" eb="3">
      <t>ヒョウジュン</t>
    </rPh>
    <rPh sb="7" eb="9">
      <t>キョタク</t>
    </rPh>
    <rPh sb="10" eb="12">
      <t>シセツ</t>
    </rPh>
    <rPh sb="13" eb="14">
      <t>チ</t>
    </rPh>
    <rPh sb="14" eb="15">
      <t>ミツ</t>
    </rPh>
    <phoneticPr fontId="1"/>
  </si>
  <si>
    <t>設備・備品等一覧表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</si>
  <si>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</si>
  <si>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</si>
  <si>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</si>
  <si>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</si>
  <si>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</si>
  <si>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</si>
  <si>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</si>
  <si>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</si>
  <si>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備品の種類</t>
    <rPh sb="0" eb="2">
      <t>ビヒン</t>
    </rPh>
    <rPh sb="3" eb="5">
      <t>シュルイ</t>
    </rPh>
    <phoneticPr fontId="1"/>
  </si>
  <si>
    <t>品名</t>
    <rPh sb="0" eb="2">
      <t>ヒンメイ</t>
    </rPh>
    <phoneticPr fontId="1"/>
  </si>
  <si>
    <t>数量</t>
    <rPh sb="0" eb="2">
      <t>スウリョウ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</si>
  <si>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</si>
  <si>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（標準様式４）</t>
    <rPh sb="1" eb="3">
      <t>ヒョウジュン</t>
    </rPh>
    <phoneticPr fontId="1"/>
  </si>
  <si>
    <t>地域密着型通所介護</t>
    <rPh sb="0" eb="5">
      <t>チイキミッチャクガタ</t>
    </rPh>
    <rPh sb="5" eb="9">
      <t>ツウショカイゴ</t>
    </rPh>
    <phoneticPr fontId="1"/>
  </si>
  <si>
    <t>○○○○</t>
    <phoneticPr fontId="1"/>
  </si>
  <si>
    <t>食堂兼</t>
    <rPh sb="0" eb="2">
      <t>ショクドウ</t>
    </rPh>
    <rPh sb="2" eb="3">
      <t>ケン</t>
    </rPh>
    <phoneticPr fontId="2"/>
  </si>
  <si>
    <t>・35平方メートルを有し、機能訓練を行う際にも支障のない面積を確保している。</t>
    <phoneticPr fontId="1"/>
  </si>
  <si>
    <t>機能訓練室</t>
    <rPh sb="0" eb="2">
      <t>キノウ</t>
    </rPh>
    <rPh sb="2" eb="4">
      <t>クンレン</t>
    </rPh>
    <rPh sb="4" eb="5">
      <t>シツ</t>
    </rPh>
    <phoneticPr fontId="2"/>
  </si>
  <si>
    <t>　　（3平方メートル×利用定員10人＝30平方メートル）</t>
    <phoneticPr fontId="1"/>
  </si>
  <si>
    <t>・パンフレットの設置</t>
    <phoneticPr fontId="1"/>
  </si>
  <si>
    <t>・重要事項説明書、運営規程、介護従業者の勤務体制、苦情処理の体制等の掲示</t>
    <phoneticPr fontId="1"/>
  </si>
  <si>
    <t>静養室</t>
    <phoneticPr fontId="1"/>
  </si>
  <si>
    <t>・個室にベットを配置し、じゅうぶんに静養できる環境を確保している。</t>
    <phoneticPr fontId="1"/>
  </si>
  <si>
    <t>・ベットとソファを仕切るパーテーションの配置がある。</t>
    <rPh sb="20" eb="22">
      <t>ハイチ</t>
    </rPh>
    <phoneticPr fontId="1"/>
  </si>
  <si>
    <t>相談室</t>
    <phoneticPr fontId="1"/>
  </si>
  <si>
    <t>・個室でプライバシーを守れる環境を確保している。</t>
    <phoneticPr fontId="1"/>
  </si>
  <si>
    <t>・入口扉のガラス窓には、カーテンで目隠しをしている。</t>
    <phoneticPr fontId="1"/>
  </si>
  <si>
    <t>事務室</t>
    <phoneticPr fontId="1"/>
  </si>
  <si>
    <t>・個人情報保護のため鍵付き書庫を設置している。</t>
    <phoneticPr fontId="1"/>
  </si>
  <si>
    <t>非常災害設備等</t>
    <phoneticPr fontId="1"/>
  </si>
  <si>
    <t>・スプリンクラー（食堂兼機能訓練室）</t>
    <phoneticPr fontId="1"/>
  </si>
  <si>
    <t>・火災報知機（各部屋）</t>
    <phoneticPr fontId="1"/>
  </si>
  <si>
    <t>・消火器（各部屋）</t>
    <rPh sb="1" eb="3">
      <t>ショウカ</t>
    </rPh>
    <phoneticPr fontId="1"/>
  </si>
  <si>
    <t>・カーテン、じゅうたんは全て防炎製品</t>
    <phoneticPr fontId="1"/>
  </si>
  <si>
    <t>（標準様式５（居宅・施設・地密））</t>
    <rPh sb="1" eb="3">
      <t>ヒョウジュン</t>
    </rPh>
    <rPh sb="7" eb="9">
      <t>キョタク</t>
    </rPh>
    <rPh sb="10" eb="12">
      <t>シセツ</t>
    </rPh>
    <rPh sb="13" eb="14">
      <t>チ</t>
    </rPh>
    <rPh sb="14" eb="15">
      <t>ミツ</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</si>
  <si>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</si>
  <si>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</si>
  <si>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</si>
  <si>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</si>
  <si>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</si>
  <si>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</si>
  <si>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</si>
  <si>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</si>
  <si>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</si>
  <si>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（標準様式６（居宅・施設））</t>
    <rPh sb="1" eb="3">
      <t>ヒョウジュン</t>
    </rPh>
    <rPh sb="3" eb="5">
      <t>ヨウシキ</t>
    </rPh>
    <rPh sb="7" eb="9">
      <t>キョタク</t>
    </rPh>
    <rPh sb="10" eb="12">
      <t>シセツ</t>
    </rPh>
    <phoneticPr fontId="1"/>
  </si>
  <si>
    <t>誓　約　書</t>
    <phoneticPr fontId="1"/>
  </si>
  <si>
    <t>月</t>
    <rPh sb="0" eb="1">
      <t>ゲツ</t>
    </rPh>
    <phoneticPr fontId="1"/>
  </si>
  <si>
    <t>船橋市長　殿</t>
    <rPh sb="0" eb="4">
      <t>フナバシシチョウ</t>
    </rPh>
    <rPh sb="5" eb="6">
      <t>ドノ</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</si>
  <si>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</si>
  <si>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</si>
  <si>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</si>
  <si>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</si>
  <si>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</si>
  <si>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</si>
  <si>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</si>
  <si>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</si>
  <si>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</si>
  <si>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</si>
  <si>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16"/>
  </si>
  <si>
    <t>介護保険法第７０条第２項</t>
    <rPh sb="0" eb="2">
      <t>カイゴ</t>
    </rPh>
    <rPh sb="2" eb="4">
      <t>ホケン</t>
    </rPh>
    <rPh sb="4" eb="5">
      <t>ホウ</t>
    </rPh>
    <rPh sb="5" eb="6">
      <t>ダイ</t>
    </rPh>
    <rPh sb="8" eb="9">
      <t>ジョウ</t>
    </rPh>
    <rPh sb="9" eb="10">
      <t>ダイ</t>
    </rPh>
    <rPh sb="11" eb="12">
      <t>コウ</t>
    </rPh>
    <phoneticPr fontId="16"/>
  </si>
  <si>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</si>
  <si>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</si>
  <si>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</si>
  <si>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</si>
  <si>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</si>
  <si>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</si>
  <si>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</si>
  <si>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</si>
  <si>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</si>
  <si>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</si>
  <si>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</si>
  <si>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</si>
  <si>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</si>
  <si>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</si>
  <si>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</si>
  <si>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</si>
  <si>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</si>
  <si>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</si>
  <si>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</si>
  <si>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</si>
  <si>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</si>
  <si>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</si>
  <si>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</si>
  <si>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</si>
  <si>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</si>
  <si>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</si>
  <si>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</si>
  <si>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</si>
  <si>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</si>
  <si>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</si>
  <si>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</si>
  <si>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</si>
  <si>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</si>
  <si>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</si>
  <si>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</si>
  <si>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</si>
  <si>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（別紙②：介護老人福祉施設向け）</t>
    <rPh sb="1" eb="3">
      <t>ベッシ</t>
    </rPh>
    <rPh sb="13" eb="14">
      <t>ム</t>
    </rPh>
    <phoneticPr fontId="16"/>
  </si>
  <si>
    <t>介護保険法第８６条第２項</t>
    <rPh sb="0" eb="2">
      <t>カイゴ</t>
    </rPh>
    <rPh sb="2" eb="5">
      <t>ホケンホウ</t>
    </rPh>
    <rPh sb="5" eb="6">
      <t>ダイ</t>
    </rPh>
    <rPh sb="8" eb="9">
      <t>ジョウ</t>
    </rPh>
    <rPh sb="9" eb="10">
      <t>ダイ</t>
    </rPh>
    <rPh sb="11" eb="12">
      <t>コウ</t>
    </rPh>
    <phoneticPr fontId="16"/>
  </si>
  <si>
    <t>第八十八条第一項に規定する人員を有しないとき。</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</si>
  <si>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</si>
  <si>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</si>
  <si>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三の二</t>
    <rPh sb="0" eb="1">
      <t>サン</t>
    </rPh>
    <rPh sb="2" eb="3">
      <t>ニ</t>
    </rPh>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</si>
  <si>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</si>
  <si>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三の三</t>
    <rPh sb="0" eb="1">
      <t>サン</t>
    </rPh>
    <rPh sb="2" eb="3">
      <t>サン</t>
    </rPh>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</si>
  <si>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</si>
  <si>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</si>
  <si>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</si>
  <si>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</si>
  <si>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</si>
  <si>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</si>
  <si>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イ</t>
    <phoneticPr fontId="1"/>
  </si>
  <si>
    <t>禁錮以上の刑に処せられ、その執行を終わり、又は執行を受けることがなくなるまでの者</t>
    <phoneticPr fontId="1"/>
  </si>
  <si>
    <t>ロ</t>
    <phoneticPr fontId="1"/>
  </si>
  <si>
    <t>第三号、第三号の二又は前号に該当する者</t>
    <phoneticPr fontId="1"/>
  </si>
  <si>
    <t>ハ</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</si>
  <si>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</si>
  <si>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ニ</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</si>
  <si>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</si>
  <si>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ホ</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</si>
  <si>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</si>
  <si>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（別紙③：介護老人保健施設向け）</t>
    <rPh sb="1" eb="3">
      <t>ベッシ</t>
    </rPh>
    <rPh sb="13" eb="14">
      <t>ム</t>
    </rPh>
    <phoneticPr fontId="16"/>
  </si>
  <si>
    <t>介護保険法第９４条第３項</t>
    <rPh sb="0" eb="2">
      <t>カイゴ</t>
    </rPh>
    <rPh sb="2" eb="5">
      <t>ホケンホウ</t>
    </rPh>
    <rPh sb="5" eb="6">
      <t>ダイ</t>
    </rPh>
    <rPh sb="8" eb="9">
      <t>ジョウ</t>
    </rPh>
    <rPh sb="9" eb="10">
      <t>ダイ</t>
    </rPh>
    <rPh sb="11" eb="12">
      <t>コウ</t>
    </rPh>
    <phoneticPr fontId="16"/>
  </si>
  <si>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</si>
  <si>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</si>
  <si>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</si>
  <si>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</si>
  <si>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</si>
  <si>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</si>
  <si>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</si>
  <si>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</si>
  <si>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</si>
  <si>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</si>
  <si>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</si>
  <si>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（別紙④：介護医療院向け）</t>
    <rPh sb="1" eb="3">
      <t>ベッシ</t>
    </rPh>
    <rPh sb="10" eb="11">
      <t>ム</t>
    </rPh>
    <phoneticPr fontId="16"/>
  </si>
  <si>
    <t>介護保険法第１０７条第３項</t>
    <rPh sb="0" eb="2">
      <t>カイゴ</t>
    </rPh>
    <rPh sb="2" eb="5">
      <t>ホケンホウ</t>
    </rPh>
    <rPh sb="5" eb="6">
      <t>ダイ</t>
    </rPh>
    <rPh sb="9" eb="10">
      <t>ジョウ</t>
    </rPh>
    <rPh sb="10" eb="11">
      <t>ダイ</t>
    </rPh>
    <rPh sb="12" eb="13">
      <t>コウ</t>
    </rPh>
    <phoneticPr fontId="16"/>
  </si>
  <si>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</si>
  <si>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</si>
  <si>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</si>
  <si>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</si>
  <si>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</si>
  <si>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</si>
  <si>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</si>
  <si>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十三</t>
    <rPh sb="0" eb="2">
      <t>ジュウサン</t>
    </rPh>
    <phoneticPr fontId="1"/>
  </si>
  <si>
    <t>十四</t>
    <rPh sb="0" eb="2">
      <t>ジュウヨン</t>
    </rPh>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</si>
  <si>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</si>
  <si>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（別紙⑤：介護予防サービス事業所向け）</t>
    <rPh sb="1" eb="3">
      <t>ベッシ</t>
    </rPh>
    <rPh sb="16" eb="17">
      <t>ム</t>
    </rPh>
    <phoneticPr fontId="16"/>
  </si>
  <si>
    <t>介護保険法第１１５条の２第２項</t>
    <rPh sb="0" eb="2">
      <t>カイゴ</t>
    </rPh>
    <rPh sb="2" eb="5">
      <t>ホケンホウ</t>
    </rPh>
    <rPh sb="5" eb="6">
      <t>ダイ</t>
    </rPh>
    <rPh sb="9" eb="10">
      <t>ジョウ</t>
    </rPh>
    <rPh sb="12" eb="13">
      <t>ダイ</t>
    </rPh>
    <rPh sb="14" eb="15">
      <t>コウ</t>
    </rPh>
    <phoneticPr fontId="16"/>
  </si>
  <si>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</si>
  <si>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</si>
  <si>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</si>
  <si>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</si>
  <si>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</si>
  <si>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</si>
  <si>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</si>
  <si>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</si>
  <si>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</si>
  <si>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</si>
  <si>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</si>
  <si>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</si>
  <si>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</si>
  <si>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（標準様式６（地密））</t>
    <rPh sb="1" eb="3">
      <t>ヒョウジュン</t>
    </rPh>
    <rPh sb="3" eb="5">
      <t>ヨウシキ</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</si>
  <si>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</si>
  <si>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</si>
  <si>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</si>
  <si>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</si>
  <si>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（別紙①：地域密着型サービス事業所向け）</t>
    <rPh sb="1" eb="3">
      <t>ベッシ</t>
    </rPh>
    <rPh sb="17" eb="18">
      <t>ム</t>
    </rPh>
    <phoneticPr fontId="16"/>
  </si>
  <si>
    <t>介護保険法第７８条の２第４項</t>
    <phoneticPr fontId="16"/>
  </si>
  <si>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</si>
  <si>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</si>
  <si>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</si>
  <si>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</si>
  <si>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</si>
  <si>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</si>
  <si>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</si>
  <si>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</si>
  <si>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</si>
  <si>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</si>
  <si>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</si>
  <si>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</si>
  <si>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</si>
  <si>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</si>
  <si>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（別紙②：居宅介護支援事業所向け）</t>
    <rPh sb="1" eb="3">
      <t>ベッシ</t>
    </rPh>
    <rPh sb="14" eb="15">
      <t>ム</t>
    </rPh>
    <phoneticPr fontId="16"/>
  </si>
  <si>
    <t>介護保険法第７９条第２項</t>
    <phoneticPr fontId="16"/>
  </si>
  <si>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</si>
  <si>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</si>
  <si>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四の三</t>
    <rPh sb="0" eb="1">
      <t>ヨン</t>
    </rPh>
    <rPh sb="2" eb="3">
      <t>サン</t>
    </rPh>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</si>
  <si>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</si>
  <si>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</si>
  <si>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</si>
  <si>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</si>
  <si>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</si>
  <si>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</si>
  <si>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</si>
  <si>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</si>
  <si>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</si>
  <si>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</si>
  <si>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</si>
  <si>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</si>
  <si>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</si>
  <si>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</si>
  <si>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</si>
  <si>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</si>
  <si>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</si>
  <si>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</si>
  <si>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</si>
  <si>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</si>
  <si>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</si>
  <si>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</si>
  <si>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（別紙④：介護予防支援事業所向け）</t>
    <rPh sb="1" eb="3">
      <t>ベッシ</t>
    </rPh>
    <rPh sb="5" eb="7">
      <t>カイゴ</t>
    </rPh>
    <rPh sb="7" eb="9">
      <t>ヨボウ</t>
    </rPh>
    <rPh sb="9" eb="11">
      <t>シエン</t>
    </rPh>
    <rPh sb="11" eb="14">
      <t>ジギョウショ</t>
    </rPh>
    <rPh sb="14" eb="15">
      <t>ム</t>
    </rPh>
    <phoneticPr fontId="16"/>
  </si>
  <si>
    <t>介護保険法第115条の22第２項</t>
    <phoneticPr fontId="16"/>
  </si>
  <si>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</si>
  <si>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</si>
  <si>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</si>
  <si>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</si>
  <si>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</si>
  <si>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</si>
  <si>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</si>
  <si>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（標準様式５(総合)）</t>
    <rPh sb="1" eb="3">
      <t>ヒョウジュン</t>
    </rPh>
    <rPh sb="3" eb="5">
      <t>ヨウシキ</t>
    </rPh>
    <rPh sb="7" eb="9">
      <t>ソウゴウ</t>
    </rPh>
    <phoneticPr fontId="1"/>
  </si>
  <si>
    <t xml:space="preserve">    殿</t>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</si>
  <si>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</si>
  <si>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</si>
  <si>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</si>
  <si>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第一号事業（第一号生活支援事業を除く。）に係る基準として、次に掲げるいずれかに該当する基準</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</si>
  <si>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</si>
  <si>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</si>
  <si>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</si>
  <si>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第一号事業に係る基準として、当該第一号事業に係るサービスの内容等を勘案した基準（前号に掲げるものを除く。）</t>
    <phoneticPr fontId="1"/>
  </si>
  <si>
    <t>（標準様式７(居宅・施設・地密))</t>
    <rPh sb="1" eb="3">
      <t>ヒョウジュン</t>
    </rPh>
    <rPh sb="3" eb="5">
      <t>ヨウシキ</t>
    </rPh>
    <rPh sb="7" eb="9">
      <t>キョタク</t>
    </rPh>
    <rPh sb="10" eb="12">
      <t>シセツ</t>
    </rPh>
    <rPh sb="13" eb="14">
      <t>チ</t>
    </rPh>
    <rPh sb="14" eb="15">
      <t>ミツ</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</si>
  <si>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</si>
  <si>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</si>
  <si>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</si>
  <si>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</si>
  <si>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（標準様式1）</t>
    <rPh sb="1" eb="3">
      <t>ヒョウジュン</t>
    </rPh>
    <rPh sb="3" eb="5">
      <t>ヨウシキ</t>
    </rPh>
    <phoneticPr fontId="1"/>
  </si>
  <si>
    <t>従業者の勤務の体制及び勤務形態一覧表</t>
    <phoneticPr fontId="26"/>
  </si>
  <si>
    <t>サービス種別</t>
    <rPh sb="4" eb="6">
      <t>シュベツ</t>
    </rPh>
    <phoneticPr fontId="26"/>
  </si>
  <si>
    <t>(</t>
    <phoneticPr fontId="26"/>
  </si>
  <si>
    <t>訪問介護等用</t>
    <rPh sb="0" eb="2">
      <t>ホウモン</t>
    </rPh>
    <rPh sb="2" eb="4">
      <t>カイゴ</t>
    </rPh>
    <rPh sb="4" eb="5">
      <t>トウ</t>
    </rPh>
    <rPh sb="5" eb="6">
      <t>ヨウ</t>
    </rPh>
    <phoneticPr fontId="26"/>
  </si>
  <si>
    <t>）</t>
    <phoneticPr fontId="26"/>
  </si>
  <si>
    <t>令和</t>
    <rPh sb="0" eb="2">
      <t>レイワ</t>
    </rPh>
    <phoneticPr fontId="26"/>
  </si>
  <si>
    <t>)</t>
    <phoneticPr fontId="26"/>
  </si>
  <si>
    <t>年</t>
    <rPh sb="0" eb="1">
      <t>ネン</t>
    </rPh>
    <phoneticPr fontId="26"/>
  </si>
  <si>
    <t>月</t>
    <rPh sb="0" eb="1">
      <t>ゲツ</t>
    </rPh>
    <phoneticPr fontId="26"/>
  </si>
  <si>
    <t>事業所名</t>
    <rPh sb="0" eb="3">
      <t>ジギョウショ</t>
    </rPh>
    <rPh sb="3" eb="4">
      <t>メイ</t>
    </rPh>
    <phoneticPr fontId="26"/>
  </si>
  <si>
    <t>(1)</t>
    <phoneticPr fontId="26"/>
  </si>
  <si>
    <t>４週</t>
  </si>
  <si>
    <t>(2)</t>
    <phoneticPr fontId="2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</si>
  <si>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</si>
  <si>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</si>
  <si>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6"/>
  </si>
  <si>
    <t>時間/月</t>
    <rPh sb="0" eb="2">
      <t>ジカン</t>
    </rPh>
    <rPh sb="3" eb="4">
      <t>ツキ</t>
    </rPh>
    <phoneticPr fontId="26"/>
  </si>
  <si>
    <t>No</t>
    <phoneticPr fontId="26"/>
  </si>
  <si>
    <t>(4) 
職種</t>
    <phoneticPr fontId="1"/>
  </si>
  <si>
    <t>(5)
勤務
形態</t>
    <phoneticPr fontId="1"/>
  </si>
  <si>
    <t>(6)
資格</t>
    <rPh sb="4" eb="6">
      <t>シカク</t>
    </rPh>
    <phoneticPr fontId="26"/>
  </si>
  <si>
    <t>(7) 氏　名</t>
    <phoneticPr fontId="1"/>
  </si>
  <si>
    <t>(8)</t>
    <phoneticPr fontId="26"/>
  </si>
  <si>
    <r>
      <t xml:space="preserve">(10)
</t>
    </r>
    <r>
      <rPr>
        <sz val="11"/>
        <rFont val="HGSｺﾞｼｯｸM"/>
        <family val="3"/>
        <charset val="128"/>
      </rPr>
      <t>週平均
勤務時間数</t>
    </r>
    <rPh sb="6" eb="8">
      <t>ヘイキン</t>
    </rPh>
    <rPh sb="9" eb="11">
      <t>キンム</t>
    </rPh>
    <rPh sb="11" eb="13">
      <t>ジカン</t>
    </rPh>
    <rPh sb="13" eb="14">
      <t>スウ</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</si>
  <si>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
  </si>
  <si>
    <t>1週目</t>
    <rPh sb="1" eb="2">
      <t>シュウ</t>
    </rPh>
    <rPh sb="2" eb="3">
      <t>メ</t>
    </rPh>
    <phoneticPr fontId="26"/>
  </si>
  <si>
    <t>2週目</t>
    <rPh sb="1" eb="2">
      <t>シュウ</t>
    </rPh>
    <rPh sb="2" eb="3">
      <t>メ</t>
    </rPh>
    <phoneticPr fontId="26"/>
  </si>
  <si>
    <t>3週目</t>
    <rPh sb="1" eb="2">
      <t>シュウ</t>
    </rPh>
    <rPh sb="2" eb="3">
      <t>メ</t>
    </rPh>
    <phoneticPr fontId="26"/>
  </si>
  <si>
    <t>4週目</t>
    <rPh sb="1" eb="2">
      <t>シュウ</t>
    </rPh>
    <rPh sb="2" eb="3">
      <t>メ</t>
    </rPh>
    <phoneticPr fontId="26"/>
  </si>
  <si>
    <t>5週目</t>
    <rPh sb="1" eb="2">
      <t>シュウ</t>
    </rPh>
    <rPh sb="2" eb="3">
      <t>メ</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</si>
  <si>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</si>
  <si>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</si>
  <si>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1"/>
  </si>
  <si>
    <t>　(1) 「４週」・「暦月」のいずれかを選択してください。</t>
    <rPh sb="7" eb="8">
      <t>シュウ</t>
    </rPh>
    <rPh sb="11" eb="12">
      <t>レキ</t>
    </rPh>
    <rPh sb="12" eb="13">
      <t>ツキ</t>
    </rPh>
    <rPh sb="20" eb="22">
      <t>センタク</t>
    </rPh>
    <phoneticPr fontId="2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</si>
  <si>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</si>
  <si>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</si>
  <si>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</si>
  <si>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</si>
  <si>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</si>
  <si>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1"/>
  </si>
  <si>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</si>
  <si>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
  </si>
  <si>
    <t>記号</t>
    <rPh sb="0" eb="2">
      <t>キゴウ</t>
    </rPh>
    <phoneticPr fontId="26"/>
  </si>
  <si>
    <t>区分</t>
    <rPh sb="0" eb="2">
      <t>クブン</t>
    </rPh>
    <phoneticPr fontId="26"/>
  </si>
  <si>
    <t>A</t>
    <phoneticPr fontId="26"/>
  </si>
  <si>
    <t>常勤で専従</t>
    <rPh sb="0" eb="2">
      <t>ジョウキン</t>
    </rPh>
    <rPh sb="3" eb="5">
      <t>センジュウ</t>
    </rPh>
    <phoneticPr fontId="26"/>
  </si>
  <si>
    <t>B</t>
    <phoneticPr fontId="26"/>
  </si>
  <si>
    <t>常勤で兼務</t>
    <rPh sb="0" eb="2">
      <t>ジョウキン</t>
    </rPh>
    <rPh sb="3" eb="5">
      <t>ケンム</t>
    </rPh>
    <phoneticPr fontId="26"/>
  </si>
  <si>
    <t>C</t>
    <phoneticPr fontId="26"/>
  </si>
  <si>
    <t>非常勤で専従</t>
    <rPh sb="0" eb="3">
      <t>ヒジョウキン</t>
    </rPh>
    <rPh sb="4" eb="6">
      <t>センジュウ</t>
    </rPh>
    <phoneticPr fontId="26"/>
  </si>
  <si>
    <t>D</t>
    <phoneticPr fontId="26"/>
  </si>
  <si>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</si>
  <si>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1"/>
  </si>
  <si>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</si>
  <si>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</si>
  <si>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</si>
  <si>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</si>
  <si>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</si>
  <si>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</si>
  <si>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</si>
  <si>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</si>
  <si>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</si>
  <si>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</si>
  <si>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</si>
  <si>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</si>
  <si>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</si>
  <si>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</si>
  <si>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</si>
  <si>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</si>
  <si>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</si>
  <si>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</si>
  <si>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</si>
  <si>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26"/>
  </si>
  <si>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26"/>
  </si>
  <si>
    <t xml:space="preserve"> （12) 必要項目を満たしていれば、各事業所で使用するシフト表等をもって代替書類として差し支えありません。</t>
    <phoneticPr fontId="26"/>
  </si>
  <si>
    <t>従業者の勤務の体制及び勤務形態一覧表　</t>
  </si>
  <si>
    <t>サービス種別（</t>
    <rPh sb="4" eb="6">
      <t>シュベツ</t>
    </rPh>
    <phoneticPr fontId="26"/>
  </si>
  <si>
    <t>通所介護等用</t>
    <rPh sb="0" eb="2">
      <t>ツウショ</t>
    </rPh>
    <rPh sb="2" eb="4">
      <t>カイゴ</t>
    </rPh>
    <rPh sb="4" eb="5">
      <t>トウ</t>
    </rPh>
    <rPh sb="5" eb="6">
      <t>ヨウ</t>
    </rPh>
    <phoneticPr fontId="26"/>
  </si>
  <si>
    <t>事業所名（</t>
    <rPh sb="0" eb="3">
      <t>ジギョウショ</t>
    </rPh>
    <rPh sb="3" eb="4">
      <t>メイ</t>
    </rPh>
    <phoneticPr fontId="26"/>
  </si>
  <si>
    <t>(4) 事業所全体のサービス提供単位数</t>
    <phoneticPr fontId="26"/>
  </si>
  <si>
    <t>単位</t>
    <rPh sb="0" eb="2">
      <t>タンイ</t>
    </rPh>
    <phoneticPr fontId="26"/>
  </si>
  <si>
    <t>単位目</t>
    <rPh sb="0" eb="2">
      <t>タンイ</t>
    </rPh>
    <rPh sb="2" eb="3">
      <t>メ</t>
    </rPh>
    <phoneticPr fontId="26"/>
  </si>
  <si>
    <t xml:space="preserve">(5) 当該サービス提供単位のサービス提供時間 </t>
    <rPh sb="4" eb="6">
      <t>トウガイ</t>
    </rPh>
    <rPh sb="10" eb="12">
      <t>テイキョウ</t>
    </rPh>
    <rPh sb="12" eb="14">
      <t>タンイ</t>
    </rPh>
    <rPh sb="19" eb="21">
      <t>テイキョウ</t>
    </rPh>
    <rPh sb="21" eb="23">
      <t>ジカン</t>
    </rPh>
    <phoneticPr fontId="26"/>
  </si>
  <si>
    <t>～</t>
    <phoneticPr fontId="26"/>
  </si>
  <si>
    <t>（計</t>
    <rPh sb="1" eb="2">
      <t>ケイ</t>
    </rPh>
    <phoneticPr fontId="26"/>
  </si>
  <si>
    <t>時間）</t>
    <rPh sb="0" eb="2">
      <t>ジカン</t>
    </rPh>
    <phoneticPr fontId="26"/>
  </si>
  <si>
    <t>(6) 
職種</t>
    <phoneticPr fontId="1"/>
  </si>
  <si>
    <t>(7)
勤務
形態</t>
    <phoneticPr fontId="1"/>
  </si>
  <si>
    <t>(8)
資格</t>
    <rPh sb="4" eb="6">
      <t>シカク</t>
    </rPh>
    <phoneticPr fontId="26"/>
  </si>
  <si>
    <t>(9) 氏　名</t>
    <phoneticPr fontId="1"/>
  </si>
  <si>
    <t>(10)</t>
    <phoneticPr fontId="26"/>
  </si>
  <si>
    <t>(12)
週平均
勤務時間
数</t>
    <phoneticPr fontId="26"/>
  </si>
  <si>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
  </si>
  <si>
    <t>シフト記号</t>
    <phoneticPr fontId="26"/>
  </si>
  <si>
    <t>勤務時間数</t>
    <rPh sb="0" eb="2">
      <t>キンム</t>
    </rPh>
    <rPh sb="2" eb="4">
      <t>ジカン</t>
    </rPh>
    <rPh sb="4" eb="5">
      <t>スウ</t>
    </rPh>
    <phoneticPr fontId="26"/>
  </si>
  <si>
    <t>サービス提供時間内
の勤務時間数</t>
    <rPh sb="4" eb="6">
      <t>テイキョウ</t>
    </rPh>
    <rPh sb="6" eb="9">
      <t>ジカンナイ</t>
    </rPh>
    <rPh sb="11" eb="13">
      <t>キンム</t>
    </rPh>
    <rPh sb="13" eb="15">
      <t>ジカン</t>
    </rPh>
    <rPh sb="15" eb="16">
      <t>スウ</t>
    </rPh>
    <phoneticPr fontId="26"/>
  </si>
  <si>
    <t>(14) 利用者数　　　</t>
    <phoneticPr fontId="26"/>
  </si>
  <si>
    <t>(15) サービス提供時間（平均提供時間）</t>
    <rPh sb="9" eb="11">
      <t>テイキョウ</t>
    </rPh>
    <rPh sb="11" eb="13">
      <t>ジカン</t>
    </rPh>
    <rPh sb="14" eb="16">
      <t>ヘイキン</t>
    </rPh>
    <rPh sb="16" eb="18">
      <t>テイキョウ</t>
    </rPh>
    <rPh sb="18" eb="20">
      <t>ジカン</t>
    </rPh>
    <phoneticPr fontId="26"/>
  </si>
  <si>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</si>
  <si>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</si>
  <si>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</si>
  <si>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0"/>
  </si>
  <si>
    <t>　(8) 従業者の保有する資格入力してください。</t>
    <rPh sb="5" eb="8">
      <t>ジュウギョウシャ</t>
    </rPh>
    <rPh sb="9" eb="11">
      <t>ホユウ</t>
    </rPh>
    <rPh sb="13" eb="15">
      <t>シカク</t>
    </rPh>
    <rPh sb="15" eb="17">
      <t>ニュウリョク</t>
    </rPh>
    <phoneticPr fontId="1"/>
  </si>
  <si>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</si>
  <si>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</si>
  <si>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</si>
  <si>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従業者ごとに、合計勤務時間数を入力してください。</t>
    <rPh sb="6" eb="9">
      <t>ジュウギョウシャ</t>
    </rPh>
    <rPh sb="13" eb="15">
      <t>ゴウケイ</t>
    </rPh>
    <rPh sb="15" eb="17">
      <t>キンム</t>
    </rPh>
    <rPh sb="17" eb="20">
      <t>ジカンスウ</t>
    </rPh>
    <rPh sb="21" eb="23">
      <t>ニュウリョク</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</si>
  <si>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</si>
  <si>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</si>
  <si>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</si>
  <si>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</si>
  <si>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</si>
  <si>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xml:space="preserve"> （16) 必要項目を満たしていれば、各事業所で使用するシフト表等をもって代替書類として差し支えありません。</t>
    <phoneticPr fontId="26"/>
  </si>
  <si>
    <t>≪要 提出≫</t>
    <rPh sb="1" eb="2">
      <t>ヨウ</t>
    </rPh>
    <rPh sb="3" eb="5">
      <t>テイシュツ</t>
    </rPh>
    <phoneticPr fontId="26"/>
  </si>
  <si>
    <t>■シフト記号表（勤務時間帯）</t>
    <rPh sb="4" eb="6">
      <t>キゴウ</t>
    </rPh>
    <rPh sb="6" eb="7">
      <t>ヒョウ</t>
    </rPh>
    <rPh sb="8" eb="10">
      <t>キンム</t>
    </rPh>
    <rPh sb="10" eb="13">
      <t>ジカンタイ</t>
    </rPh>
    <phoneticPr fontId="26"/>
  </si>
  <si>
    <t>※24時間表記</t>
  </si>
  <si>
    <t>休憩時間1時間は「1:00」、休憩時間45分は「00:45」と入力してください。</t>
    <phoneticPr fontId="26"/>
  </si>
  <si>
    <t>勤務時間</t>
    <rPh sb="0" eb="2">
      <t>キンム</t>
    </rPh>
    <rPh sb="2" eb="4">
      <t>ジカン</t>
    </rPh>
    <phoneticPr fontId="26"/>
  </si>
  <si>
    <t>サービス提供時間</t>
    <rPh sb="4" eb="6">
      <t>テイキョウ</t>
    </rPh>
    <rPh sb="6" eb="8">
      <t>ジカン</t>
    </rPh>
    <phoneticPr fontId="26"/>
  </si>
  <si>
    <t>サービス提供時間内の勤務時間</t>
    <rPh sb="4" eb="6">
      <t>テイキョウ</t>
    </rPh>
    <rPh sb="6" eb="8">
      <t>ジカン</t>
    </rPh>
    <rPh sb="8" eb="9">
      <t>ナイ</t>
    </rPh>
    <rPh sb="10" eb="12">
      <t>キンム</t>
    </rPh>
    <rPh sb="12" eb="14">
      <t>ジカン</t>
    </rPh>
    <phoneticPr fontId="26"/>
  </si>
  <si>
    <t>自由記載欄</t>
    <rPh sb="0" eb="2">
      <t>ジユウ</t>
    </rPh>
    <rPh sb="2" eb="4">
      <t>キサイ</t>
    </rPh>
    <rPh sb="4" eb="5">
      <t>ラン</t>
    </rPh>
    <phoneticPr fontId="26"/>
  </si>
  <si>
    <t>始業時刻</t>
    <rPh sb="0" eb="2">
      <t>シギョウ</t>
    </rPh>
    <rPh sb="2" eb="4">
      <t>ジコク</t>
    </rPh>
    <phoneticPr fontId="26"/>
  </si>
  <si>
    <t>終業時刻</t>
    <rPh sb="0" eb="2">
      <t>シュウギョウ</t>
    </rPh>
    <rPh sb="2" eb="4">
      <t>ジコク</t>
    </rPh>
    <phoneticPr fontId="26"/>
  </si>
  <si>
    <t>うち、休憩時間</t>
    <rPh sb="3" eb="5">
      <t>キュウケイ</t>
    </rPh>
    <rPh sb="5" eb="7">
      <t>ジカン</t>
    </rPh>
    <phoneticPr fontId="26"/>
  </si>
  <si>
    <t>開始時刻</t>
    <rPh sb="0" eb="2">
      <t>カイシ</t>
    </rPh>
    <rPh sb="2" eb="4">
      <t>ジコク</t>
    </rPh>
    <phoneticPr fontId="26"/>
  </si>
  <si>
    <t>終了時刻</t>
    <rPh sb="0" eb="2">
      <t>シュウリョウ</t>
    </rPh>
    <rPh sb="2" eb="4">
      <t>ジコク</t>
    </rPh>
    <phoneticPr fontId="26"/>
  </si>
  <si>
    <t>a</t>
    <phoneticPr fontId="26"/>
  </si>
  <si>
    <t>：</t>
    <phoneticPr fontId="26"/>
  </si>
  <si>
    <t>（</t>
    <phoneticPr fontId="26"/>
  </si>
  <si>
    <t>b</t>
    <phoneticPr fontId="26"/>
  </si>
  <si>
    <t>c</t>
    <phoneticPr fontId="26"/>
  </si>
  <si>
    <t>d</t>
    <phoneticPr fontId="26"/>
  </si>
  <si>
    <t>e</t>
    <phoneticPr fontId="26"/>
  </si>
  <si>
    <t>f</t>
    <phoneticPr fontId="26"/>
  </si>
  <si>
    <t>g</t>
    <phoneticPr fontId="26"/>
  </si>
  <si>
    <t>h</t>
    <phoneticPr fontId="26"/>
  </si>
  <si>
    <t>i</t>
    <phoneticPr fontId="26"/>
  </si>
  <si>
    <t>j</t>
    <phoneticPr fontId="26"/>
  </si>
  <si>
    <t>k</t>
    <phoneticPr fontId="26"/>
  </si>
  <si>
    <t>l</t>
    <phoneticPr fontId="26"/>
  </si>
  <si>
    <t>m</t>
    <phoneticPr fontId="26"/>
  </si>
  <si>
    <t>n</t>
    <phoneticPr fontId="26"/>
  </si>
  <si>
    <t>o</t>
    <phoneticPr fontId="26"/>
  </si>
  <si>
    <t>p</t>
    <phoneticPr fontId="26"/>
  </si>
  <si>
    <t>q</t>
    <phoneticPr fontId="26"/>
  </si>
  <si>
    <t>r</t>
    <phoneticPr fontId="26"/>
  </si>
  <si>
    <t>s</t>
    <phoneticPr fontId="26"/>
  </si>
  <si>
    <t>t</t>
    <phoneticPr fontId="26"/>
  </si>
  <si>
    <t>u</t>
    <phoneticPr fontId="26"/>
  </si>
  <si>
    <t>v</t>
    <phoneticPr fontId="26"/>
  </si>
  <si>
    <t>w</t>
    <phoneticPr fontId="26"/>
  </si>
  <si>
    <t>x</t>
    <phoneticPr fontId="26"/>
  </si>
  <si>
    <t>y</t>
    <phoneticPr fontId="26"/>
  </si>
  <si>
    <t>z</t>
    <phoneticPr fontId="26"/>
  </si>
  <si>
    <t>休</t>
    <rPh sb="0" eb="1">
      <t>ヤス</t>
    </rPh>
    <phoneticPr fontId="26"/>
  </si>
  <si>
    <t>休日</t>
    <rPh sb="0" eb="2">
      <t>キュウジツ</t>
    </rPh>
    <phoneticPr fontId="26"/>
  </si>
  <si>
    <t>-</t>
    <phoneticPr fontId="26"/>
  </si>
  <si>
    <t>・職種ごとの勤務時間を「○：○○～○：○○」と表記することが困難な場合は、No21～30を活用し、勤務時間数のみを入力してください。</t>
    <rPh sb="45" eb="47">
      <t>カツヨウ</t>
    </rPh>
    <phoneticPr fontId="26"/>
  </si>
  <si>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6"/>
  </si>
  <si>
    <t>・シフト記号が足りない場合は、適宜、行を追加してください。</t>
    <rPh sb="4" eb="6">
      <t>キゴウ</t>
    </rPh>
    <rPh sb="7" eb="8">
      <t>タ</t>
    </rPh>
    <rPh sb="11" eb="13">
      <t>バアイ</t>
    </rPh>
    <rPh sb="15" eb="17">
      <t>テキギ</t>
    </rPh>
    <rPh sb="18" eb="19">
      <t>ギョウ</t>
    </rPh>
    <rPh sb="20" eb="22">
      <t>ツイカ</t>
    </rPh>
    <phoneticPr fontId="2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</si>
  <si>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6"/>
  </si>
  <si>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6"/>
  </si>
  <si>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26"/>
  </si>
  <si>
    <t>小規模多機能型居宅介護等用</t>
    <rPh sb="0" eb="3">
      <t>ショウキボ</t>
    </rPh>
    <rPh sb="3" eb="6">
      <t>タキノウ</t>
    </rPh>
    <rPh sb="6" eb="7">
      <t>ガタ</t>
    </rPh>
    <rPh sb="7" eb="9">
      <t>キョタク</t>
    </rPh>
    <rPh sb="9" eb="11">
      <t>カイゴ</t>
    </rPh>
    <rPh sb="11" eb="12">
      <t>トウ</t>
    </rPh>
    <rPh sb="12" eb="13">
      <t>ヨウ</t>
    </rPh>
    <phoneticPr fontId="26"/>
  </si>
  <si>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6"/>
  </si>
  <si>
    <t>(4) 利用者数（通いサービス）　</t>
    <rPh sb="4" eb="7">
      <t>リヨウシャ</t>
    </rPh>
    <rPh sb="7" eb="8">
      <t>スウ</t>
    </rPh>
    <rPh sb="9" eb="10">
      <t>カヨ</t>
    </rPh>
    <phoneticPr fontId="26"/>
  </si>
  <si>
    <t>（前年度の平均値または推定数）</t>
    <rPh sb="1" eb="4">
      <t>ゼンネンド</t>
    </rPh>
    <rPh sb="5" eb="8">
      <t>ヘイキンチ</t>
    </rPh>
    <rPh sb="11" eb="14">
      <t>スイテイスウ</t>
    </rPh>
    <phoneticPr fontId="26"/>
  </si>
  <si>
    <t>人</t>
    <rPh sb="0" eb="1">
      <t>ニン</t>
    </rPh>
    <phoneticPr fontId="26"/>
  </si>
  <si>
    <t>(5) 日中／夜間及び深夜の時間帯の区分</t>
    <rPh sb="4" eb="6">
      <t>ニッチュウ</t>
    </rPh>
    <rPh sb="7" eb="9">
      <t>ヤカン</t>
    </rPh>
    <rPh sb="9" eb="10">
      <t>オヨ</t>
    </rPh>
    <rPh sb="11" eb="13">
      <t>シンヤ</t>
    </rPh>
    <rPh sb="14" eb="17">
      <t>ジカンタイ</t>
    </rPh>
    <rPh sb="18" eb="20">
      <t>クブン</t>
    </rPh>
    <phoneticPr fontId="26"/>
  </si>
  <si>
    <t>利用者の生活時間帯（日中）</t>
    <rPh sb="0" eb="3">
      <t>リヨウシャ</t>
    </rPh>
    <rPh sb="4" eb="6">
      <t>セイカツ</t>
    </rPh>
    <rPh sb="6" eb="9">
      <t>ジカンタイ</t>
    </rPh>
    <rPh sb="10" eb="12">
      <t>ニッチュウ</t>
    </rPh>
    <phoneticPr fontId="26"/>
  </si>
  <si>
    <t>夜間及び深夜の時間帯</t>
    <rPh sb="0" eb="2">
      <t>ヤカン</t>
    </rPh>
    <rPh sb="2" eb="3">
      <t>オヨ</t>
    </rPh>
    <rPh sb="4" eb="6">
      <t>シンヤ</t>
    </rPh>
    <rPh sb="7" eb="10">
      <t>ジカンタイ</t>
    </rPh>
    <phoneticPr fontId="26"/>
  </si>
  <si>
    <t>(8) 資格</t>
    <rPh sb="4" eb="6">
      <t>シカク</t>
    </rPh>
    <phoneticPr fontId="26"/>
  </si>
  <si>
    <t>日中／夜間及び深夜
の区分</t>
    <rPh sb="0" eb="2">
      <t>ニッチュウ</t>
    </rPh>
    <rPh sb="3" eb="5">
      <t>ヤカン</t>
    </rPh>
    <rPh sb="5" eb="6">
      <t>オヨ</t>
    </rPh>
    <rPh sb="7" eb="9">
      <t>シンヤ</t>
    </rPh>
    <rPh sb="11" eb="13">
      <t>クブン</t>
    </rPh>
    <phoneticPr fontId="26"/>
  </si>
  <si>
    <r>
      <t xml:space="preserve">(12)
</t>
    </r>
    <r>
      <rPr>
        <sz val="11"/>
        <rFont val="HGSｺﾞｼｯｸM"/>
        <family val="3"/>
        <charset val="128"/>
      </rPr>
      <t>週平均
勤務時間数</t>
    </r>
    <rPh sb="6" eb="8">
      <t>ヘイキン</t>
    </rPh>
    <rPh sb="9" eb="11">
      <t>キンム</t>
    </rPh>
    <rPh sb="11" eb="13">
      <t>ジカン</t>
    </rPh>
    <rPh sb="13" eb="14">
      <t>スウ</t>
    </rPh>
    <phoneticPr fontId="1"/>
  </si>
  <si>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
  </si>
  <si>
    <t>シフト記号</t>
    <rPh sb="3" eb="5">
      <t>キゴウ</t>
    </rPh>
    <phoneticPr fontId="42"/>
  </si>
  <si>
    <t>日中の勤務時間数</t>
    <rPh sb="0" eb="2">
      <t>ニッチュウ</t>
    </rPh>
    <rPh sb="3" eb="5">
      <t>キンム</t>
    </rPh>
    <rPh sb="5" eb="8">
      <t>ジカンスウ</t>
    </rPh>
    <phoneticPr fontId="26"/>
  </si>
  <si>
    <t>夜間・深夜の勤務時間数</t>
    <rPh sb="0" eb="2">
      <t>ヤカン</t>
    </rPh>
    <rPh sb="3" eb="5">
      <t>シンヤ</t>
    </rPh>
    <rPh sb="6" eb="8">
      <t>キンム</t>
    </rPh>
    <rPh sb="8" eb="11">
      <t>ジカンスウ</t>
    </rPh>
    <phoneticPr fontId="42"/>
  </si>
  <si>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6"/>
  </si>
  <si>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6"/>
  </si>
  <si>
    <t>(15) 日ごとの通いサービスの実利用者数</t>
    <rPh sb="5" eb="6">
      <t>ヒ</t>
    </rPh>
    <rPh sb="9" eb="10">
      <t>カヨ</t>
    </rPh>
    <rPh sb="16" eb="17">
      <t>ジツ</t>
    </rPh>
    <rPh sb="17" eb="20">
      <t>リヨウシャ</t>
    </rPh>
    <rPh sb="20" eb="21">
      <t>スウ</t>
    </rPh>
    <phoneticPr fontId="26"/>
  </si>
  <si>
    <t>(16) 日ごとの宿泊サービスの実利用者数</t>
    <rPh sb="5" eb="6">
      <t>ヒ</t>
    </rPh>
    <rPh sb="9" eb="11">
      <t>シュクハク</t>
    </rPh>
    <rPh sb="16" eb="17">
      <t>ジツ</t>
    </rPh>
    <rPh sb="17" eb="20">
      <t>リヨウシャ</t>
    </rPh>
    <rPh sb="20" eb="21">
      <t>スウ</t>
    </rPh>
    <phoneticPr fontId="26"/>
  </si>
  <si>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</si>
  <si>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</si>
  <si>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</si>
  <si>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(8) 従業者の保有する資格を入力してください。</t>
    <rPh sb="5" eb="8">
      <t>ジュウギョウシャ</t>
    </rPh>
    <rPh sb="9" eb="11">
      <t>ホユウ</t>
    </rPh>
    <rPh sb="13" eb="15">
      <t>シカク</t>
    </rPh>
    <rPh sb="16" eb="18">
      <t>ニュウリョク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</si>
  <si>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</si>
  <si>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1"/>
  </si>
  <si>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</si>
  <si>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</si>
  <si>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</si>
  <si>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xml:space="preserve"> （17) 必要項目を満たしていれば、各事業所で使用するシフト表等をもって代替書類として差し支えありません。</t>
    <phoneticPr fontId="26"/>
  </si>
  <si>
    <t>※24時間表記</t>
    <rPh sb="3" eb="5">
      <t>ジカン</t>
    </rPh>
    <rPh sb="5" eb="7">
      <t>ヒョウキ</t>
    </rPh>
    <phoneticPr fontId="26"/>
  </si>
  <si>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6"/>
  </si>
  <si>
    <t>日中の時間帯</t>
    <rPh sb="0" eb="2">
      <t>ニッチュウ</t>
    </rPh>
    <rPh sb="3" eb="6">
      <t>ジカンタイ</t>
    </rPh>
    <phoneticPr fontId="26"/>
  </si>
  <si>
    <t>日中の勤務時間</t>
    <rPh sb="0" eb="2">
      <t>ニッチュウ</t>
    </rPh>
    <rPh sb="3" eb="5">
      <t>キンム</t>
    </rPh>
    <rPh sb="5" eb="7">
      <t>ジカン</t>
    </rPh>
    <phoneticPr fontId="26"/>
  </si>
  <si>
    <t>夜間及び深夜</t>
    <rPh sb="0" eb="2">
      <t>ヤカン</t>
    </rPh>
    <rPh sb="2" eb="3">
      <t>オヨ</t>
    </rPh>
    <rPh sb="4" eb="6">
      <t>シンヤ</t>
    </rPh>
    <phoneticPr fontId="26"/>
  </si>
  <si>
    <t>の勤務時間</t>
    <rPh sb="1" eb="3">
      <t>キンム</t>
    </rPh>
    <rPh sb="3" eb="5">
      <t>ジカン</t>
    </rPh>
    <phoneticPr fontId="26"/>
  </si>
  <si>
    <t>aa</t>
    <phoneticPr fontId="26"/>
  </si>
  <si>
    <t>ab</t>
    <phoneticPr fontId="26"/>
  </si>
  <si>
    <t>ac</t>
    <phoneticPr fontId="26"/>
  </si>
  <si>
    <t>ad</t>
    <phoneticPr fontId="26"/>
  </si>
  <si>
    <t>ae</t>
    <phoneticPr fontId="26"/>
  </si>
  <si>
    <t>af</t>
    <phoneticPr fontId="26"/>
  </si>
  <si>
    <t>ag</t>
    <phoneticPr fontId="26"/>
  </si>
  <si>
    <t>-</t>
  </si>
  <si>
    <t>1日に2回勤務する場合</t>
    <rPh sb="1" eb="2">
      <t>ニチ</t>
    </rPh>
    <rPh sb="4" eb="5">
      <t>カイ</t>
    </rPh>
    <rPh sb="5" eb="7">
      <t>キンム</t>
    </rPh>
    <rPh sb="9" eb="11">
      <t>バアイ</t>
    </rPh>
    <phoneticPr fontId="26"/>
  </si>
  <si>
    <t>ah</t>
    <phoneticPr fontId="26"/>
  </si>
  <si>
    <t>1日に2回勤務する場合</t>
    <phoneticPr fontId="26"/>
  </si>
  <si>
    <t>ai</t>
    <phoneticPr fontId="26"/>
  </si>
  <si>
    <t>・職種ごとの勤務時間を「○：○○～○：○○」と表記することが困難な場合は、No18～33を活用し、勤務時間数のみを入力してください。</t>
    <rPh sb="45" eb="47">
      <t>カツヨウ</t>
    </rPh>
    <phoneticPr fontId="26"/>
  </si>
  <si>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6"/>
  </si>
  <si>
    <t>施設サービス用</t>
    <rPh sb="0" eb="2">
      <t>シセツ</t>
    </rPh>
    <rPh sb="6" eb="7">
      <t>ヨウ</t>
    </rPh>
    <phoneticPr fontId="26"/>
  </si>
  <si>
    <t>(4) 入所者数（利用者数）</t>
    <rPh sb="4" eb="7">
      <t>ニュウショシャ</t>
    </rPh>
    <rPh sb="7" eb="8">
      <t>スウ</t>
    </rPh>
    <rPh sb="9" eb="12">
      <t>リヨウシャ</t>
    </rPh>
    <rPh sb="12" eb="13">
      <t>スウ</t>
    </rPh>
    <phoneticPr fontId="26"/>
  </si>
  <si>
    <t>(5)
ユニットリーダー</t>
    <phoneticPr fontId="26"/>
  </si>
  <si>
    <t>(6)
ユニット名</t>
    <rPh sb="8" eb="9">
      <t>メイ</t>
    </rPh>
    <phoneticPr fontId="26"/>
  </si>
  <si>
    <t>(7) 
職種</t>
    <phoneticPr fontId="1"/>
  </si>
  <si>
    <t>(8)
勤務
形態</t>
    <phoneticPr fontId="1"/>
  </si>
  <si>
    <t>(9) 資格</t>
    <rPh sb="4" eb="6">
      <t>シカク</t>
    </rPh>
    <phoneticPr fontId="26"/>
  </si>
  <si>
    <t>(10) 氏　名</t>
    <phoneticPr fontId="1"/>
  </si>
  <si>
    <t>(11)</t>
    <phoneticPr fontId="26"/>
  </si>
  <si>
    <r>
      <t xml:space="preserve">(13)
</t>
    </r>
    <r>
      <rPr>
        <sz val="11"/>
        <rFont val="HGSｺﾞｼｯｸM"/>
        <family val="3"/>
        <charset val="128"/>
      </rPr>
      <t>週平均
勤務時間数</t>
    </r>
    <rPh sb="6" eb="8">
      <t>ヘイキン</t>
    </rPh>
    <rPh sb="9" eb="11">
      <t>キンム</t>
    </rPh>
    <rPh sb="11" eb="13">
      <t>ジカン</t>
    </rPh>
    <rPh sb="13" eb="14">
      <t>スウ</t>
    </rPh>
    <phoneticPr fontId="1"/>
  </si>
  <si>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
  </si>
  <si>
    <t>勤務時間数</t>
    <rPh sb="0" eb="2">
      <t>キンム</t>
    </rPh>
    <rPh sb="2" eb="5">
      <t>ジカンスウ</t>
    </rPh>
    <phoneticPr fontId="26"/>
  </si>
  <si>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1"/>
  </si>
  <si>
    <t>　　  小数点第2位以下を切り上げ）とします。新規又は再開の場合は、推定数を入力してください。</t>
  </si>
  <si>
    <t>　(5) ユニットリーダーに以下の印をつけてください。</t>
    <rPh sb="14" eb="16">
      <t>イカ</t>
    </rPh>
    <rPh sb="17" eb="18">
      <t>シルシ</t>
    </rPh>
    <phoneticPr fontId="1"/>
  </si>
  <si>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1"/>
  </si>
  <si>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1"/>
  </si>
  <si>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1"/>
  </si>
  <si>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1"/>
  </si>
  <si>
    <t>　　  原則、そのユニットを並べて記載してください。</t>
    <rPh sb="4" eb="6">
      <t>ゲンソク</t>
    </rPh>
    <rPh sb="14" eb="15">
      <t>ナラ</t>
    </rPh>
    <rPh sb="17" eb="19">
      <t>キサイ</t>
    </rPh>
    <phoneticPr fontId="1"/>
  </si>
  <si>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1"/>
  </si>
  <si>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</si>
  <si>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</si>
  <si>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0"/>
  </si>
  <si>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</si>
  <si>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</si>
  <si>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</si>
  <si>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</si>
  <si>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</si>
  <si>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</si>
  <si>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(12) 従業者ごとに、合計勤務時間数を入力してください。</t>
    <rPh sb="6" eb="9">
      <t>ジュウギョウシャ</t>
    </rPh>
    <rPh sb="13" eb="15">
      <t>ゴウケイ</t>
    </rPh>
    <rPh sb="15" eb="17">
      <t>キンム</t>
    </rPh>
    <rPh sb="17" eb="20">
      <t>ジカンスウ</t>
    </rPh>
    <rPh sb="21" eb="23">
      <t>ニュウリョク</t>
    </rPh>
    <phoneticPr fontId="1"/>
  </si>
  <si>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</si>
  <si>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</si>
  <si>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xml:space="preserve"> （15) 必要項目を満たしていれば、各事業所で使用するシフト表等をもって代替書類として差し支えありません。</t>
    <phoneticPr fontId="26"/>
  </si>
  <si>
    <t>・職種ごとの勤務時間を「○：○○～○：○○」と表記することが困難な場合は、No18～33を活用し、</t>
    <rPh sb="45" eb="47">
      <t>カツヨウ</t>
    </rPh>
    <phoneticPr fontId="26"/>
  </si>
  <si>
    <t xml:space="preserve">   勤務時間数のみを入力してください。</t>
    <phoneticPr fontId="26"/>
  </si>
  <si>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6"/>
  </si>
  <si>
    <t xml:space="preserve">   入力の補助を目的とするものですので、結果に誤りがないかご確認ください。</t>
    <phoneticPr fontId="26"/>
  </si>
  <si>
    <t>※記載例（使用するときは削除して記載してください。）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</si>
</sst>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46"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1"/>
      <color theme="1"/>
      <name val="ＭＳ Ｐゴシック"/>
      <family val="2"/>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0"/>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6"/>
      <name val="ＭＳ Ｐゴシック"/>
      <family val="3"/>
      <charset val="128"/>
    </font>
    <font>
      <b/>
      <sz val="14"/>
      <color rgb="FFFF0000"/>
      <name val="HGSｺﾞｼｯｸM"/>
      <family val="3"/>
      <charset val="128"/>
    </font>
    <font>
      <sz val="14"/>
      <color theme="1"/>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double">
        <color indexed="64"/>
      </left>
      <right/>
      <top style="dotted">
        <color indexed="64"/>
      </top>
      <bottom style="thin">
        <color indexed="64"/>
      </bottom>
      <diagonal/>
    </border>
    <border>
      <left style="medium">
        <color indexed="64"/>
      </left>
      <right style="medium">
        <color indexed="64"/>
      </right>
      <top style="thin">
        <color indexed="64"/>
      </top>
      <bottom/>
      <diagonal/>
    </border>
    <border diagonalUp="1">
      <left style="double">
        <color indexed="64"/>
      </left>
      <right/>
      <top style="thin">
        <color indexed="64"/>
      </top>
      <bottom style="dotted">
        <color indexed="64"/>
      </bottom>
      <diagonal style="hair">
        <color indexed="64"/>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
      <left style="thin">
        <color indexed="64"/>
      </left>
      <right style="double">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7">
    <xf numFmtId="0" fontId="0" fillId="0" borderId="0"/>
    <xf numFmtId="0" fontId="9" fillId="0" borderId="0"/>
    <xf numFmtId="0" fontId="8" fillId="0" borderId="0"/>
    <xf numFmtId="0" fontId="15" fillId="0" borderId="0"/>
    <xf numFmtId="0" fontId="9" fillId="0" borderId="0">
      <alignment vertical="center"/>
    </xf>
    <xf numFmtId="0" fontId="23" fillId="0" borderId="0">
      <alignment vertical="center"/>
    </xf>
    <xf numFmtId="38" fontId="23" fillId="0" borderId="0" applyFont="0" applyFill="0" applyBorder="0" applyAlignment="0" applyProtection="0">
      <alignment vertical="center"/>
    </xf>
  </cellStyleXfs>
  <cellXfs count="956">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Font="1" applyAlignment="1">
      <alignment vertical="center"/>
    </xf>
    <xf numFmtId="0" fontId="9" fillId="0" borderId="0" xfId="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8" xfId="1" applyBorder="1" applyAlignment="1">
      <alignment vertical="center"/>
    </xf>
    <xf numFmtId="0" fontId="9" fillId="0" borderId="49" xfId="1" applyBorder="1" applyAlignment="1">
      <alignment vertical="center"/>
    </xf>
    <xf numFmtId="0" fontId="9" fillId="0" borderId="50" xfId="1" applyBorder="1" applyAlignment="1">
      <alignment vertical="center"/>
    </xf>
    <xf numFmtId="0" fontId="9" fillId="0" borderId="0" xfId="1" applyBorder="1" applyAlignment="1">
      <alignment vertical="center"/>
    </xf>
    <xf numFmtId="0" fontId="9" fillId="0" borderId="6" xfId="1" applyBorder="1" applyAlignment="1">
      <alignment vertical="center"/>
    </xf>
    <xf numFmtId="0" fontId="9" fillId="0" borderId="51" xfId="1" applyBorder="1" applyAlignment="1">
      <alignment vertical="center"/>
    </xf>
    <xf numFmtId="0" fontId="9" fillId="0" borderId="7" xfId="1" applyBorder="1" applyAlignment="1">
      <alignment vertical="center"/>
    </xf>
    <xf numFmtId="0" fontId="9" fillId="0" borderId="52"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3" xfId="1" applyBorder="1" applyAlignment="1">
      <alignment vertical="center"/>
    </xf>
    <xf numFmtId="0" fontId="9" fillId="0" borderId="54" xfId="1" applyBorder="1" applyAlignment="1">
      <alignment vertical="center"/>
    </xf>
    <xf numFmtId="0" fontId="9" fillId="0" borderId="55" xfId="1" applyBorder="1" applyAlignment="1">
      <alignment vertical="center"/>
    </xf>
    <xf numFmtId="0" fontId="9" fillId="0" borderId="0" xfId="1" applyAlignment="1">
      <alignment horizontal="right" vertical="center"/>
    </xf>
    <xf numFmtId="0" fontId="10" fillId="2" borderId="0" xfId="2" applyFont="1" applyFill="1" applyBorder="1" applyAlignment="1">
      <alignment horizontal="left" vertical="top"/>
    </xf>
    <xf numFmtId="0" fontId="10" fillId="2" borderId="0" xfId="2" applyFont="1" applyFill="1" applyBorder="1" applyAlignment="1">
      <alignment horizontal="left" vertical="center"/>
    </xf>
    <xf numFmtId="0" fontId="10" fillId="2" borderId="0" xfId="2" applyFont="1" applyFill="1" applyBorder="1" applyAlignment="1">
      <alignment horizontal="right" vertical="center"/>
    </xf>
    <xf numFmtId="0" fontId="12" fillId="2" borderId="0" xfId="2" applyFont="1" applyFill="1" applyBorder="1" applyAlignment="1">
      <alignment horizontal="left" vertical="top"/>
    </xf>
    <xf numFmtId="0" fontId="10" fillId="2" borderId="0" xfId="2" applyFont="1" applyFill="1" applyBorder="1" applyAlignment="1">
      <alignment horizontal="center" vertical="top"/>
    </xf>
    <xf numFmtId="0" fontId="10" fillId="2" borderId="31" xfId="2" applyFont="1" applyFill="1" applyBorder="1" applyAlignment="1">
      <alignment horizontal="center" vertical="center" shrinkToFit="1"/>
    </xf>
    <xf numFmtId="0" fontId="10" fillId="2" borderId="42" xfId="2" applyFont="1" applyFill="1" applyBorder="1" applyAlignment="1">
      <alignment horizontal="center" vertical="center" shrinkToFit="1"/>
    </xf>
    <xf numFmtId="0" fontId="10" fillId="2" borderId="41"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42" xfId="2" applyFont="1" applyFill="1" applyBorder="1" applyAlignment="1">
      <alignment horizontal="left" vertical="top" wrapText="1"/>
    </xf>
    <xf numFmtId="0" fontId="10" fillId="2" borderId="59" xfId="2" applyFont="1" applyFill="1" applyBorder="1" applyAlignment="1">
      <alignment horizontal="left" vertical="top" wrapText="1"/>
    </xf>
    <xf numFmtId="0" fontId="13" fillId="2" borderId="0" xfId="2" applyFont="1" applyFill="1" applyBorder="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Border="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Border="1" applyAlignment="1">
      <alignment horizontal="left" vertical="center" wrapText="1"/>
    </xf>
    <xf numFmtId="0" fontId="3" fillId="2" borderId="0" xfId="2" applyFont="1" applyFill="1" applyBorder="1" applyAlignment="1">
      <alignment horizontal="left" vertical="center" wrapText="1"/>
    </xf>
    <xf numFmtId="0" fontId="2" fillId="2" borderId="0" xfId="2" applyFont="1" applyFill="1" applyBorder="1" applyAlignment="1">
      <alignment horizontal="left" vertical="top" wrapText="1"/>
    </xf>
    <xf numFmtId="0" fontId="14" fillId="2" borderId="0" xfId="2" applyFont="1" applyFill="1" applyBorder="1" applyAlignment="1">
      <alignment horizontal="left" vertical="top"/>
    </xf>
    <xf numFmtId="0" fontId="12" fillId="2" borderId="0" xfId="2" applyFont="1" applyFill="1" applyBorder="1" applyAlignment="1">
      <alignment horizontal="center" vertical="center"/>
    </xf>
    <xf numFmtId="0" fontId="13" fillId="2" borderId="0" xfId="2" applyFont="1" applyFill="1" applyBorder="1" applyAlignment="1">
      <alignment vertical="center"/>
    </xf>
    <xf numFmtId="0" fontId="13" fillId="2" borderId="0" xfId="2" applyFont="1" applyFill="1" applyBorder="1" applyAlignment="1">
      <alignment horizontal="right" vertical="center"/>
    </xf>
    <xf numFmtId="0" fontId="13" fillId="2" borderId="0" xfId="2" applyFont="1" applyFill="1" applyBorder="1" applyAlignment="1">
      <alignment horizontal="center" vertical="center"/>
    </xf>
    <xf numFmtId="0" fontId="13" fillId="2" borderId="0" xfId="2" applyFont="1" applyFill="1" applyBorder="1" applyAlignment="1">
      <alignment horizontal="left" vertical="center"/>
    </xf>
    <xf numFmtId="0" fontId="10" fillId="2" borderId="0" xfId="2" applyFont="1" applyFill="1" applyBorder="1" applyAlignment="1"/>
    <xf numFmtId="0" fontId="14" fillId="2" borderId="0" xfId="2" applyFont="1" applyFill="1" applyBorder="1" applyAlignment="1">
      <alignment horizontal="left"/>
    </xf>
    <xf numFmtId="0" fontId="11" fillId="2" borderId="0" xfId="2" applyFont="1" applyFill="1" applyBorder="1" applyAlignment="1">
      <alignment horizontal="right" vertical="top"/>
    </xf>
    <xf numFmtId="0" fontId="14" fillId="2" borderId="4" xfId="2" applyFont="1" applyFill="1" applyBorder="1" applyAlignment="1"/>
    <xf numFmtId="0" fontId="13" fillId="2" borderId="0" xfId="2" applyFont="1" applyFill="1" applyBorder="1" applyAlignment="1">
      <alignment horizontal="center" vertical="top"/>
    </xf>
    <xf numFmtId="0" fontId="4" fillId="2" borderId="0" xfId="2" applyFont="1" applyFill="1" applyBorder="1" applyAlignment="1">
      <alignment vertical="top"/>
    </xf>
    <xf numFmtId="0" fontId="4" fillId="2" borderId="0" xfId="2" applyFont="1" applyFill="1" applyBorder="1" applyAlignment="1">
      <alignment vertical="top" wrapText="1"/>
    </xf>
    <xf numFmtId="0" fontId="14"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5"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50" xfId="3" applyFont="1" applyBorder="1" applyAlignment="1">
      <alignment vertical="top"/>
    </xf>
    <xf numFmtId="0" fontId="17" fillId="0" borderId="51" xfId="3" applyFont="1" applyBorder="1" applyAlignment="1">
      <alignment vertical="top" wrapText="1"/>
    </xf>
    <xf numFmtId="0" fontId="18" fillId="0" borderId="51"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5" xfId="3" applyFont="1" applyBorder="1" applyAlignment="1">
      <alignment horizontal="left" vertical="top" wrapText="1"/>
    </xf>
    <xf numFmtId="0" fontId="17" fillId="0" borderId="6" xfId="3" applyFont="1" applyBorder="1" applyAlignment="1">
      <alignment horizontal="left" vertical="top" wrapText="1"/>
    </xf>
    <xf numFmtId="0" fontId="17" fillId="0" borderId="50" xfId="3" applyFont="1" applyBorder="1" applyAlignment="1">
      <alignment horizontal="left" vertical="top" wrapText="1"/>
    </xf>
    <xf numFmtId="0" fontId="18" fillId="0" borderId="51" xfId="3" applyFont="1" applyBorder="1" applyAlignment="1">
      <alignment horizontal="left" vertical="top" wrapText="1"/>
    </xf>
    <xf numFmtId="0" fontId="17" fillId="0" borderId="50" xfId="3" applyFont="1" applyBorder="1" applyAlignment="1">
      <alignment horizontal="right" vertical="top" wrapText="1"/>
    </xf>
    <xf numFmtId="0" fontId="17" fillId="0" borderId="7" xfId="3" applyFont="1" applyBorder="1" applyAlignment="1">
      <alignment horizontal="right" vertical="top" wrapText="1"/>
    </xf>
    <xf numFmtId="0" fontId="18" fillId="0" borderId="8" xfId="3" applyFont="1" applyBorder="1" applyAlignment="1">
      <alignment horizontal="left" vertical="top" wrapText="1"/>
    </xf>
    <xf numFmtId="0" fontId="17" fillId="0" borderId="5" xfId="3" applyFont="1" applyBorder="1" applyAlignment="1">
      <alignment horizontal="left" vertical="top"/>
    </xf>
    <xf numFmtId="0" fontId="18" fillId="0" borderId="50" xfId="3" applyFont="1" applyBorder="1" applyAlignment="1">
      <alignment horizontal="left" vertical="top"/>
    </xf>
    <xf numFmtId="0" fontId="18" fillId="0" borderId="7" xfId="3" applyFont="1" applyBorder="1" applyAlignment="1">
      <alignment horizontal="left" vertical="top"/>
    </xf>
    <xf numFmtId="0" fontId="17" fillId="0" borderId="7" xfId="3" applyFont="1" applyBorder="1" applyAlignment="1">
      <alignment vertical="top"/>
    </xf>
    <xf numFmtId="0" fontId="10" fillId="2" borderId="2" xfId="2" applyFont="1" applyFill="1" applyBorder="1" applyAlignment="1">
      <alignment vertical="center"/>
    </xf>
    <xf numFmtId="0" fontId="10" fillId="2" borderId="50" xfId="2" applyFont="1" applyFill="1" applyBorder="1" applyAlignment="1">
      <alignment horizontal="left" vertical="top"/>
    </xf>
    <xf numFmtId="0" fontId="10" fillId="2" borderId="7" xfId="2" applyFont="1" applyFill="1" applyBorder="1" applyAlignment="1">
      <alignment horizontal="left" vertical="top"/>
    </xf>
    <xf numFmtId="0" fontId="19" fillId="2" borderId="0" xfId="4" applyFont="1" applyFill="1">
      <alignment vertical="center"/>
    </xf>
    <xf numFmtId="0" fontId="19" fillId="0" borderId="0" xfId="4" applyFont="1">
      <alignment vertical="center"/>
    </xf>
    <xf numFmtId="0" fontId="19" fillId="0" borderId="0" xfId="4" applyFont="1" applyAlignment="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19" fillId="2" borderId="0" xfId="4" applyFont="1" applyFill="1" applyBorder="1">
      <alignment vertical="center"/>
    </xf>
    <xf numFmtId="0" fontId="19" fillId="2" borderId="0" xfId="4" applyFont="1" applyFill="1" applyBorder="1" applyAlignment="1">
      <alignment vertical="center"/>
    </xf>
    <xf numFmtId="0" fontId="19" fillId="0" borderId="0" xfId="4" applyFont="1" applyBorder="1">
      <alignment vertical="center"/>
    </xf>
    <xf numFmtId="0" fontId="24" fillId="0" borderId="0" xfId="5" applyFont="1" applyFill="1" applyAlignment="1" applyProtection="1">
      <alignment vertical="center"/>
    </xf>
    <xf numFmtId="0" fontId="24" fillId="0" borderId="0" xfId="5" applyFont="1" applyFill="1" applyAlignment="1" applyProtection="1">
      <alignment horizontal="left" vertical="center"/>
    </xf>
    <xf numFmtId="0" fontId="25" fillId="0" borderId="0" xfId="5" applyFont="1" applyFill="1" applyAlignment="1" applyProtection="1">
      <alignment horizontal="left" vertical="center"/>
    </xf>
    <xf numFmtId="0" fontId="25" fillId="0" borderId="0" xfId="5" applyFont="1" applyFill="1" applyAlignment="1" applyProtection="1">
      <alignment horizontal="right" vertical="center"/>
    </xf>
    <xf numFmtId="0" fontId="27" fillId="0" borderId="0" xfId="5" applyFont="1" applyFill="1" applyAlignment="1" applyProtection="1">
      <alignment horizontal="left" vertical="center"/>
    </xf>
    <xf numFmtId="0" fontId="24" fillId="0" borderId="0" xfId="5" applyFont="1" applyFill="1" applyAlignment="1">
      <alignment vertical="center"/>
    </xf>
    <xf numFmtId="0" fontId="25" fillId="0" borderId="0" xfId="5" applyFont="1" applyFill="1" applyAlignment="1" applyProtection="1">
      <alignment vertical="center"/>
    </xf>
    <xf numFmtId="0" fontId="25" fillId="0" borderId="0" xfId="5" applyFont="1" applyFill="1" applyAlignment="1">
      <alignment horizontal="right" vertical="center"/>
    </xf>
    <xf numFmtId="0" fontId="25" fillId="0" borderId="0" xfId="5" applyFont="1" applyFill="1" applyAlignment="1">
      <alignment vertical="center"/>
    </xf>
    <xf numFmtId="0" fontId="27" fillId="0" borderId="0" xfId="5" applyFont="1" applyFill="1" applyAlignment="1" applyProtection="1">
      <alignment horizontal="right" vertical="center"/>
    </xf>
    <xf numFmtId="0" fontId="27" fillId="2" borderId="0" xfId="5" applyFont="1" applyFill="1" applyAlignment="1" applyProtection="1">
      <alignment horizontal="center" vertical="center"/>
    </xf>
    <xf numFmtId="0" fontId="27" fillId="2" borderId="0" xfId="5" applyFont="1" applyFill="1" applyAlignment="1" applyProtection="1">
      <alignment horizontal="right" vertical="center"/>
    </xf>
    <xf numFmtId="0" fontId="27" fillId="2" borderId="0" xfId="5" applyFont="1" applyFill="1" applyAlignment="1" applyProtection="1">
      <alignment vertical="center"/>
    </xf>
    <xf numFmtId="0" fontId="27" fillId="0" borderId="0" xfId="5" applyFont="1" applyFill="1" applyAlignment="1" applyProtection="1">
      <alignment vertical="center"/>
    </xf>
    <xf numFmtId="0" fontId="25" fillId="0" borderId="0" xfId="5" applyFont="1" applyFill="1" applyAlignment="1" applyProtection="1">
      <alignment horizontal="center" vertical="center"/>
    </xf>
    <xf numFmtId="0" fontId="24" fillId="0" borderId="0" xfId="5" quotePrefix="1" applyFont="1" applyFill="1" applyAlignment="1" applyProtection="1">
      <alignment horizontal="center" vertical="center"/>
    </xf>
    <xf numFmtId="0" fontId="24" fillId="2" borderId="0" xfId="5" applyFont="1" applyFill="1" applyBorder="1" applyAlignment="1" applyProtection="1">
      <alignment vertical="center"/>
    </xf>
    <xf numFmtId="0" fontId="25" fillId="2" borderId="0" xfId="5" applyFont="1" applyFill="1" applyBorder="1" applyAlignment="1" applyProtection="1">
      <alignment horizontal="right" vertical="center"/>
    </xf>
    <xf numFmtId="0" fontId="25" fillId="2" borderId="0" xfId="5" applyFont="1" applyFill="1" applyBorder="1" applyProtection="1">
      <alignment vertical="center"/>
    </xf>
    <xf numFmtId="0" fontId="25" fillId="2" borderId="0" xfId="5" applyFont="1" applyFill="1" applyBorder="1" applyAlignment="1" applyProtection="1">
      <alignment horizontal="center" vertical="center"/>
    </xf>
    <xf numFmtId="0" fontId="25" fillId="0" borderId="0" xfId="5" applyFont="1" applyBorder="1" applyProtection="1">
      <alignment vertical="center"/>
    </xf>
    <xf numFmtId="0" fontId="24" fillId="2" borderId="0" xfId="5" applyFont="1" applyFill="1" applyBorder="1" applyAlignment="1" applyProtection="1">
      <alignment horizontal="center" vertical="center"/>
    </xf>
    <xf numFmtId="0" fontId="25" fillId="2" borderId="0" xfId="5" applyFont="1" applyFill="1" applyBorder="1" applyAlignment="1" applyProtection="1">
      <alignment vertical="center"/>
    </xf>
    <xf numFmtId="0" fontId="28" fillId="2" borderId="0" xfId="5" applyFont="1" applyFill="1" applyBorder="1" applyAlignment="1" applyProtection="1">
      <alignment horizontal="centerContinuous" vertical="center"/>
    </xf>
    <xf numFmtId="0" fontId="24" fillId="2" borderId="0" xfId="5" applyFont="1" applyFill="1" applyBorder="1" applyAlignment="1" applyProtection="1">
      <alignment horizontal="centerContinuous" vertical="center"/>
    </xf>
    <xf numFmtId="0" fontId="24" fillId="2" borderId="0" xfId="5" applyFont="1" applyFill="1" applyBorder="1" applyProtection="1">
      <alignment vertical="center"/>
    </xf>
    <xf numFmtId="0" fontId="24" fillId="0" borderId="0" xfId="5" applyFont="1" applyBorder="1" applyProtection="1">
      <alignment vertical="center"/>
    </xf>
    <xf numFmtId="0" fontId="24" fillId="0" borderId="0" xfId="5" applyFont="1" applyProtection="1">
      <alignment vertical="center"/>
    </xf>
    <xf numFmtId="0" fontId="28" fillId="0" borderId="0" xfId="5" applyFont="1" applyProtection="1">
      <alignment vertical="center"/>
    </xf>
    <xf numFmtId="0" fontId="28" fillId="2" borderId="0" xfId="5" applyFont="1" applyFill="1" applyProtection="1">
      <alignment vertical="center"/>
    </xf>
    <xf numFmtId="0" fontId="24" fillId="2" borderId="0" xfId="5" applyFont="1" applyFill="1" applyProtection="1">
      <alignment vertical="center"/>
    </xf>
    <xf numFmtId="0" fontId="29" fillId="0" borderId="0" xfId="5" applyFont="1" applyFill="1" applyAlignment="1" applyProtection="1">
      <alignment vertical="center"/>
    </xf>
    <xf numFmtId="0" fontId="29" fillId="0" borderId="0" xfId="5" applyFont="1" applyFill="1" applyAlignment="1" applyProtection="1">
      <alignment horizontal="left" vertical="center"/>
    </xf>
    <xf numFmtId="0" fontId="29" fillId="0" borderId="0" xfId="5" applyFont="1" applyFill="1" applyBorder="1" applyAlignment="1" applyProtection="1">
      <alignment vertical="center"/>
    </xf>
    <xf numFmtId="0" fontId="29" fillId="0" borderId="0" xfId="5" applyFont="1" applyFill="1" applyAlignment="1" applyProtection="1">
      <alignment horizontal="right" vertical="center"/>
    </xf>
    <xf numFmtId="0" fontId="29" fillId="0" borderId="0" xfId="5" applyFont="1" applyFill="1" applyAlignment="1">
      <alignment horizontal="right" vertical="center"/>
    </xf>
    <xf numFmtId="0" fontId="29" fillId="0" borderId="0" xfId="5" applyFont="1" applyFill="1" applyAlignment="1">
      <alignment vertical="center"/>
    </xf>
    <xf numFmtId="0" fontId="28" fillId="0" borderId="29" xfId="5" applyFont="1" applyFill="1" applyBorder="1" applyAlignment="1" applyProtection="1">
      <alignment horizontal="center" vertical="center"/>
    </xf>
    <xf numFmtId="0" fontId="28" fillId="0" borderId="1" xfId="5" applyFont="1" applyFill="1" applyBorder="1" applyAlignment="1" applyProtection="1">
      <alignment horizontal="center" vertical="center"/>
    </xf>
    <xf numFmtId="0" fontId="28" fillId="0" borderId="30" xfId="5" applyFont="1" applyFill="1" applyBorder="1" applyAlignment="1" applyProtection="1">
      <alignment horizontal="center" vertical="center"/>
    </xf>
    <xf numFmtId="0" fontId="24" fillId="0" borderId="30" xfId="5" applyFont="1" applyFill="1" applyBorder="1" applyAlignment="1" applyProtection="1">
      <alignment horizontal="center" vertical="center"/>
    </xf>
    <xf numFmtId="0" fontId="28" fillId="0" borderId="81" xfId="5" applyNumberFormat="1" applyFont="1" applyFill="1" applyBorder="1" applyAlignment="1" applyProtection="1">
      <alignment horizontal="center" vertical="center" wrapText="1"/>
    </xf>
    <xf numFmtId="0" fontId="28" fillId="0" borderId="82" xfId="5" applyNumberFormat="1" applyFont="1" applyFill="1" applyBorder="1" applyAlignment="1" applyProtection="1">
      <alignment horizontal="center" vertical="center" wrapText="1"/>
    </xf>
    <xf numFmtId="0" fontId="28" fillId="0" borderId="83" xfId="5" applyNumberFormat="1" applyFont="1" applyFill="1" applyBorder="1" applyAlignment="1" applyProtection="1">
      <alignment horizontal="center" vertical="center" wrapText="1"/>
    </xf>
    <xf numFmtId="0" fontId="24" fillId="0" borderId="82" xfId="5" applyNumberFormat="1" applyFont="1" applyFill="1" applyBorder="1" applyAlignment="1" applyProtection="1">
      <alignment horizontal="center" vertical="center" wrapText="1"/>
    </xf>
    <xf numFmtId="0" fontId="24" fillId="0" borderId="84" xfId="5" applyFont="1" applyFill="1" applyBorder="1" applyAlignment="1" applyProtection="1">
      <alignment vertical="center"/>
    </xf>
    <xf numFmtId="176" fontId="24" fillId="2" borderId="85" xfId="5" applyNumberFormat="1" applyFont="1" applyFill="1" applyBorder="1" applyAlignment="1" applyProtection="1">
      <alignment horizontal="center" vertical="center" shrinkToFit="1"/>
      <protection locked="0"/>
    </xf>
    <xf numFmtId="176" fontId="24" fillId="2" borderId="86" xfId="5" applyNumberFormat="1" applyFont="1" applyFill="1" applyBorder="1" applyAlignment="1" applyProtection="1">
      <alignment horizontal="center" vertical="center" shrinkToFit="1"/>
      <protection locked="0"/>
    </xf>
    <xf numFmtId="176" fontId="24" fillId="2" borderId="87" xfId="5" applyNumberFormat="1" applyFont="1" applyFill="1" applyBorder="1" applyAlignment="1" applyProtection="1">
      <alignment horizontal="center" vertical="center" shrinkToFit="1"/>
      <protection locked="0"/>
    </xf>
    <xf numFmtId="0" fontId="24" fillId="0" borderId="88" xfId="5" applyFont="1" applyFill="1" applyBorder="1" applyAlignment="1" applyProtection="1">
      <alignment vertical="center"/>
    </xf>
    <xf numFmtId="176" fontId="24" fillId="2" borderId="25" xfId="5" applyNumberFormat="1" applyFont="1" applyFill="1" applyBorder="1" applyAlignment="1" applyProtection="1">
      <alignment horizontal="center" vertical="center" shrinkToFit="1"/>
      <protection locked="0"/>
    </xf>
    <xf numFmtId="176" fontId="24" fillId="2" borderId="9" xfId="5" applyNumberFormat="1" applyFont="1" applyFill="1" applyBorder="1" applyAlignment="1" applyProtection="1">
      <alignment horizontal="center" vertical="center" shrinkToFit="1"/>
      <protection locked="0"/>
    </xf>
    <xf numFmtId="176" fontId="24" fillId="2" borderId="33" xfId="5" applyNumberFormat="1" applyFont="1" applyFill="1" applyBorder="1" applyAlignment="1" applyProtection="1">
      <alignment horizontal="center" vertical="center" shrinkToFit="1"/>
      <protection locked="0"/>
    </xf>
    <xf numFmtId="0" fontId="29" fillId="2" borderId="31" xfId="5" applyFont="1" applyFill="1" applyBorder="1" applyAlignment="1" applyProtection="1">
      <alignment horizontal="center" vertical="center" wrapText="1"/>
      <protection locked="0"/>
    </xf>
    <xf numFmtId="0" fontId="29" fillId="2" borderId="42" xfId="5" applyFont="1" applyFill="1" applyBorder="1" applyAlignment="1" applyProtection="1">
      <alignment horizontal="center" vertical="center" wrapText="1"/>
      <protection locked="0"/>
    </xf>
    <xf numFmtId="0" fontId="24" fillId="2" borderId="41" xfId="5" applyFont="1" applyFill="1" applyBorder="1" applyAlignment="1" applyProtection="1">
      <alignment horizontal="center" vertical="center" wrapText="1"/>
      <protection locked="0"/>
    </xf>
    <xf numFmtId="0" fontId="24" fillId="2" borderId="42" xfId="5" applyFont="1" applyFill="1" applyBorder="1" applyAlignment="1" applyProtection="1">
      <alignment horizontal="center" vertical="center" wrapText="1"/>
      <protection locked="0"/>
    </xf>
    <xf numFmtId="0" fontId="24" fillId="2" borderId="41" xfId="5" applyFont="1" applyFill="1" applyBorder="1" applyAlignment="1" applyProtection="1">
      <alignment horizontal="center" vertical="center" shrinkToFit="1"/>
      <protection locked="0"/>
    </xf>
    <xf numFmtId="0" fontId="24" fillId="2" borderId="3" xfId="5" applyFont="1" applyFill="1" applyBorder="1" applyAlignment="1" applyProtection="1">
      <alignment horizontal="center" vertical="center" shrinkToFit="1"/>
      <protection locked="0"/>
    </xf>
    <xf numFmtId="0" fontId="24" fillId="2" borderId="42" xfId="5" applyFont="1" applyFill="1" applyBorder="1" applyAlignment="1" applyProtection="1">
      <alignment horizontal="center" vertical="center" shrinkToFit="1"/>
      <protection locked="0"/>
    </xf>
    <xf numFmtId="0" fontId="24" fillId="2" borderId="3" xfId="5" applyFont="1" applyFill="1" applyBorder="1" applyAlignment="1" applyProtection="1">
      <alignment horizontal="center" vertical="center" wrapText="1"/>
      <protection locked="0"/>
    </xf>
    <xf numFmtId="0" fontId="24" fillId="2" borderId="59" xfId="5" applyFont="1" applyFill="1" applyBorder="1" applyAlignment="1" applyProtection="1">
      <alignment horizontal="center" vertical="center" wrapText="1"/>
      <protection locked="0"/>
    </xf>
    <xf numFmtId="176" fontId="25" fillId="2" borderId="31" xfId="5" applyNumberFormat="1" applyFont="1" applyFill="1" applyBorder="1" applyAlignment="1" applyProtection="1">
      <alignment horizontal="center" vertical="center" wrapText="1"/>
    </xf>
    <xf numFmtId="176" fontId="25" fillId="2" borderId="59" xfId="5" applyNumberFormat="1" applyFont="1" applyFill="1" applyBorder="1" applyAlignment="1" applyProtection="1">
      <alignment horizontal="center" vertical="center" wrapText="1"/>
    </xf>
    <xf numFmtId="176" fontId="25" fillId="2" borderId="31" xfId="6" applyNumberFormat="1" applyFont="1" applyFill="1" applyBorder="1" applyAlignment="1" applyProtection="1">
      <alignment horizontal="center" vertical="center" wrapText="1"/>
    </xf>
    <xf numFmtId="176" fontId="25" fillId="2" borderId="59" xfId="6" applyNumberFormat="1" applyFont="1" applyFill="1" applyBorder="1" applyAlignment="1" applyProtection="1">
      <alignment horizontal="center" vertical="center" wrapText="1"/>
    </xf>
    <xf numFmtId="0" fontId="24" fillId="2" borderId="31" xfId="5" applyFont="1" applyFill="1" applyBorder="1" applyAlignment="1" applyProtection="1">
      <alignment horizontal="left" vertical="center" wrapText="1"/>
      <protection locked="0"/>
    </xf>
    <xf numFmtId="0" fontId="24" fillId="2" borderId="3" xfId="5" applyFont="1" applyFill="1" applyBorder="1" applyAlignment="1" applyProtection="1">
      <alignment horizontal="left" vertical="center" wrapText="1"/>
      <protection locked="0"/>
    </xf>
    <xf numFmtId="0" fontId="24" fillId="2" borderId="59" xfId="5" applyFont="1" applyFill="1" applyBorder="1" applyAlignment="1" applyProtection="1">
      <alignment horizontal="left" vertical="center" wrapText="1"/>
      <protection locked="0"/>
    </xf>
    <xf numFmtId="0" fontId="24" fillId="0" borderId="89" xfId="5" applyFont="1" applyFill="1" applyBorder="1" applyAlignment="1" applyProtection="1">
      <alignment vertical="center"/>
    </xf>
    <xf numFmtId="176" fontId="24" fillId="2" borderId="81" xfId="5" applyNumberFormat="1" applyFont="1" applyFill="1" applyBorder="1" applyAlignment="1" applyProtection="1">
      <alignment horizontal="center" vertical="center" shrinkToFit="1"/>
      <protection locked="0"/>
    </xf>
    <xf numFmtId="176" fontId="24" fillId="2" borderId="82" xfId="5" applyNumberFormat="1" applyFont="1" applyFill="1" applyBorder="1" applyAlignment="1" applyProtection="1">
      <alignment horizontal="center" vertical="center" shrinkToFit="1"/>
      <protection locked="0"/>
    </xf>
    <xf numFmtId="176" fontId="24" fillId="2" borderId="83" xfId="5" applyNumberFormat="1" applyFont="1" applyFill="1" applyBorder="1" applyAlignment="1" applyProtection="1">
      <alignment horizontal="center" vertical="center" shrinkToFit="1"/>
      <protection locked="0"/>
    </xf>
    <xf numFmtId="0" fontId="31" fillId="0" borderId="0" xfId="5" applyFont="1" applyFill="1" applyAlignment="1" applyProtection="1">
      <alignment vertical="center"/>
    </xf>
    <xf numFmtId="0" fontId="29" fillId="0" borderId="0" xfId="5" applyFont="1" applyFill="1" applyBorder="1" applyAlignment="1" applyProtection="1">
      <alignment vertical="center" shrinkToFit="1"/>
    </xf>
    <xf numFmtId="0" fontId="30" fillId="0" borderId="0" xfId="5" applyFont="1" applyFill="1" applyBorder="1" applyAlignment="1" applyProtection="1">
      <alignment vertical="center" shrinkToFit="1"/>
    </xf>
    <xf numFmtId="0" fontId="29" fillId="0" borderId="0" xfId="5" applyFont="1" applyFill="1" applyBorder="1" applyAlignment="1" applyProtection="1">
      <alignment horizontal="left" vertical="center"/>
    </xf>
    <xf numFmtId="0" fontId="24" fillId="0" borderId="0" xfId="5" applyFont="1" applyFill="1" applyBorder="1" applyAlignment="1">
      <alignment vertical="center"/>
    </xf>
    <xf numFmtId="0" fontId="24" fillId="0" borderId="0" xfId="5" applyFont="1" applyFill="1" applyBorder="1" applyAlignment="1">
      <alignment horizontal="left" vertical="center"/>
    </xf>
    <xf numFmtId="0" fontId="24" fillId="0" borderId="0" xfId="5" applyFont="1" applyFill="1" applyBorder="1" applyAlignment="1">
      <alignment vertical="center" wrapText="1"/>
    </xf>
    <xf numFmtId="0" fontId="24" fillId="0" borderId="0" xfId="5" applyFont="1" applyFill="1" applyBorder="1" applyAlignment="1">
      <alignment horizontal="justify" vertical="center" wrapText="1"/>
    </xf>
    <xf numFmtId="0" fontId="29" fillId="2" borderId="1" xfId="5" applyFont="1" applyFill="1" applyBorder="1" applyAlignment="1">
      <alignment horizontal="center" vertical="center"/>
    </xf>
    <xf numFmtId="0" fontId="24" fillId="2" borderId="1" xfId="5" applyFont="1" applyFill="1" applyBorder="1" applyAlignment="1">
      <alignment horizontal="center" vertical="center"/>
    </xf>
    <xf numFmtId="0" fontId="34" fillId="2" borderId="0" xfId="5" applyFont="1" applyFill="1" applyAlignment="1">
      <alignment horizontal="left" vertical="center"/>
    </xf>
    <xf numFmtId="0" fontId="24" fillId="0" borderId="0" xfId="5" applyFont="1">
      <alignment vertical="center"/>
    </xf>
    <xf numFmtId="0" fontId="24" fillId="0" borderId="0" xfId="5" applyFont="1" applyAlignment="1">
      <alignment horizontal="left" vertical="center"/>
    </xf>
    <xf numFmtId="0" fontId="25" fillId="0" borderId="0" xfId="5" applyFont="1" applyAlignment="1">
      <alignment horizontal="left" vertical="center"/>
    </xf>
    <xf numFmtId="0" fontId="27" fillId="0" borderId="0" xfId="5" applyFont="1" applyAlignment="1">
      <alignment horizontal="left" vertical="center"/>
    </xf>
    <xf numFmtId="0" fontId="25" fillId="0" borderId="0" xfId="5" applyFont="1" applyAlignment="1">
      <alignment horizontal="right" vertical="center"/>
    </xf>
    <xf numFmtId="0" fontId="25" fillId="0" borderId="0" xfId="5" applyFont="1" applyProtection="1">
      <alignment vertical="center"/>
    </xf>
    <xf numFmtId="0" fontId="25" fillId="0" borderId="0" xfId="5" applyFont="1" applyAlignment="1" applyProtection="1">
      <alignment horizontal="left" vertical="center"/>
    </xf>
    <xf numFmtId="0" fontId="25" fillId="0" borderId="0" xfId="5" applyFont="1" applyAlignment="1" applyProtection="1">
      <alignment horizontal="right" vertical="center"/>
    </xf>
    <xf numFmtId="0" fontId="25" fillId="2" borderId="0" xfId="5" applyFont="1" applyFill="1" applyAlignment="1" applyProtection="1">
      <alignment vertical="center"/>
    </xf>
    <xf numFmtId="0" fontId="25" fillId="2" borderId="0" xfId="5" applyFont="1" applyFill="1" applyProtection="1">
      <alignment vertical="center"/>
    </xf>
    <xf numFmtId="0" fontId="25" fillId="2" borderId="0" xfId="5" applyFont="1" applyFill="1" applyAlignment="1" applyProtection="1">
      <alignment horizontal="center" vertical="center"/>
    </xf>
    <xf numFmtId="0" fontId="25" fillId="0" borderId="0" xfId="5" applyFont="1">
      <alignment vertical="center"/>
    </xf>
    <xf numFmtId="0" fontId="24" fillId="2" borderId="0" xfId="5" quotePrefix="1" applyFont="1" applyFill="1" applyBorder="1" applyAlignment="1">
      <alignment vertical="center"/>
    </xf>
    <xf numFmtId="0" fontId="25" fillId="0" borderId="0" xfId="5" applyFont="1" applyAlignment="1" applyProtection="1">
      <alignment horizontal="center" vertical="center"/>
    </xf>
    <xf numFmtId="0" fontId="24" fillId="0" borderId="0" xfId="5" applyFont="1" applyAlignment="1">
      <alignment horizontal="right" vertical="center"/>
    </xf>
    <xf numFmtId="0" fontId="24" fillId="0" borderId="0" xfId="5" applyFont="1" applyBorder="1" applyAlignment="1" applyProtection="1">
      <alignment horizontal="left" vertical="center"/>
    </xf>
    <xf numFmtId="0" fontId="24" fillId="0" borderId="0" xfId="5" applyFont="1" applyBorder="1" applyAlignment="1" applyProtection="1">
      <alignment horizontal="right" vertical="center"/>
    </xf>
    <xf numFmtId="0" fontId="24" fillId="0" borderId="0" xfId="5" applyFont="1" applyBorder="1" applyAlignment="1" applyProtection="1">
      <alignment horizontal="center" vertical="center"/>
    </xf>
    <xf numFmtId="0" fontId="24" fillId="2" borderId="0" xfId="5" applyFont="1" applyFill="1">
      <alignment vertical="center"/>
    </xf>
    <xf numFmtId="20" fontId="24" fillId="2" borderId="0" xfId="5" applyNumberFormat="1" applyFont="1" applyFill="1" applyBorder="1" applyAlignment="1" applyProtection="1">
      <alignment vertical="center"/>
    </xf>
    <xf numFmtId="0" fontId="24" fillId="2" borderId="0" xfId="5" applyFont="1" applyFill="1" applyBorder="1" applyAlignment="1" applyProtection="1">
      <alignment horizontal="right" vertical="center"/>
    </xf>
    <xf numFmtId="177" fontId="24" fillId="2" borderId="0" xfId="5" applyNumberFormat="1" applyFont="1" applyFill="1" applyBorder="1" applyAlignment="1" applyProtection="1">
      <alignment vertical="center"/>
    </xf>
    <xf numFmtId="0" fontId="24" fillId="2" borderId="0" xfId="5" applyFont="1" applyFill="1" applyBorder="1" applyAlignment="1" applyProtection="1">
      <alignment horizontal="left" vertical="center"/>
    </xf>
    <xf numFmtId="177" fontId="24" fillId="0" borderId="0" xfId="5" applyNumberFormat="1" applyFont="1" applyBorder="1" applyAlignment="1" applyProtection="1">
      <alignment vertical="center"/>
    </xf>
    <xf numFmtId="0" fontId="25" fillId="0" borderId="0" xfId="5" applyFont="1" applyBorder="1" applyAlignment="1" applyProtection="1">
      <alignment vertical="center"/>
    </xf>
    <xf numFmtId="20" fontId="24" fillId="0" borderId="0" xfId="5" applyNumberFormat="1" applyFont="1" applyBorder="1" applyAlignment="1" applyProtection="1">
      <alignment vertical="center"/>
    </xf>
    <xf numFmtId="0" fontId="24" fillId="0" borderId="0" xfId="5" applyFont="1" applyBorder="1" applyAlignment="1" applyProtection="1">
      <alignment vertical="center"/>
    </xf>
    <xf numFmtId="1" fontId="24" fillId="2" borderId="0" xfId="5" applyNumberFormat="1" applyFont="1" applyFill="1" applyBorder="1" applyAlignment="1" applyProtection="1">
      <alignment vertical="center"/>
    </xf>
    <xf numFmtId="0" fontId="24" fillId="0" borderId="0" xfId="5" applyFont="1" applyAlignment="1" applyProtection="1">
      <alignment horizontal="center" vertical="center"/>
    </xf>
    <xf numFmtId="0" fontId="24" fillId="0" borderId="0" xfId="5" applyFont="1" applyAlignment="1">
      <alignment horizontal="center" vertical="center"/>
    </xf>
    <xf numFmtId="0" fontId="24" fillId="0" borderId="0" xfId="5" applyFont="1" applyBorder="1" applyAlignment="1">
      <alignment vertical="center"/>
    </xf>
    <xf numFmtId="0" fontId="28" fillId="2" borderId="0" xfId="5" applyFont="1" applyFill="1" applyAlignment="1">
      <alignment horizontal="right" vertical="center"/>
    </xf>
    <xf numFmtId="0" fontId="24" fillId="2" borderId="0" xfId="5" applyFont="1" applyFill="1" applyAlignment="1">
      <alignment horizontal="right" vertical="center"/>
    </xf>
    <xf numFmtId="0" fontId="24" fillId="2" borderId="0" xfId="5" applyFont="1" applyFill="1" applyBorder="1" applyAlignment="1">
      <alignment vertical="center"/>
    </xf>
    <xf numFmtId="0" fontId="28" fillId="0" borderId="0" xfId="5" applyFont="1" applyAlignment="1"/>
    <xf numFmtId="0" fontId="28" fillId="0" borderId="0" xfId="5" applyFont="1" applyAlignment="1" applyProtection="1">
      <alignment horizontal="center" vertical="center"/>
    </xf>
    <xf numFmtId="0" fontId="24" fillId="2" borderId="0" xfId="5" applyFont="1" applyFill="1" applyBorder="1" applyAlignment="1">
      <alignment horizontal="center" vertical="center"/>
    </xf>
    <xf numFmtId="0" fontId="29" fillId="2" borderId="0" xfId="5" applyFont="1" applyFill="1" applyBorder="1" applyAlignment="1" applyProtection="1">
      <alignment vertical="center"/>
    </xf>
    <xf numFmtId="0" fontId="29" fillId="0" borderId="0" xfId="5" applyFont="1" applyBorder="1" applyAlignment="1" applyProtection="1">
      <alignment vertical="center"/>
    </xf>
    <xf numFmtId="0" fontId="25" fillId="0" borderId="0" xfId="5" applyFont="1" applyBorder="1" applyAlignment="1" applyProtection="1">
      <alignment horizontal="center" vertical="center"/>
    </xf>
    <xf numFmtId="0" fontId="28" fillId="0" borderId="0" xfId="5" applyFont="1" applyAlignment="1">
      <alignment horizontal="left"/>
    </xf>
    <xf numFmtId="0" fontId="29" fillId="0" borderId="0" xfId="5" applyFont="1" applyBorder="1" applyAlignment="1" applyProtection="1">
      <alignment horizontal="left" vertical="center"/>
    </xf>
    <xf numFmtId="0" fontId="24" fillId="0" borderId="0" xfId="5" applyFont="1" applyAlignment="1" applyProtection="1">
      <alignment horizontal="right" vertical="center"/>
    </xf>
    <xf numFmtId="0" fontId="24" fillId="2" borderId="0" xfId="5" applyFont="1" applyFill="1" applyBorder="1" applyAlignment="1">
      <alignment horizontal="right" vertical="center"/>
    </xf>
    <xf numFmtId="0" fontId="24" fillId="0" borderId="0" xfId="5" applyFont="1" applyBorder="1" applyAlignment="1">
      <alignment horizontal="left" vertical="center"/>
    </xf>
    <xf numFmtId="0" fontId="24" fillId="0" borderId="0" xfId="5" applyFont="1" applyBorder="1" applyAlignment="1">
      <alignment horizontal="center" vertical="center"/>
    </xf>
    <xf numFmtId="0" fontId="28" fillId="0" borderId="0" xfId="5" applyFont="1" applyBorder="1" applyAlignment="1" applyProtection="1">
      <alignment horizontal="left" vertical="center"/>
    </xf>
    <xf numFmtId="0" fontId="24" fillId="0" borderId="0" xfId="5" applyNumberFormat="1" applyFont="1" applyBorder="1" applyAlignment="1" applyProtection="1">
      <alignment horizontal="center" vertical="center"/>
    </xf>
    <xf numFmtId="20" fontId="25" fillId="0" borderId="0" xfId="5" applyNumberFormat="1" applyFont="1" applyBorder="1" applyAlignment="1" applyProtection="1">
      <alignment vertical="center"/>
    </xf>
    <xf numFmtId="0" fontId="25" fillId="0" borderId="0" xfId="5" applyFont="1" applyAlignment="1">
      <alignment horizontal="center" vertical="center"/>
    </xf>
    <xf numFmtId="0" fontId="25" fillId="0" borderId="0" xfId="5" applyFont="1" applyBorder="1" applyAlignment="1">
      <alignment vertical="center"/>
    </xf>
    <xf numFmtId="0" fontId="27" fillId="0" borderId="0" xfId="5" applyFont="1" applyAlignment="1">
      <alignment horizontal="right" vertical="center"/>
    </xf>
    <xf numFmtId="0" fontId="25" fillId="0" borderId="0" xfId="5" applyFont="1" applyBorder="1" applyAlignment="1">
      <alignment horizontal="center" vertical="center"/>
    </xf>
    <xf numFmtId="0" fontId="31" fillId="0" borderId="0" xfId="5" applyFont="1" applyAlignment="1"/>
    <xf numFmtId="0" fontId="29" fillId="0" borderId="0" xfId="5" applyFont="1" applyProtection="1">
      <alignment vertical="center"/>
    </xf>
    <xf numFmtId="0" fontId="29" fillId="0" borderId="0" xfId="5" applyFont="1" applyAlignment="1" applyProtection="1">
      <alignment horizontal="left" vertical="center"/>
    </xf>
    <xf numFmtId="0" fontId="29" fillId="0" borderId="0" xfId="5" applyFont="1">
      <alignment vertical="center"/>
    </xf>
    <xf numFmtId="0" fontId="29" fillId="0" borderId="0" xfId="5" applyFont="1" applyAlignment="1">
      <alignment horizontal="right" vertical="center"/>
    </xf>
    <xf numFmtId="0" fontId="28" fillId="0" borderId="29" xfId="5" applyFont="1" applyBorder="1" applyAlignment="1">
      <alignment horizontal="center" vertical="center"/>
    </xf>
    <xf numFmtId="0" fontId="28" fillId="0" borderId="1" xfId="5" applyFont="1" applyBorder="1" applyAlignment="1">
      <alignment horizontal="center" vertical="center"/>
    </xf>
    <xf numFmtId="0" fontId="28" fillId="0" borderId="30" xfId="5" applyFont="1" applyBorder="1" applyAlignment="1">
      <alignment horizontal="center" vertical="center"/>
    </xf>
    <xf numFmtId="0" fontId="28" fillId="0" borderId="42" xfId="5" applyFont="1" applyBorder="1" applyAlignment="1">
      <alignment horizontal="center" vertical="center"/>
    </xf>
    <xf numFmtId="0" fontId="28" fillId="0" borderId="29" xfId="5" applyFont="1" applyFill="1" applyBorder="1" applyAlignment="1">
      <alignment horizontal="center" vertical="center"/>
    </xf>
    <xf numFmtId="0" fontId="28" fillId="0" borderId="1" xfId="5" applyFont="1" applyFill="1" applyBorder="1" applyAlignment="1">
      <alignment horizontal="center" vertical="center"/>
    </xf>
    <xf numFmtId="0" fontId="28" fillId="0" borderId="30" xfId="5" applyFont="1" applyFill="1" applyBorder="1" applyAlignment="1">
      <alignment horizontal="center" vertical="center"/>
    </xf>
    <xf numFmtId="0" fontId="28" fillId="0" borderId="81" xfId="5" applyNumberFormat="1" applyFont="1" applyFill="1" applyBorder="1" applyAlignment="1">
      <alignment horizontal="center" vertical="center" wrapText="1"/>
    </xf>
    <xf numFmtId="0" fontId="28" fillId="0" borderId="82" xfId="5" applyNumberFormat="1" applyFont="1" applyFill="1" applyBorder="1" applyAlignment="1">
      <alignment horizontal="center" vertical="center" wrapText="1"/>
    </xf>
    <xf numFmtId="0" fontId="28" fillId="0" borderId="83" xfId="5" applyNumberFormat="1" applyFont="1" applyFill="1" applyBorder="1" applyAlignment="1">
      <alignment horizontal="center" vertical="center" wrapText="1"/>
    </xf>
    <xf numFmtId="0" fontId="24" fillId="2" borderId="95" xfId="5" applyFont="1" applyFill="1" applyBorder="1" applyAlignment="1" applyProtection="1">
      <alignment horizontal="center" vertical="center" shrinkToFit="1"/>
      <protection locked="0"/>
    </xf>
    <xf numFmtId="0" fontId="24" fillId="2" borderId="96" xfId="5" applyFont="1" applyFill="1" applyBorder="1" applyAlignment="1" applyProtection="1">
      <alignment horizontal="center" vertical="center" shrinkToFit="1"/>
      <protection locked="0"/>
    </xf>
    <xf numFmtId="0" fontId="24" fillId="2" borderId="97" xfId="5" applyFont="1" applyFill="1" applyBorder="1" applyAlignment="1" applyProtection="1">
      <alignment horizontal="center" vertical="center" shrinkToFit="1"/>
      <protection locked="0"/>
    </xf>
    <xf numFmtId="176" fontId="24" fillId="2" borderId="105" xfId="5" applyNumberFormat="1" applyFont="1" applyFill="1" applyBorder="1" applyAlignment="1">
      <alignment horizontal="center" vertical="center" shrinkToFit="1"/>
    </xf>
    <xf numFmtId="176" fontId="24" fillId="2" borderId="106" xfId="5" applyNumberFormat="1" applyFont="1" applyFill="1" applyBorder="1" applyAlignment="1">
      <alignment horizontal="center" vertical="center" shrinkToFit="1"/>
    </xf>
    <xf numFmtId="176" fontId="24" fillId="2" borderId="107" xfId="5" applyNumberFormat="1" applyFont="1" applyFill="1" applyBorder="1" applyAlignment="1">
      <alignment horizontal="center" vertical="center" shrinkToFit="1"/>
    </xf>
    <xf numFmtId="176" fontId="24" fillId="2" borderId="114" xfId="5" applyNumberFormat="1" applyFont="1" applyFill="1" applyBorder="1" applyAlignment="1">
      <alignment horizontal="center" vertical="center" shrinkToFit="1"/>
    </xf>
    <xf numFmtId="176" fontId="24" fillId="2" borderId="115" xfId="5" applyNumberFormat="1" applyFont="1" applyFill="1" applyBorder="1" applyAlignment="1">
      <alignment horizontal="center" vertical="center" shrinkToFit="1"/>
    </xf>
    <xf numFmtId="176" fontId="24" fillId="2" borderId="116" xfId="5" applyNumberFormat="1" applyFont="1" applyFill="1" applyBorder="1" applyAlignment="1">
      <alignment horizontal="center" vertical="center" shrinkToFit="1"/>
    </xf>
    <xf numFmtId="0" fontId="29" fillId="2" borderId="0" xfId="5" applyFont="1" applyFill="1">
      <alignment vertical="center"/>
    </xf>
    <xf numFmtId="0" fontId="29" fillId="2" borderId="126" xfId="5" applyFont="1" applyFill="1" applyBorder="1">
      <alignment vertical="center"/>
    </xf>
    <xf numFmtId="0" fontId="37" fillId="2" borderId="127" xfId="5" applyFont="1" applyFill="1" applyBorder="1" applyAlignment="1">
      <alignment horizontal="center" vertical="center"/>
    </xf>
    <xf numFmtId="0" fontId="29" fillId="2" borderId="127" xfId="5" applyFont="1" applyFill="1" applyBorder="1" applyAlignment="1">
      <alignment horizontal="center" vertical="center" wrapText="1"/>
    </xf>
    <xf numFmtId="0" fontId="29" fillId="2" borderId="127" xfId="5" applyFont="1" applyFill="1" applyBorder="1" applyAlignment="1">
      <alignment horizontal="center" vertical="center" shrinkToFit="1"/>
    </xf>
    <xf numFmtId="0" fontId="36" fillId="2" borderId="127" xfId="5" applyFont="1" applyFill="1" applyBorder="1" applyAlignment="1">
      <alignment horizontal="center" vertical="center" wrapText="1"/>
    </xf>
    <xf numFmtId="1" fontId="29" fillId="2" borderId="127" xfId="5" applyNumberFormat="1" applyFont="1" applyFill="1" applyBorder="1" applyAlignment="1">
      <alignment horizontal="center" vertical="center" wrapText="1"/>
    </xf>
    <xf numFmtId="0" fontId="29" fillId="2" borderId="128" xfId="5" applyFont="1" applyFill="1" applyBorder="1" applyAlignment="1">
      <alignment horizontal="center" vertical="center" wrapText="1"/>
    </xf>
    <xf numFmtId="0" fontId="29" fillId="0" borderId="20" xfId="5" applyFont="1" applyBorder="1">
      <alignment vertical="center"/>
    </xf>
    <xf numFmtId="0" fontId="29" fillId="0" borderId="21" xfId="5" applyFont="1" applyFill="1" applyBorder="1" applyAlignment="1">
      <alignment vertical="center" wrapText="1"/>
    </xf>
    <xf numFmtId="176" fontId="28" fillId="2" borderId="56" xfId="5" applyNumberFormat="1" applyFont="1" applyFill="1" applyBorder="1" applyAlignment="1" applyProtection="1">
      <alignment horizontal="center" vertical="center" shrinkToFit="1"/>
      <protection locked="0"/>
    </xf>
    <xf numFmtId="176" fontId="28" fillId="2" borderId="57" xfId="5" applyNumberFormat="1" applyFont="1" applyFill="1" applyBorder="1" applyAlignment="1" applyProtection="1">
      <alignment horizontal="center" vertical="center" shrinkToFit="1"/>
      <protection locked="0"/>
    </xf>
    <xf numFmtId="176" fontId="28" fillId="2" borderId="58" xfId="5" applyNumberFormat="1" applyFont="1" applyFill="1" applyBorder="1" applyAlignment="1" applyProtection="1">
      <alignment horizontal="center" vertical="center" shrinkToFit="1"/>
      <protection locked="0"/>
    </xf>
    <xf numFmtId="0" fontId="29" fillId="0" borderId="38" xfId="5" applyFont="1" applyBorder="1">
      <alignment vertical="center"/>
    </xf>
    <xf numFmtId="0" fontId="29" fillId="0" borderId="39" xfId="5" applyFont="1" applyFill="1" applyBorder="1" applyAlignment="1">
      <alignment vertical="center" wrapText="1"/>
    </xf>
    <xf numFmtId="176" fontId="28" fillId="2" borderId="81" xfId="5" applyNumberFormat="1" applyFont="1" applyFill="1" applyBorder="1" applyAlignment="1" applyProtection="1">
      <alignment horizontal="center" vertical="center" shrinkToFit="1"/>
      <protection locked="0"/>
    </xf>
    <xf numFmtId="176" fontId="28" fillId="2" borderId="82" xfId="5" applyNumberFormat="1" applyFont="1" applyFill="1" applyBorder="1" applyAlignment="1" applyProtection="1">
      <alignment horizontal="center" vertical="center" shrinkToFit="1"/>
      <protection locked="0"/>
    </xf>
    <xf numFmtId="176" fontId="28" fillId="2" borderId="83" xfId="5" applyNumberFormat="1" applyFont="1" applyFill="1" applyBorder="1" applyAlignment="1" applyProtection="1">
      <alignment horizontal="center" vertical="center" shrinkToFit="1"/>
      <protection locked="0"/>
    </xf>
    <xf numFmtId="0" fontId="31" fillId="0" borderId="0" xfId="5" applyFont="1">
      <alignment vertical="center"/>
    </xf>
    <xf numFmtId="0" fontId="29" fillId="0" borderId="0" xfId="5" applyFont="1" applyAlignment="1">
      <alignment vertical="center" shrinkToFit="1"/>
    </xf>
    <xf numFmtId="0" fontId="30" fillId="0" borderId="0" xfId="5" applyFont="1" applyAlignment="1">
      <alignment vertical="center" shrinkToFit="1"/>
    </xf>
    <xf numFmtId="0" fontId="29" fillId="0" borderId="0" xfId="5" applyFont="1" applyAlignment="1">
      <alignment horizontal="left" vertical="center"/>
    </xf>
    <xf numFmtId="0" fontId="29" fillId="0" borderId="0" xfId="5" applyFont="1" applyFill="1">
      <alignment vertical="center"/>
    </xf>
    <xf numFmtId="0" fontId="29" fillId="0" borderId="0" xfId="5" applyFont="1" applyFill="1" applyAlignment="1">
      <alignment vertical="center" wrapText="1"/>
    </xf>
    <xf numFmtId="0" fontId="29" fillId="0" borderId="0" xfId="5" applyFont="1" applyAlignment="1">
      <alignment vertical="center" wrapText="1"/>
    </xf>
    <xf numFmtId="0" fontId="24" fillId="0" borderId="0" xfId="5" applyFont="1" applyFill="1" applyBorder="1">
      <alignment vertical="center"/>
    </xf>
    <xf numFmtId="0" fontId="24" fillId="0" borderId="0" xfId="5" applyFont="1" applyFill="1">
      <alignment vertical="center"/>
    </xf>
    <xf numFmtId="0" fontId="24" fillId="0" borderId="0" xfId="5" applyFont="1" applyBorder="1">
      <alignment vertical="center"/>
    </xf>
    <xf numFmtId="0" fontId="24" fillId="0" borderId="0" xfId="5" applyFont="1" applyFill="1" applyAlignment="1"/>
    <xf numFmtId="0" fontId="24" fillId="0" borderId="0" xfId="5" applyFont="1" applyFill="1" applyAlignment="1">
      <alignment vertical="center" textRotation="90"/>
    </xf>
    <xf numFmtId="0" fontId="24" fillId="0" borderId="0" xfId="5" applyFont="1" applyFill="1" applyAlignment="1">
      <alignment horizontal="left" vertical="center"/>
    </xf>
    <xf numFmtId="0" fontId="38" fillId="2" borderId="0" xfId="5" applyFont="1" applyFill="1" applyAlignment="1" applyProtection="1">
      <alignment horizontal="left" vertical="center"/>
    </xf>
    <xf numFmtId="0" fontId="39" fillId="2" borderId="0" xfId="5" applyFont="1" applyFill="1" applyAlignment="1" applyProtection="1">
      <alignment horizontal="center" vertical="center"/>
    </xf>
    <xf numFmtId="0" fontId="39" fillId="2" borderId="0" xfId="5" applyFont="1" applyFill="1" applyProtection="1">
      <alignment vertical="center"/>
    </xf>
    <xf numFmtId="0" fontId="39" fillId="2" borderId="0" xfId="5" applyFont="1" applyFill="1" applyAlignment="1" applyProtection="1">
      <alignment horizontal="left" vertical="center"/>
    </xf>
    <xf numFmtId="0" fontId="40" fillId="2" borderId="0" xfId="5" applyFont="1" applyFill="1" applyProtection="1">
      <alignment vertical="center"/>
    </xf>
    <xf numFmtId="0" fontId="40" fillId="2" borderId="0" xfId="5" applyFont="1" applyFill="1" applyAlignment="1" applyProtection="1">
      <alignment horizontal="left" vertical="center"/>
    </xf>
    <xf numFmtId="0" fontId="39" fillId="4" borderId="1" xfId="5" applyFont="1" applyFill="1" applyBorder="1" applyAlignment="1" applyProtection="1">
      <alignment horizontal="center" vertical="center"/>
      <protection locked="0"/>
    </xf>
    <xf numFmtId="20" fontId="39" fillId="4" borderId="1" xfId="5" applyNumberFormat="1" applyFont="1" applyFill="1" applyBorder="1" applyAlignment="1" applyProtection="1">
      <alignment horizontal="center" vertical="center"/>
      <protection locked="0"/>
    </xf>
    <xf numFmtId="0" fontId="39" fillId="2" borderId="1" xfId="5" applyFont="1" applyFill="1" applyBorder="1" applyAlignment="1" applyProtection="1">
      <alignment horizontal="center" vertical="center"/>
    </xf>
    <xf numFmtId="178" fontId="39" fillId="2" borderId="1" xfId="5" applyNumberFormat="1" applyFont="1" applyFill="1" applyBorder="1" applyAlignment="1" applyProtection="1">
      <alignment horizontal="center" vertical="center"/>
    </xf>
    <xf numFmtId="0" fontId="39" fillId="2" borderId="1" xfId="5" applyNumberFormat="1" applyFont="1" applyFill="1" applyBorder="1" applyAlignment="1" applyProtection="1">
      <alignment horizontal="center" vertical="center"/>
    </xf>
    <xf numFmtId="0" fontId="39" fillId="4" borderId="1" xfId="5" applyFont="1" applyFill="1" applyBorder="1" applyAlignment="1" applyProtection="1">
      <alignment horizontal="left" vertical="center"/>
      <protection locked="0"/>
    </xf>
    <xf numFmtId="0" fontId="39" fillId="2" borderId="1" xfId="6" applyNumberFormat="1" applyFont="1" applyFill="1" applyBorder="1" applyAlignment="1" applyProtection="1">
      <alignment horizontal="center" vertical="center"/>
    </xf>
    <xf numFmtId="20" fontId="39" fillId="2" borderId="1" xfId="5" applyNumberFormat="1" applyFont="1" applyFill="1" applyBorder="1" applyAlignment="1" applyProtection="1">
      <alignment horizontal="center" vertical="center"/>
    </xf>
    <xf numFmtId="0" fontId="41" fillId="2" borderId="0" xfId="5" applyFont="1" applyFill="1" applyAlignment="1" applyProtection="1">
      <alignment horizontal="left" vertical="center"/>
    </xf>
    <xf numFmtId="0" fontId="39" fillId="2" borderId="0" xfId="5" applyFont="1" applyFill="1" applyAlignment="1" applyProtection="1">
      <alignment vertical="center"/>
    </xf>
    <xf numFmtId="0" fontId="25" fillId="2" borderId="0" xfId="5" applyFont="1" applyFill="1" applyAlignment="1">
      <alignment vertical="center"/>
    </xf>
    <xf numFmtId="0" fontId="25" fillId="2" borderId="0" xfId="5" applyFont="1" applyFill="1">
      <alignment vertical="center"/>
    </xf>
    <xf numFmtId="0" fontId="25" fillId="2" borderId="0" xfId="5" applyFont="1" applyFill="1" applyAlignment="1">
      <alignment horizontal="center" vertical="center"/>
    </xf>
    <xf numFmtId="0" fontId="24" fillId="2" borderId="0" xfId="5" applyFont="1" applyFill="1" applyBorder="1" applyAlignment="1" applyProtection="1">
      <alignment vertical="center"/>
      <protection locked="0"/>
    </xf>
    <xf numFmtId="0" fontId="28" fillId="0" borderId="0" xfId="5" applyFont="1">
      <alignment vertical="center"/>
    </xf>
    <xf numFmtId="0" fontId="28" fillId="2" borderId="0" xfId="5" applyFont="1" applyFill="1">
      <alignment vertical="center"/>
    </xf>
    <xf numFmtId="0" fontId="24" fillId="2" borderId="0" xfId="5" applyFont="1" applyFill="1" applyAlignment="1" applyProtection="1">
      <alignment horizontal="right" vertical="center"/>
    </xf>
    <xf numFmtId="0" fontId="24" fillId="0" borderId="20" xfId="5" applyFont="1" applyBorder="1" applyAlignment="1">
      <alignment vertical="center"/>
    </xf>
    <xf numFmtId="0" fontId="24" fillId="0" borderId="21" xfId="5" applyFont="1" applyBorder="1" applyAlignment="1">
      <alignment vertical="center"/>
    </xf>
    <xf numFmtId="0" fontId="24" fillId="0" borderId="21" xfId="5" quotePrefix="1" applyFont="1" applyBorder="1" applyAlignment="1">
      <alignment vertical="center"/>
    </xf>
    <xf numFmtId="0" fontId="24" fillId="2" borderId="21" xfId="5" applyFont="1" applyFill="1" applyBorder="1" applyAlignment="1">
      <alignment vertical="center"/>
    </xf>
    <xf numFmtId="0" fontId="24" fillId="0" borderId="135" xfId="5" applyFont="1" applyBorder="1" applyAlignment="1">
      <alignment vertical="center"/>
    </xf>
    <xf numFmtId="0" fontId="28" fillId="0" borderId="60" xfId="5" applyNumberFormat="1" applyFont="1" applyFill="1" applyBorder="1" applyAlignment="1">
      <alignment horizontal="center" vertical="center" wrapText="1"/>
    </xf>
    <xf numFmtId="0" fontId="24" fillId="0" borderId="71" xfId="5" applyFont="1" applyBorder="1" applyAlignment="1">
      <alignment vertical="center"/>
    </xf>
    <xf numFmtId="0" fontId="30" fillId="0" borderId="73" xfId="5" applyFont="1" applyBorder="1" applyAlignment="1">
      <alignment vertical="center"/>
    </xf>
    <xf numFmtId="0" fontId="30" fillId="0" borderId="44" xfId="5" applyFont="1" applyBorder="1" applyAlignment="1">
      <alignment vertical="center"/>
    </xf>
    <xf numFmtId="0" fontId="35" fillId="0" borderId="44" xfId="5" applyFont="1" applyBorder="1" applyAlignment="1">
      <alignment vertical="center"/>
    </xf>
    <xf numFmtId="0" fontId="35" fillId="0" borderId="45" xfId="5" applyFont="1" applyBorder="1" applyAlignment="1">
      <alignment vertical="center"/>
    </xf>
    <xf numFmtId="176" fontId="24" fillId="2" borderId="51" xfId="5" applyNumberFormat="1" applyFont="1" applyFill="1" applyBorder="1" applyAlignment="1" applyProtection="1">
      <alignment horizontal="center" vertical="center" shrinkToFit="1"/>
      <protection locked="0"/>
    </xf>
    <xf numFmtId="176" fontId="24" fillId="2" borderId="139" xfId="5" applyNumberFormat="1" applyFont="1" applyFill="1" applyBorder="1" applyAlignment="1" applyProtection="1">
      <alignment horizontal="center" vertical="center" shrinkToFit="1"/>
      <protection locked="0"/>
    </xf>
    <xf numFmtId="176" fontId="24" fillId="2" borderId="140" xfId="5" applyNumberFormat="1" applyFont="1" applyFill="1" applyBorder="1" applyAlignment="1" applyProtection="1">
      <alignment horizontal="center" vertical="center" shrinkToFit="1"/>
      <protection locked="0"/>
    </xf>
    <xf numFmtId="0" fontId="24" fillId="0" borderId="75" xfId="5" applyFont="1" applyBorder="1" applyAlignment="1">
      <alignment horizontal="center" vertical="center"/>
    </xf>
    <xf numFmtId="0" fontId="30" fillId="0" borderId="109" xfId="5" applyFont="1" applyBorder="1" applyAlignment="1">
      <alignment vertical="center"/>
    </xf>
    <xf numFmtId="0" fontId="30" fillId="0" borderId="103" xfId="5" applyFont="1" applyBorder="1" applyAlignment="1">
      <alignment vertical="center"/>
    </xf>
    <xf numFmtId="0" fontId="35" fillId="0" borderId="103" xfId="5" applyFont="1" applyBorder="1" applyAlignment="1">
      <alignment vertical="center"/>
    </xf>
    <xf numFmtId="0" fontId="35" fillId="0" borderId="104" xfId="5" applyFont="1" applyBorder="1" applyAlignment="1">
      <alignment vertical="center"/>
    </xf>
    <xf numFmtId="0" fontId="24" fillId="0" borderId="143" xfId="5" applyFont="1" applyBorder="1" applyAlignment="1">
      <alignment horizontal="center" vertical="center"/>
    </xf>
    <xf numFmtId="0" fontId="30" fillId="0" borderId="144" xfId="5" applyFont="1" applyBorder="1" applyAlignment="1">
      <alignment vertical="center"/>
    </xf>
    <xf numFmtId="0" fontId="30" fillId="0" borderId="4" xfId="5" applyFont="1" applyBorder="1" applyAlignment="1">
      <alignment vertical="center"/>
    </xf>
    <xf numFmtId="0" fontId="35" fillId="0" borderId="145" xfId="5" applyFont="1" applyBorder="1" applyAlignment="1">
      <alignment vertical="center"/>
    </xf>
    <xf numFmtId="0" fontId="35" fillId="0" borderId="146" xfId="5" applyFont="1" applyBorder="1" applyAlignment="1">
      <alignment horizontal="center" vertical="center"/>
    </xf>
    <xf numFmtId="0" fontId="24" fillId="0" borderId="148" xfId="5" applyFont="1" applyBorder="1" applyAlignment="1">
      <alignment vertical="center"/>
    </xf>
    <xf numFmtId="0" fontId="30" fillId="0" borderId="5" xfId="5" applyFont="1" applyBorder="1" applyAlignment="1">
      <alignment vertical="center"/>
    </xf>
    <xf numFmtId="0" fontId="30" fillId="0" borderId="2" xfId="5" applyFont="1" applyBorder="1" applyAlignment="1">
      <alignment vertical="center"/>
    </xf>
    <xf numFmtId="0" fontId="35" fillId="0" borderId="2" xfId="5" applyFont="1" applyBorder="1" applyAlignment="1">
      <alignment vertical="center"/>
    </xf>
    <xf numFmtId="0" fontId="35" fillId="0" borderId="26" xfId="5" applyFont="1" applyBorder="1" applyAlignment="1">
      <alignment vertical="center"/>
    </xf>
    <xf numFmtId="176" fontId="24" fillId="2" borderId="95" xfId="5" applyNumberFormat="1" applyFont="1" applyFill="1" applyBorder="1" applyAlignment="1" applyProtection="1">
      <alignment horizontal="center" vertical="center" shrinkToFit="1"/>
      <protection locked="0"/>
    </xf>
    <xf numFmtId="176" fontId="24" fillId="2" borderId="96" xfId="5" applyNumberFormat="1" applyFont="1" applyFill="1" applyBorder="1" applyAlignment="1" applyProtection="1">
      <alignment horizontal="center" vertical="center" shrinkToFit="1"/>
      <protection locked="0"/>
    </xf>
    <xf numFmtId="176" fontId="24" fillId="2" borderId="97" xfId="5" applyNumberFormat="1" applyFont="1" applyFill="1" applyBorder="1" applyAlignment="1" applyProtection="1">
      <alignment horizontal="center" vertical="center" shrinkToFit="1"/>
      <protection locked="0"/>
    </xf>
    <xf numFmtId="0" fontId="30" fillId="0" borderId="0" xfId="5" applyFont="1" applyBorder="1" applyAlignment="1">
      <alignment vertical="center"/>
    </xf>
    <xf numFmtId="0" fontId="35" fillId="0" borderId="0" xfId="5" applyFont="1" applyBorder="1" applyAlignment="1">
      <alignment vertical="center"/>
    </xf>
    <xf numFmtId="0" fontId="35" fillId="0" borderId="48" xfId="5" applyFont="1" applyBorder="1" applyAlignment="1">
      <alignment horizontal="center" vertical="center"/>
    </xf>
    <xf numFmtId="0" fontId="30" fillId="0" borderId="145" xfId="5" applyFont="1" applyBorder="1" applyAlignment="1">
      <alignment vertical="center"/>
    </xf>
    <xf numFmtId="0" fontId="35" fillId="0" borderId="4" xfId="5" applyFont="1" applyBorder="1" applyAlignment="1">
      <alignment vertical="center"/>
    </xf>
    <xf numFmtId="0" fontId="35" fillId="0" borderId="28" xfId="5" applyFont="1" applyBorder="1" applyAlignment="1">
      <alignment horizontal="center" vertical="center"/>
    </xf>
    <xf numFmtId="0" fontId="35" fillId="0" borderId="48" xfId="5" applyFont="1" applyBorder="1" applyAlignment="1">
      <alignment vertical="center"/>
    </xf>
    <xf numFmtId="0" fontId="30" fillId="0" borderId="118" xfId="5" applyFont="1" applyBorder="1" applyAlignment="1">
      <alignment vertical="center"/>
    </xf>
    <xf numFmtId="0" fontId="30" fillId="0" borderId="112" xfId="5" applyFont="1" applyBorder="1" applyAlignment="1">
      <alignment vertical="center"/>
    </xf>
    <xf numFmtId="0" fontId="35" fillId="0" borderId="112" xfId="5" applyFont="1" applyBorder="1" applyAlignment="1">
      <alignment vertical="center"/>
    </xf>
    <xf numFmtId="0" fontId="35" fillId="0" borderId="113" xfId="5" applyFont="1" applyBorder="1" applyAlignment="1">
      <alignment horizontal="center" vertical="center"/>
    </xf>
    <xf numFmtId="0" fontId="30" fillId="0" borderId="150" xfId="5" applyFont="1" applyBorder="1" applyAlignment="1">
      <alignment vertical="center"/>
    </xf>
    <xf numFmtId="0" fontId="30" fillId="0" borderId="120" xfId="5" applyFont="1" applyBorder="1" applyAlignment="1">
      <alignment vertical="center"/>
    </xf>
    <xf numFmtId="0" fontId="35" fillId="0" borderId="120" xfId="5" applyFont="1" applyBorder="1" applyAlignment="1">
      <alignment vertical="center"/>
    </xf>
    <xf numFmtId="0" fontId="35" fillId="0" borderId="121" xfId="5" applyFont="1" applyBorder="1" applyAlignment="1">
      <alignment vertical="center"/>
    </xf>
    <xf numFmtId="0" fontId="30" fillId="0" borderId="80" xfId="5" applyFont="1" applyBorder="1" applyAlignment="1">
      <alignment vertical="center"/>
    </xf>
    <xf numFmtId="0" fontId="30" fillId="0" borderId="54" xfId="5" applyFont="1" applyBorder="1" applyAlignment="1">
      <alignment vertical="center"/>
    </xf>
    <xf numFmtId="0" fontId="35" fillId="0" borderId="54" xfId="5" applyFont="1" applyBorder="1" applyAlignment="1">
      <alignment vertical="center"/>
    </xf>
    <xf numFmtId="0" fontId="35" fillId="0" borderId="55" xfId="5" applyFont="1" applyBorder="1" applyAlignment="1">
      <alignment horizontal="center" vertical="center"/>
    </xf>
    <xf numFmtId="176" fontId="28" fillId="2" borderId="154" xfId="5" applyNumberFormat="1" applyFont="1" applyFill="1" applyBorder="1" applyAlignment="1" applyProtection="1">
      <alignment horizontal="center" vertical="center" shrinkToFit="1"/>
      <protection locked="0"/>
    </xf>
    <xf numFmtId="176" fontId="28" fillId="2" borderId="152" xfId="5" applyNumberFormat="1" applyFont="1" applyFill="1" applyBorder="1" applyAlignment="1" applyProtection="1">
      <alignment horizontal="center" vertical="center" shrinkToFit="1"/>
      <protection locked="0"/>
    </xf>
    <xf numFmtId="176" fontId="28" fillId="2" borderId="153" xfId="5" applyNumberFormat="1" applyFont="1" applyFill="1" applyBorder="1" applyAlignment="1" applyProtection="1">
      <alignment horizontal="center" vertical="center" shrinkToFit="1"/>
      <protection locked="0"/>
    </xf>
    <xf numFmtId="176" fontId="28" fillId="2" borderId="151" xfId="5" applyNumberFormat="1" applyFont="1" applyFill="1" applyBorder="1" applyAlignment="1" applyProtection="1">
      <alignment horizontal="center" vertical="center" shrinkToFit="1"/>
      <protection locked="0"/>
    </xf>
    <xf numFmtId="176" fontId="28" fillId="2" borderId="155" xfId="5" applyNumberFormat="1" applyFont="1" applyFill="1" applyBorder="1" applyAlignment="1" applyProtection="1">
      <alignment horizontal="center" vertical="center" shrinkToFit="1"/>
      <protection locked="0"/>
    </xf>
    <xf numFmtId="176" fontId="28" fillId="2" borderId="117" xfId="5" applyNumberFormat="1" applyFont="1" applyFill="1" applyBorder="1" applyAlignment="1" applyProtection="1">
      <alignment horizontal="center" vertical="center" shrinkToFit="1"/>
      <protection locked="0"/>
    </xf>
    <xf numFmtId="176" fontId="28" fillId="2" borderId="115" xfId="5" applyNumberFormat="1" applyFont="1" applyFill="1" applyBorder="1" applyAlignment="1" applyProtection="1">
      <alignment horizontal="center" vertical="center" shrinkToFit="1"/>
      <protection locked="0"/>
    </xf>
    <xf numFmtId="176" fontId="28" fillId="2" borderId="116" xfId="5" applyNumberFormat="1" applyFont="1" applyFill="1" applyBorder="1" applyAlignment="1" applyProtection="1">
      <alignment horizontal="center" vertical="center" shrinkToFit="1"/>
      <protection locked="0"/>
    </xf>
    <xf numFmtId="176" fontId="28" fillId="2" borderId="114" xfId="5" applyNumberFormat="1" applyFont="1" applyFill="1" applyBorder="1" applyAlignment="1" applyProtection="1">
      <alignment horizontal="center" vertical="center" shrinkToFit="1"/>
      <protection locked="0"/>
    </xf>
    <xf numFmtId="176" fontId="28" fillId="2" borderId="157" xfId="5" applyNumberFormat="1" applyFont="1" applyFill="1" applyBorder="1" applyAlignment="1" applyProtection="1">
      <alignment horizontal="center" vertical="center" shrinkToFit="1"/>
      <protection locked="0"/>
    </xf>
    <xf numFmtId="176" fontId="28" fillId="2" borderId="30" xfId="5" applyNumberFormat="1" applyFont="1" applyFill="1" applyBorder="1" applyAlignment="1" applyProtection="1">
      <alignment horizontal="center" vertical="center" shrinkToFit="1"/>
      <protection locked="0"/>
    </xf>
    <xf numFmtId="176" fontId="28" fillId="2" borderId="29" xfId="5" applyNumberFormat="1" applyFont="1" applyFill="1" applyBorder="1" applyAlignment="1" applyProtection="1">
      <alignment horizontal="center" vertical="center" shrinkToFit="1"/>
      <protection locked="0"/>
    </xf>
    <xf numFmtId="176" fontId="28" fillId="2" borderId="165" xfId="5" applyNumberFormat="1" applyFont="1" applyFill="1" applyBorder="1" applyAlignment="1" applyProtection="1">
      <alignment horizontal="center" vertical="center" shrinkToFit="1"/>
      <protection locked="0"/>
    </xf>
    <xf numFmtId="176" fontId="28" fillId="2" borderId="163" xfId="5" applyNumberFormat="1" applyFont="1" applyFill="1" applyBorder="1" applyAlignment="1" applyProtection="1">
      <alignment horizontal="center" vertical="center" shrinkToFit="1"/>
      <protection locked="0"/>
    </xf>
    <xf numFmtId="176" fontId="28" fillId="2" borderId="166" xfId="5" applyNumberFormat="1" applyFont="1" applyFill="1" applyBorder="1" applyAlignment="1" applyProtection="1">
      <alignment horizontal="center" vertical="center" shrinkToFit="1"/>
      <protection locked="0"/>
    </xf>
    <xf numFmtId="0" fontId="30" fillId="0" borderId="0" xfId="5" applyFont="1">
      <alignment vertical="center"/>
    </xf>
    <xf numFmtId="0" fontId="35" fillId="0" borderId="0" xfId="5" applyFont="1">
      <alignment vertical="center"/>
    </xf>
    <xf numFmtId="0" fontId="30" fillId="0" borderId="0" xfId="5" applyFont="1" applyBorder="1">
      <alignment vertical="center"/>
    </xf>
    <xf numFmtId="0" fontId="30" fillId="0" borderId="0" xfId="5" applyFont="1" applyAlignment="1">
      <alignment horizontal="right" vertical="center"/>
    </xf>
    <xf numFmtId="0" fontId="24" fillId="0" borderId="0" xfId="5" applyFont="1" applyFill="1" applyAlignment="1">
      <alignment horizontal="left" vertical="center" wrapText="1"/>
    </xf>
    <xf numFmtId="0" fontId="29" fillId="0" borderId="0" xfId="5" applyFont="1" applyFill="1" applyAlignment="1">
      <alignment horizontal="left" vertical="center" wrapText="1"/>
    </xf>
    <xf numFmtId="0" fontId="29" fillId="0" borderId="0" xfId="5" applyFont="1" applyAlignment="1">
      <alignment horizontal="left" vertical="center" wrapText="1"/>
    </xf>
    <xf numFmtId="0" fontId="40" fillId="2" borderId="0" xfId="5" applyFont="1" applyFill="1">
      <alignment vertical="center"/>
    </xf>
    <xf numFmtId="0" fontId="39" fillId="2" borderId="0" xfId="5" applyFont="1" applyFill="1">
      <alignment vertical="center"/>
    </xf>
    <xf numFmtId="0" fontId="40" fillId="2" borderId="0" xfId="5" applyFont="1" applyFill="1" applyAlignment="1">
      <alignment horizontal="left" vertical="center"/>
    </xf>
    <xf numFmtId="0" fontId="44" fillId="2" borderId="47" xfId="5" applyFont="1" applyFill="1" applyBorder="1" applyAlignment="1" applyProtection="1">
      <alignment horizontal="center" vertical="center" shrinkToFit="1"/>
    </xf>
    <xf numFmtId="0" fontId="44" fillId="2" borderId="52" xfId="5" applyFont="1" applyFill="1" applyBorder="1" applyAlignment="1" applyProtection="1">
      <alignment horizontal="center" vertical="center"/>
    </xf>
    <xf numFmtId="0" fontId="39" fillId="2" borderId="0" xfId="5" applyFont="1" applyFill="1" applyAlignment="1" applyProtection="1">
      <alignment horizontal="center" vertical="center"/>
      <protection locked="0"/>
    </xf>
    <xf numFmtId="0" fontId="39" fillId="4" borderId="0" xfId="5" applyFont="1" applyFill="1" applyBorder="1" applyAlignment="1" applyProtection="1">
      <alignment horizontal="center" vertical="center"/>
      <protection locked="0"/>
    </xf>
    <xf numFmtId="0" fontId="39" fillId="2" borderId="0" xfId="5" applyFont="1" applyFill="1" applyAlignment="1" applyProtection="1">
      <alignment horizontal="right" vertical="center"/>
      <protection locked="0"/>
    </xf>
    <xf numFmtId="0" fontId="39" fillId="2" borderId="0" xfId="5" applyFont="1" applyFill="1" applyProtection="1">
      <alignment vertical="center"/>
      <protection locked="0"/>
    </xf>
    <xf numFmtId="0" fontId="39" fillId="2" borderId="0" xfId="5" applyFont="1" applyFill="1" applyAlignment="1" applyProtection="1">
      <alignment horizontal="right" vertical="center"/>
    </xf>
    <xf numFmtId="20" fontId="39" fillId="2" borderId="1" xfId="5" applyNumberFormat="1" applyFont="1" applyFill="1" applyBorder="1" applyAlignment="1" applyProtection="1">
      <alignment horizontal="center" vertical="center"/>
      <protection locked="0"/>
    </xf>
    <xf numFmtId="0" fontId="39" fillId="2" borderId="1" xfId="5" applyFont="1" applyFill="1" applyBorder="1" applyAlignment="1" applyProtection="1">
      <alignment horizontal="center" vertical="center"/>
      <protection locked="0"/>
    </xf>
    <xf numFmtId="0" fontId="39" fillId="4" borderId="1" xfId="5" applyNumberFormat="1" applyFont="1" applyFill="1" applyBorder="1" applyAlignment="1" applyProtection="1">
      <alignment horizontal="center" vertical="center"/>
      <protection locked="0"/>
    </xf>
    <xf numFmtId="0" fontId="45" fillId="4" borderId="47" xfId="5" applyFont="1" applyFill="1" applyBorder="1" applyAlignment="1" applyProtection="1">
      <alignment horizontal="center" vertical="center"/>
      <protection locked="0"/>
    </xf>
    <xf numFmtId="0" fontId="45" fillId="4" borderId="49" xfId="5" applyFont="1" applyFill="1" applyBorder="1" applyAlignment="1" applyProtection="1">
      <alignment horizontal="center" vertical="center"/>
      <protection locked="0"/>
    </xf>
    <xf numFmtId="0" fontId="45" fillId="4" borderId="52" xfId="5" applyFont="1" applyFill="1" applyBorder="1" applyAlignment="1" applyProtection="1">
      <alignment horizontal="center" vertical="center"/>
      <protection locked="0"/>
    </xf>
    <xf numFmtId="0" fontId="24" fillId="0" borderId="44" xfId="5" applyFont="1" applyBorder="1" applyAlignment="1">
      <alignment vertical="center" wrapText="1"/>
    </xf>
    <xf numFmtId="0" fontId="24" fillId="0" borderId="45" xfId="5" applyFont="1" applyBorder="1" applyAlignment="1">
      <alignment vertical="center" wrapText="1"/>
    </xf>
    <xf numFmtId="0" fontId="24" fillId="0" borderId="0" xfId="5" applyFont="1" applyBorder="1" applyAlignment="1">
      <alignment vertical="center" wrapText="1"/>
    </xf>
    <xf numFmtId="0" fontId="24" fillId="0" borderId="48" xfId="5" applyFont="1" applyBorder="1" applyAlignment="1">
      <alignment vertical="center" wrapText="1"/>
    </xf>
    <xf numFmtId="0" fontId="24" fillId="0" borderId="54" xfId="5" applyFont="1" applyBorder="1" applyAlignment="1">
      <alignment vertical="center" wrapText="1"/>
    </xf>
    <xf numFmtId="0" fontId="24" fillId="0" borderId="55" xfId="5" applyFont="1" applyBorder="1" applyAlignment="1">
      <alignment vertical="center" wrapText="1"/>
    </xf>
    <xf numFmtId="0" fontId="29" fillId="2" borderId="73" xfId="5" applyFont="1" applyFill="1" applyBorder="1" applyAlignment="1">
      <alignment vertical="center"/>
    </xf>
    <xf numFmtId="0" fontId="29" fillId="2" borderId="44" xfId="5" applyFont="1" applyFill="1" applyBorder="1" applyAlignment="1">
      <alignment vertical="center"/>
    </xf>
    <xf numFmtId="0" fontId="29" fillId="2" borderId="45" xfId="5" applyFont="1" applyFill="1" applyBorder="1" applyAlignment="1">
      <alignment vertical="center"/>
    </xf>
    <xf numFmtId="0" fontId="24" fillId="2" borderId="151" xfId="5" applyFont="1" applyFill="1" applyBorder="1" applyAlignment="1" applyProtection="1">
      <alignment horizontal="center" vertical="center" shrinkToFit="1"/>
      <protection locked="0"/>
    </xf>
    <xf numFmtId="0" fontId="24" fillId="2" borderId="152" xfId="5" applyFont="1" applyFill="1" applyBorder="1" applyAlignment="1" applyProtection="1">
      <alignment horizontal="center" vertical="center" shrinkToFit="1"/>
      <protection locked="0"/>
    </xf>
    <xf numFmtId="0" fontId="24" fillId="2" borderId="153" xfId="5" applyFont="1" applyFill="1" applyBorder="1" applyAlignment="1" applyProtection="1">
      <alignment horizontal="center" vertical="center" shrinkToFit="1"/>
      <protection locked="0"/>
    </xf>
    <xf numFmtId="0" fontId="29" fillId="2" borderId="109" xfId="5" applyFont="1" applyFill="1" applyBorder="1" applyAlignment="1">
      <alignment vertical="center"/>
    </xf>
    <xf numFmtId="0" fontId="29" fillId="2" borderId="103" xfId="5" applyFont="1" applyFill="1" applyBorder="1" applyAlignment="1">
      <alignment vertical="center"/>
    </xf>
    <xf numFmtId="0" fontId="29" fillId="2" borderId="104" xfId="5" applyFont="1" applyFill="1" applyBorder="1" applyAlignment="1">
      <alignment vertical="center"/>
    </xf>
    <xf numFmtId="0" fontId="29" fillId="2" borderId="5" xfId="5" applyFont="1" applyFill="1" applyBorder="1" applyAlignment="1">
      <alignment vertical="center"/>
    </xf>
    <xf numFmtId="0" fontId="29" fillId="2" borderId="2" xfId="5" applyFont="1" applyFill="1" applyBorder="1" applyAlignment="1">
      <alignment vertical="center"/>
    </xf>
    <xf numFmtId="0" fontId="29" fillId="2" borderId="26" xfId="5" applyFont="1" applyFill="1" applyBorder="1" applyAlignment="1">
      <alignment vertical="center"/>
    </xf>
    <xf numFmtId="0" fontId="24" fillId="2" borderId="168" xfId="5" applyFont="1" applyFill="1" applyBorder="1" applyAlignment="1" applyProtection="1">
      <alignment horizontal="center" vertical="center" shrinkToFit="1"/>
      <protection locked="0"/>
    </xf>
    <xf numFmtId="0" fontId="29" fillId="2" borderId="118" xfId="5" applyFont="1" applyFill="1" applyBorder="1" applyAlignment="1">
      <alignment vertical="center"/>
    </xf>
    <xf numFmtId="0" fontId="29" fillId="2" borderId="112" xfId="5" applyFont="1" applyFill="1" applyBorder="1" applyAlignment="1">
      <alignment vertical="center"/>
    </xf>
    <xf numFmtId="0" fontId="29" fillId="2" borderId="113" xfId="5" applyFont="1" applyFill="1" applyBorder="1" applyAlignment="1">
      <alignment vertical="center"/>
    </xf>
    <xf numFmtId="0" fontId="29" fillId="2" borderId="50" xfId="5" applyFont="1" applyFill="1" applyBorder="1" applyAlignment="1">
      <alignment vertical="center"/>
    </xf>
    <xf numFmtId="0" fontId="29" fillId="2" borderId="0" xfId="5" applyFont="1" applyFill="1" applyBorder="1" applyAlignment="1">
      <alignment vertical="center"/>
    </xf>
    <xf numFmtId="0" fontId="29" fillId="2" borderId="48" xfId="5" applyFont="1" applyFill="1" applyBorder="1" applyAlignment="1">
      <alignment vertical="center"/>
    </xf>
    <xf numFmtId="0" fontId="29" fillId="2" borderId="169" xfId="5" applyFont="1" applyFill="1" applyBorder="1" applyAlignment="1">
      <alignment vertical="center"/>
    </xf>
    <xf numFmtId="0" fontId="29" fillId="2" borderId="170" xfId="5" applyFont="1" applyFill="1" applyBorder="1" applyAlignment="1">
      <alignment vertical="center"/>
    </xf>
    <xf numFmtId="0" fontId="29" fillId="2" borderId="171" xfId="5" applyFont="1" applyFill="1" applyBorder="1" applyAlignment="1">
      <alignment vertical="center"/>
    </xf>
    <xf numFmtId="176" fontId="24" fillId="2" borderId="162" xfId="5" applyNumberFormat="1" applyFont="1" applyFill="1" applyBorder="1" applyAlignment="1">
      <alignment horizontal="center" vertical="center" shrinkToFit="1"/>
    </xf>
    <xf numFmtId="176" fontId="24" fillId="2" borderId="163" xfId="5" applyNumberFormat="1" applyFont="1" applyFill="1" applyBorder="1" applyAlignment="1">
      <alignment horizontal="center" vertical="center" shrinkToFit="1"/>
    </xf>
    <xf numFmtId="176" fontId="24" fillId="2" borderId="164" xfId="5" applyNumberFormat="1" applyFont="1" applyFill="1" applyBorder="1" applyAlignment="1">
      <alignment horizontal="center" vertical="center" shrinkToFit="1"/>
    </xf>
    <xf numFmtId="0" fontId="29" fillId="2" borderId="0" xfId="5" applyFont="1" applyFill="1" applyBorder="1" applyAlignment="1">
      <alignment horizontal="center" vertical="center"/>
    </xf>
    <xf numFmtId="0" fontId="29" fillId="2" borderId="0" xfId="5" applyFont="1" applyFill="1" applyBorder="1" applyAlignment="1" applyProtection="1">
      <alignment horizontal="center" vertical="center" shrinkToFit="1"/>
      <protection locked="0"/>
    </xf>
    <xf numFmtId="0" fontId="29" fillId="2" borderId="0" xfId="5" applyFont="1" applyFill="1" applyBorder="1" applyAlignment="1" applyProtection="1">
      <alignment horizontal="center" vertical="center" wrapText="1"/>
      <protection locked="0"/>
    </xf>
    <xf numFmtId="0" fontId="29" fillId="2" borderId="0" xfId="5" applyFont="1" applyFill="1" applyBorder="1" applyAlignment="1" applyProtection="1">
      <alignment horizontal="left" vertical="center" wrapText="1"/>
      <protection locked="0"/>
    </xf>
    <xf numFmtId="0" fontId="30" fillId="2" borderId="0" xfId="5" applyFont="1" applyFill="1" applyBorder="1" applyAlignment="1">
      <alignment vertical="center"/>
    </xf>
    <xf numFmtId="0" fontId="35" fillId="2" borderId="0" xfId="5" applyFont="1" applyFill="1" applyBorder="1" applyAlignment="1">
      <alignment vertical="center"/>
    </xf>
    <xf numFmtId="0" fontId="35" fillId="2" borderId="0" xfId="5" applyFont="1" applyFill="1" applyBorder="1" applyAlignment="1">
      <alignment horizontal="center" vertical="center"/>
    </xf>
    <xf numFmtId="0" fontId="29" fillId="2" borderId="0" xfId="5" applyFont="1" applyFill="1" applyBorder="1" applyAlignment="1">
      <alignment horizontal="center" vertical="center" wrapText="1"/>
    </xf>
    <xf numFmtId="1" fontId="29" fillId="2" borderId="0" xfId="5" applyNumberFormat="1" applyFont="1" applyFill="1" applyBorder="1" applyAlignment="1">
      <alignment horizontal="center" vertical="center" wrapText="1"/>
    </xf>
    <xf numFmtId="0" fontId="29" fillId="0" borderId="0" xfId="5" applyFont="1" applyFill="1" applyAlignment="1">
      <alignment horizontal="left" vertical="center"/>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9" fillId="0" borderId="49" xfId="1" applyBorder="1" applyAlignment="1">
      <alignment vertical="center"/>
    </xf>
    <xf numFmtId="0" fontId="9" fillId="0" borderId="51" xfId="1" applyBorder="1" applyAlignment="1">
      <alignment vertical="center"/>
    </xf>
    <xf numFmtId="0" fontId="9" fillId="0" borderId="41" xfId="1" applyBorder="1" applyAlignment="1">
      <alignment horizontal="center" vertical="center"/>
    </xf>
    <xf numFmtId="0" fontId="9" fillId="0" borderId="3" xfId="1" applyBorder="1" applyAlignment="1">
      <alignment horizontal="center" vertical="center"/>
    </xf>
    <xf numFmtId="0" fontId="9" fillId="0" borderId="42" xfId="1" applyBorder="1" applyAlignment="1">
      <alignment horizontal="center" vertical="center"/>
    </xf>
    <xf numFmtId="0" fontId="9" fillId="0" borderId="1" xfId="1" applyBorder="1" applyAlignment="1">
      <alignment horizontal="center" vertical="center"/>
    </xf>
    <xf numFmtId="0" fontId="9" fillId="0" borderId="5" xfId="1" applyBorder="1" applyAlignment="1">
      <alignment horizontal="center" vertical="center"/>
    </xf>
    <xf numFmtId="0" fontId="9" fillId="0" borderId="6" xfId="1" applyBorder="1" applyAlignment="1">
      <alignment horizontal="center" vertical="center"/>
    </xf>
    <xf numFmtId="0" fontId="9" fillId="0" borderId="7" xfId="1" applyBorder="1" applyAlignment="1">
      <alignment horizontal="center" vertical="center"/>
    </xf>
    <xf numFmtId="0" fontId="9" fillId="0" borderId="8" xfId="1" applyBorder="1" applyAlignment="1">
      <alignment horizontal="center" vertical="center"/>
    </xf>
    <xf numFmtId="0" fontId="9" fillId="0" borderId="2" xfId="1" applyBorder="1" applyAlignment="1">
      <alignment horizontal="center" vertical="center"/>
    </xf>
    <xf numFmtId="0" fontId="9" fillId="0" borderId="50" xfId="1" applyBorder="1" applyAlignment="1">
      <alignment horizontal="center" vertical="center"/>
    </xf>
    <xf numFmtId="0" fontId="9" fillId="0" borderId="0" xfId="1" applyBorder="1" applyAlignment="1">
      <alignment horizontal="center" vertical="center"/>
    </xf>
    <xf numFmtId="0" fontId="9" fillId="0" borderId="51" xfId="1" applyBorder="1" applyAlignment="1">
      <alignment horizontal="center" vertical="center"/>
    </xf>
    <xf numFmtId="0" fontId="9" fillId="0" borderId="4" xfId="1" applyBorder="1" applyAlignment="1">
      <alignment horizontal="center" vertical="center"/>
    </xf>
    <xf numFmtId="0" fontId="10" fillId="2" borderId="31" xfId="2" applyFont="1" applyFill="1" applyBorder="1" applyAlignment="1">
      <alignment horizontal="center" vertical="center" shrinkToFit="1"/>
    </xf>
    <xf numFmtId="0" fontId="10" fillId="2" borderId="42" xfId="2" applyFont="1" applyFill="1" applyBorder="1" applyAlignment="1">
      <alignment horizontal="center" vertical="center" shrinkToFit="1"/>
    </xf>
    <xf numFmtId="0" fontId="10" fillId="2" borderId="41"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42" xfId="2" applyFont="1" applyFill="1" applyBorder="1" applyAlignment="1">
      <alignment horizontal="left" vertical="top" wrapText="1"/>
    </xf>
    <xf numFmtId="0" fontId="10" fillId="2" borderId="59" xfId="2" applyFont="1" applyFill="1" applyBorder="1" applyAlignment="1">
      <alignment horizontal="left" vertical="top" wrapText="1"/>
    </xf>
    <xf numFmtId="0" fontId="2" fillId="2" borderId="0" xfId="2" applyFont="1" applyFill="1" applyBorder="1" applyAlignment="1">
      <alignment horizontal="left" vertical="center"/>
    </xf>
    <xf numFmtId="0" fontId="11" fillId="2" borderId="0" xfId="2" applyFont="1" applyFill="1" applyBorder="1" applyAlignment="1">
      <alignment horizontal="left" vertical="center"/>
    </xf>
    <xf numFmtId="0" fontId="10" fillId="2" borderId="0" xfId="2" applyFont="1" applyFill="1" applyBorder="1" applyAlignment="1">
      <alignment horizontal="center" vertical="center"/>
    </xf>
    <xf numFmtId="0" fontId="3" fillId="3" borderId="56" xfId="2" applyFont="1" applyFill="1" applyBorder="1" applyAlignment="1">
      <alignment horizontal="center" vertical="center" shrinkToFit="1"/>
    </xf>
    <xf numFmtId="0" fontId="3" fillId="3" borderId="57" xfId="2" applyFont="1" applyFill="1" applyBorder="1" applyAlignment="1">
      <alignment horizontal="center" vertical="center" shrinkToFit="1"/>
    </xf>
    <xf numFmtId="0" fontId="3" fillId="3" borderId="57" xfId="2" applyFont="1" applyFill="1" applyBorder="1" applyAlignment="1">
      <alignment horizontal="center" vertical="center"/>
    </xf>
    <xf numFmtId="0" fontId="3" fillId="3" borderId="58" xfId="2" applyFont="1" applyFill="1" applyBorder="1" applyAlignment="1">
      <alignment horizontal="center" vertical="center"/>
    </xf>
    <xf numFmtId="0" fontId="10" fillId="2" borderId="41"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2" borderId="42" xfId="2" applyFont="1" applyFill="1" applyBorder="1" applyAlignment="1">
      <alignment horizontal="left" vertical="center" wrapText="1"/>
    </xf>
    <xf numFmtId="0" fontId="10" fillId="2" borderId="41"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59" xfId="2" applyFont="1" applyFill="1" applyBorder="1" applyAlignment="1">
      <alignment horizontal="center" vertical="center" shrinkToFi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10" fillId="2" borderId="61"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 fillId="2" borderId="60" xfId="2" applyFont="1" applyFill="1" applyBorder="1" applyAlignment="1">
      <alignment horizontal="left" vertical="center" wrapText="1"/>
    </xf>
    <xf numFmtId="0" fontId="10" fillId="2" borderId="61" xfId="2" applyFont="1" applyFill="1" applyBorder="1" applyAlignment="1">
      <alignment horizontal="center" vertical="center" shrinkToFit="1"/>
    </xf>
    <xf numFmtId="0" fontId="10" fillId="2" borderId="39" xfId="2" applyFont="1" applyFill="1" applyBorder="1" applyAlignment="1">
      <alignment horizontal="center" vertical="center" shrinkToFit="1"/>
    </xf>
    <xf numFmtId="0" fontId="10" fillId="2" borderId="40" xfId="2" applyFont="1" applyFill="1" applyBorder="1" applyAlignment="1">
      <alignment horizontal="center" vertical="center" shrinkToFit="1"/>
    </xf>
    <xf numFmtId="0" fontId="13" fillId="2" borderId="0" xfId="2" applyFont="1" applyFill="1" applyBorder="1" applyAlignment="1">
      <alignment horizontal="left" vertical="top"/>
    </xf>
    <xf numFmtId="0" fontId="14" fillId="2" borderId="0" xfId="2" applyFont="1" applyFill="1" applyBorder="1" applyAlignment="1">
      <alignment horizontal="left" vertical="top" wrapText="1"/>
    </xf>
    <xf numFmtId="0" fontId="2" fillId="2" borderId="46" xfId="2" applyFont="1" applyFill="1" applyBorder="1" applyAlignment="1">
      <alignment horizontal="left" vertical="center" wrapText="1"/>
    </xf>
    <xf numFmtId="0" fontId="2" fillId="2" borderId="48" xfId="2" applyFont="1" applyFill="1" applyBorder="1" applyAlignment="1">
      <alignment horizontal="left" vertical="center" wrapText="1"/>
    </xf>
    <xf numFmtId="0" fontId="2" fillId="2" borderId="46" xfId="2" applyFont="1" applyFill="1" applyBorder="1" applyAlignment="1">
      <alignment horizontal="left" vertical="top" wrapText="1"/>
    </xf>
    <xf numFmtId="0" fontId="2" fillId="2" borderId="48" xfId="2" applyFont="1" applyFill="1" applyBorder="1" applyAlignment="1">
      <alignment horizontal="left" vertical="top" wrapText="1"/>
    </xf>
    <xf numFmtId="0" fontId="2" fillId="2" borderId="53" xfId="2" applyFont="1" applyFill="1" applyBorder="1" applyAlignment="1">
      <alignment horizontal="left" vertical="top" wrapText="1"/>
    </xf>
    <xf numFmtId="0" fontId="2" fillId="2" borderId="55" xfId="2" applyFont="1" applyFill="1" applyBorder="1" applyAlignment="1">
      <alignment horizontal="left" vertical="top" wrapText="1"/>
    </xf>
    <xf numFmtId="0" fontId="11" fillId="2" borderId="0" xfId="2" applyFont="1" applyFill="1" applyBorder="1" applyAlignment="1">
      <alignment horizontal="center" vertical="center"/>
    </xf>
    <xf numFmtId="0" fontId="2" fillId="2" borderId="56" xfId="2" applyFont="1" applyFill="1" applyBorder="1" applyAlignment="1">
      <alignment horizontal="center" vertical="center" wrapText="1"/>
    </xf>
    <xf numFmtId="0" fontId="2" fillId="2" borderId="58"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4" fillId="2" borderId="1" xfId="2" applyFont="1" applyFill="1" applyBorder="1" applyAlignment="1">
      <alignment horizontal="left" vertical="center"/>
    </xf>
    <xf numFmtId="0" fontId="14" fillId="2" borderId="0" xfId="2" applyFont="1" applyFill="1" applyBorder="1" applyAlignment="1">
      <alignment horizontal="left" vertical="top"/>
    </xf>
    <xf numFmtId="0" fontId="13" fillId="2" borderId="0" xfId="2" applyFont="1" applyFill="1" applyBorder="1" applyAlignment="1">
      <alignment horizontal="center" vertical="center"/>
    </xf>
    <xf numFmtId="0" fontId="11" fillId="2" borderId="0" xfId="2" applyFont="1" applyFill="1" applyBorder="1" applyAlignment="1">
      <alignment horizontal="right"/>
    </xf>
    <xf numFmtId="0" fontId="10" fillId="2" borderId="0" xfId="2" applyFont="1" applyFill="1" applyBorder="1" applyAlignment="1">
      <alignment horizontal="left" vertical="center"/>
    </xf>
    <xf numFmtId="0" fontId="10" fillId="2" borderId="4"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4" fillId="2" borderId="4" xfId="2" applyFont="1" applyFill="1" applyBorder="1" applyAlignment="1">
      <alignment horizontal="center"/>
    </xf>
    <xf numFmtId="0" fontId="13" fillId="2" borderId="0" xfId="2" applyFont="1" applyFill="1" applyBorder="1" applyAlignment="1">
      <alignment horizontal="center" vertical="top"/>
    </xf>
    <xf numFmtId="0" fontId="14" fillId="2" borderId="41" xfId="2" applyFont="1" applyFill="1" applyBorder="1" applyAlignment="1">
      <alignment horizontal="left" vertical="center"/>
    </xf>
    <xf numFmtId="0" fontId="14" fillId="2" borderId="3" xfId="2" applyFont="1" applyFill="1" applyBorder="1" applyAlignment="1">
      <alignment horizontal="left" vertical="center"/>
    </xf>
    <xf numFmtId="0" fontId="14" fillId="2" borderId="42" xfId="2" applyFont="1" applyFill="1" applyBorder="1" applyAlignment="1">
      <alignment horizontal="left" vertical="center"/>
    </xf>
    <xf numFmtId="0" fontId="14" fillId="2" borderId="5" xfId="2" applyFont="1" applyFill="1" applyBorder="1" applyAlignment="1">
      <alignment horizontal="center" vertical="top"/>
    </xf>
    <xf numFmtId="0" fontId="14" fillId="2" borderId="2" xfId="2" applyFont="1" applyFill="1" applyBorder="1" applyAlignment="1">
      <alignment horizontal="center" vertical="top"/>
    </xf>
    <xf numFmtId="0" fontId="14" fillId="2" borderId="6" xfId="2" applyFont="1" applyFill="1" applyBorder="1" applyAlignment="1">
      <alignment horizontal="center" vertical="top"/>
    </xf>
    <xf numFmtId="0" fontId="4" fillId="2" borderId="0" xfId="2" applyFont="1" applyFill="1" applyBorder="1" applyAlignment="1">
      <alignment horizontal="left" vertical="top" wrapText="1"/>
    </xf>
    <xf numFmtId="0" fontId="14" fillId="2" borderId="0" xfId="2" applyFont="1" applyFill="1" applyBorder="1" applyAlignment="1">
      <alignment horizontal="center" vertical="top"/>
    </xf>
    <xf numFmtId="0" fontId="10" fillId="2" borderId="4" xfId="2" applyFont="1" applyFill="1" applyBorder="1" applyAlignment="1">
      <alignment horizontal="left" vertical="top" wrapText="1"/>
    </xf>
    <xf numFmtId="0" fontId="10" fillId="2" borderId="8" xfId="2" applyFont="1" applyFill="1" applyBorder="1" applyAlignment="1">
      <alignment horizontal="left" vertical="top" wrapText="1"/>
    </xf>
    <xf numFmtId="0" fontId="10" fillId="2" borderId="50" xfId="2" applyFont="1" applyFill="1" applyBorder="1" applyAlignment="1">
      <alignment horizontal="left" vertical="top" wrapText="1"/>
    </xf>
    <xf numFmtId="0" fontId="10" fillId="2" borderId="0" xfId="2" applyFont="1" applyFill="1" applyBorder="1" applyAlignment="1">
      <alignment horizontal="left" vertical="top"/>
    </xf>
    <xf numFmtId="0" fontId="10" fillId="2" borderId="51" xfId="2" applyFont="1" applyFill="1" applyBorder="1" applyAlignment="1">
      <alignment horizontal="left" vertical="top"/>
    </xf>
    <xf numFmtId="0" fontId="10" fillId="2" borderId="0" xfId="2" applyFont="1" applyFill="1" applyBorder="1" applyAlignment="1">
      <alignment horizontal="left" vertical="top" wrapText="1"/>
    </xf>
    <xf numFmtId="0" fontId="10" fillId="2" borderId="51" xfId="2" applyFont="1" applyFill="1" applyBorder="1" applyAlignment="1">
      <alignment horizontal="left" vertical="top" wrapText="1"/>
    </xf>
    <xf numFmtId="0" fontId="21" fillId="2" borderId="47" xfId="4" applyFont="1" applyFill="1" applyBorder="1" applyAlignment="1">
      <alignment horizontal="left" vertical="center"/>
    </xf>
    <xf numFmtId="0" fontId="21" fillId="2" borderId="52" xfId="4" applyFont="1" applyFill="1" applyBorder="1" applyAlignment="1">
      <alignment horizontal="left" vertical="center"/>
    </xf>
    <xf numFmtId="0" fontId="9" fillId="0" borderId="0" xfId="4" applyAlignment="1">
      <alignment vertical="center"/>
    </xf>
    <xf numFmtId="0" fontId="20" fillId="2" borderId="0" xfId="4" applyFont="1" applyFill="1" applyAlignment="1">
      <alignment horizontal="center" vertical="center"/>
    </xf>
    <xf numFmtId="0" fontId="19" fillId="2" borderId="47" xfId="4" applyFont="1" applyFill="1" applyBorder="1" applyAlignment="1">
      <alignment horizontal="center" vertical="center"/>
    </xf>
    <xf numFmtId="0" fontId="19" fillId="2" borderId="52" xfId="4" applyFont="1" applyFill="1" applyBorder="1" applyAlignment="1">
      <alignment horizontal="center" vertical="center"/>
    </xf>
    <xf numFmtId="0" fontId="24" fillId="0" borderId="71" xfId="5" applyFont="1" applyFill="1" applyBorder="1" applyAlignment="1" applyProtection="1">
      <alignment horizontal="center" vertical="center"/>
    </xf>
    <xf numFmtId="0" fontId="24" fillId="0" borderId="75" xfId="5" applyFont="1" applyFill="1" applyBorder="1" applyAlignment="1" applyProtection="1">
      <alignment horizontal="center" vertical="center"/>
    </xf>
    <xf numFmtId="0" fontId="24" fillId="0" borderId="78" xfId="5" applyFont="1" applyFill="1" applyBorder="1" applyAlignment="1" applyProtection="1">
      <alignment horizontal="center" vertical="center"/>
    </xf>
    <xf numFmtId="0" fontId="24" fillId="0" borderId="44" xfId="5" applyFont="1" applyFill="1" applyBorder="1" applyAlignment="1" applyProtection="1">
      <alignment horizontal="center" vertical="center" wrapText="1"/>
    </xf>
    <xf numFmtId="0" fontId="24" fillId="0" borderId="72" xfId="5" applyFont="1" applyFill="1" applyBorder="1" applyAlignment="1" applyProtection="1">
      <alignment horizontal="center" vertical="center" wrapText="1"/>
    </xf>
    <xf numFmtId="0" fontId="24" fillId="0" borderId="0" xfId="5" applyFont="1" applyFill="1" applyBorder="1" applyAlignment="1" applyProtection="1">
      <alignment horizontal="center" vertical="center" wrapText="1"/>
    </xf>
    <xf numFmtId="0" fontId="24" fillId="0" borderId="51" xfId="5" applyFont="1" applyFill="1" applyBorder="1" applyAlignment="1" applyProtection="1">
      <alignment horizontal="center" vertical="center" wrapText="1"/>
    </xf>
    <xf numFmtId="0" fontId="24" fillId="0" borderId="54" xfId="5" applyFont="1" applyFill="1" applyBorder="1" applyAlignment="1" applyProtection="1">
      <alignment horizontal="center" vertical="center" wrapText="1"/>
    </xf>
    <xf numFmtId="0" fontId="24" fillId="0" borderId="79" xfId="5" applyFont="1" applyFill="1" applyBorder="1" applyAlignment="1" applyProtection="1">
      <alignment horizontal="center" vertical="center" wrapText="1"/>
    </xf>
    <xf numFmtId="0" fontId="24" fillId="0" borderId="73" xfId="5" applyFont="1" applyFill="1" applyBorder="1" applyAlignment="1" applyProtection="1">
      <alignment horizontal="center" vertical="center" wrapText="1"/>
    </xf>
    <xf numFmtId="0" fontId="24" fillId="0" borderId="50" xfId="5" applyFont="1" applyFill="1" applyBorder="1" applyAlignment="1" applyProtection="1">
      <alignment horizontal="center" vertical="center" wrapText="1"/>
    </xf>
    <xf numFmtId="0" fontId="24" fillId="0" borderId="80" xfId="5" applyFont="1" applyFill="1" applyBorder="1" applyAlignment="1" applyProtection="1">
      <alignment horizontal="center" vertical="center" wrapText="1"/>
    </xf>
    <xf numFmtId="0" fontId="24" fillId="0" borderId="45" xfId="5" applyFont="1" applyFill="1" applyBorder="1" applyAlignment="1" applyProtection="1">
      <alignment horizontal="center" vertical="center" wrapText="1"/>
    </xf>
    <xf numFmtId="0" fontId="24" fillId="0" borderId="48" xfId="5" applyFont="1" applyFill="1" applyBorder="1" applyAlignment="1" applyProtection="1">
      <alignment horizontal="center" vertical="center" wrapText="1"/>
    </xf>
    <xf numFmtId="0" fontId="24" fillId="0" borderId="55" xfId="5" applyFont="1" applyFill="1" applyBorder="1" applyAlignment="1" applyProtection="1">
      <alignment horizontal="center" vertical="center" wrapText="1"/>
    </xf>
    <xf numFmtId="0" fontId="24" fillId="0" borderId="43" xfId="5" quotePrefix="1" applyFont="1" applyFill="1" applyBorder="1" applyAlignment="1" applyProtection="1">
      <alignment horizontal="center" vertical="center"/>
    </xf>
    <xf numFmtId="0" fontId="24" fillId="0" borderId="44" xfId="5" applyFont="1" applyFill="1" applyBorder="1" applyAlignment="1" applyProtection="1">
      <alignment horizontal="center" vertical="center"/>
    </xf>
    <xf numFmtId="0" fontId="29" fillId="0" borderId="56" xfId="5" applyFont="1" applyFill="1" applyBorder="1" applyAlignment="1" applyProtection="1">
      <alignment horizontal="center" vertical="center" wrapText="1"/>
    </xf>
    <xf numFmtId="0" fontId="29" fillId="0" borderId="58" xfId="5" applyFont="1" applyFill="1" applyBorder="1" applyAlignment="1" applyProtection="1">
      <alignment horizontal="center" vertical="center" wrapText="1"/>
    </xf>
    <xf numFmtId="0" fontId="29" fillId="0" borderId="29" xfId="5" applyFont="1" applyFill="1" applyBorder="1" applyAlignment="1" applyProtection="1">
      <alignment horizontal="center" vertical="center" wrapText="1"/>
    </xf>
    <xf numFmtId="0" fontId="29" fillId="0" borderId="30" xfId="5" applyFont="1" applyFill="1" applyBorder="1" applyAlignment="1" applyProtection="1">
      <alignment horizontal="center" vertical="center" wrapText="1"/>
    </xf>
    <xf numFmtId="0" fontId="29" fillId="0" borderId="76" xfId="5" applyFont="1" applyFill="1" applyBorder="1" applyAlignment="1" applyProtection="1">
      <alignment horizontal="center" vertical="center" wrapText="1"/>
    </xf>
    <xf numFmtId="0" fontId="29" fillId="0" borderId="77" xfId="5" applyFont="1" applyFill="1" applyBorder="1" applyAlignment="1" applyProtection="1">
      <alignment horizontal="center" vertical="center" wrapText="1"/>
    </xf>
    <xf numFmtId="0" fontId="29" fillId="0" borderId="81" xfId="5" applyFont="1" applyFill="1" applyBorder="1" applyAlignment="1" applyProtection="1">
      <alignment horizontal="center" vertical="center" wrapText="1"/>
    </xf>
    <xf numFmtId="0" fontId="29" fillId="0" borderId="83" xfId="5" applyFont="1" applyFill="1" applyBorder="1" applyAlignment="1" applyProtection="1">
      <alignment horizontal="center" vertical="center" wrapText="1"/>
    </xf>
    <xf numFmtId="0" fontId="25" fillId="2" borderId="0" xfId="5" applyFont="1" applyFill="1" applyAlignment="1" applyProtection="1">
      <alignment horizontal="center" vertical="center"/>
      <protection locked="0"/>
    </xf>
    <xf numFmtId="0" fontId="25" fillId="4" borderId="0" xfId="5" applyFont="1" applyFill="1" applyAlignment="1" applyProtection="1">
      <alignment horizontal="center" vertical="center"/>
      <protection locked="0"/>
    </xf>
    <xf numFmtId="0" fontId="25" fillId="0" borderId="0" xfId="5" applyFont="1" applyFill="1" applyAlignment="1" applyProtection="1">
      <alignment horizontal="center" vertical="center"/>
    </xf>
    <xf numFmtId="0" fontId="24" fillId="5" borderId="1" xfId="5" applyFont="1" applyFill="1" applyBorder="1" applyAlignment="1" applyProtection="1">
      <alignment horizontal="center" vertical="center"/>
      <protection locked="0"/>
    </xf>
    <xf numFmtId="0" fontId="24" fillId="0" borderId="74" xfId="5" applyFont="1" applyFill="1" applyBorder="1" applyAlignment="1" applyProtection="1">
      <alignment horizontal="center" vertical="center" wrapText="1"/>
    </xf>
    <xf numFmtId="0" fontId="24" fillId="0" borderId="71" xfId="5" applyFont="1" applyFill="1" applyBorder="1" applyAlignment="1" applyProtection="1">
      <alignment horizontal="center" vertical="center" wrapText="1"/>
    </xf>
    <xf numFmtId="0" fontId="24" fillId="0" borderId="31" xfId="5" applyFont="1" applyFill="1" applyBorder="1" applyAlignment="1" applyProtection="1">
      <alignment horizontal="center" vertical="center"/>
    </xf>
    <xf numFmtId="0" fontId="24" fillId="0" borderId="3" xfId="5" applyFont="1" applyFill="1" applyBorder="1" applyAlignment="1" applyProtection="1">
      <alignment horizontal="center" vertical="center"/>
    </xf>
    <xf numFmtId="0" fontId="24" fillId="0" borderId="59" xfId="5" applyFont="1" applyFill="1" applyBorder="1" applyAlignment="1" applyProtection="1">
      <alignment horizontal="center" vertical="center"/>
    </xf>
    <xf numFmtId="0" fontId="24" fillId="2" borderId="41" xfId="5" applyFont="1" applyFill="1" applyBorder="1" applyAlignment="1" applyProtection="1">
      <alignment horizontal="center" vertical="center"/>
      <protection locked="0"/>
    </xf>
    <xf numFmtId="0" fontId="24" fillId="2" borderId="42" xfId="5" applyFont="1" applyFill="1" applyBorder="1" applyAlignment="1" applyProtection="1">
      <alignment horizontal="center" vertical="center"/>
      <protection locked="0"/>
    </xf>
    <xf numFmtId="0" fontId="24" fillId="2" borderId="20" xfId="5" applyFont="1" applyFill="1" applyBorder="1" applyAlignment="1" applyProtection="1">
      <alignment horizontal="left" vertical="center" wrapText="1"/>
      <protection locked="0"/>
    </xf>
    <xf numFmtId="0" fontId="24" fillId="2" borderId="21" xfId="5" applyFont="1" applyFill="1" applyBorder="1" applyAlignment="1" applyProtection="1">
      <alignment horizontal="left" vertical="center" wrapText="1"/>
      <protection locked="0"/>
    </xf>
    <xf numFmtId="0" fontId="24" fillId="2" borderId="24" xfId="5" applyFont="1" applyFill="1" applyBorder="1" applyAlignment="1" applyProtection="1">
      <alignment horizontal="left" vertical="center" wrapText="1"/>
      <protection locked="0"/>
    </xf>
    <xf numFmtId="0" fontId="29" fillId="2" borderId="31" xfId="5" applyFont="1" applyFill="1" applyBorder="1" applyAlignment="1" applyProtection="1">
      <alignment horizontal="center" vertical="center" wrapText="1"/>
      <protection locked="0"/>
    </xf>
    <xf numFmtId="0" fontId="29" fillId="2" borderId="42" xfId="5" applyFont="1" applyFill="1" applyBorder="1" applyAlignment="1" applyProtection="1">
      <alignment horizontal="center" vertical="center" wrapText="1"/>
      <protection locked="0"/>
    </xf>
    <xf numFmtId="0" fontId="24" fillId="2" borderId="41" xfId="5" applyFont="1" applyFill="1" applyBorder="1" applyAlignment="1" applyProtection="1">
      <alignment horizontal="center" vertical="center" wrapText="1"/>
      <protection locked="0"/>
    </xf>
    <xf numFmtId="0" fontId="24" fillId="2" borderId="42" xfId="5" applyFont="1" applyFill="1" applyBorder="1" applyAlignment="1" applyProtection="1">
      <alignment horizontal="center" vertical="center" wrapText="1"/>
      <protection locked="0"/>
    </xf>
    <xf numFmtId="0" fontId="24" fillId="2" borderId="41" xfId="5" applyFont="1" applyFill="1" applyBorder="1" applyAlignment="1" applyProtection="1">
      <alignment horizontal="center" vertical="center" shrinkToFit="1"/>
      <protection locked="0"/>
    </xf>
    <xf numFmtId="0" fontId="24" fillId="2" borderId="3" xfId="5" applyFont="1" applyFill="1" applyBorder="1" applyAlignment="1" applyProtection="1">
      <alignment horizontal="center" vertical="center" shrinkToFit="1"/>
      <protection locked="0"/>
    </xf>
    <xf numFmtId="0" fontId="24" fillId="2" borderId="42" xfId="5" applyFont="1" applyFill="1" applyBorder="1" applyAlignment="1" applyProtection="1">
      <alignment horizontal="center" vertical="center" shrinkToFit="1"/>
      <protection locked="0"/>
    </xf>
    <xf numFmtId="0" fontId="24" fillId="2" borderId="3" xfId="5" applyFont="1" applyFill="1" applyBorder="1" applyAlignment="1" applyProtection="1">
      <alignment horizontal="center" vertical="center" wrapText="1"/>
      <protection locked="0"/>
    </xf>
    <xf numFmtId="0" fontId="24" fillId="2" borderId="59" xfId="5" applyFont="1" applyFill="1" applyBorder="1" applyAlignment="1" applyProtection="1">
      <alignment horizontal="center" vertical="center" wrapText="1"/>
      <protection locked="0"/>
    </xf>
    <xf numFmtId="176" fontId="25" fillId="2" borderId="31" xfId="5" applyNumberFormat="1" applyFont="1" applyFill="1" applyBorder="1" applyAlignment="1" applyProtection="1">
      <alignment horizontal="center" vertical="center" wrapText="1"/>
    </xf>
    <xf numFmtId="176" fontId="25" fillId="2" borderId="59" xfId="5" applyNumberFormat="1" applyFont="1" applyFill="1" applyBorder="1" applyAlignment="1" applyProtection="1">
      <alignment horizontal="center" vertical="center" wrapText="1"/>
    </xf>
    <xf numFmtId="176" fontId="25" fillId="2" borderId="31" xfId="6" applyNumberFormat="1" applyFont="1" applyFill="1" applyBorder="1" applyAlignment="1" applyProtection="1">
      <alignment horizontal="center" vertical="center" wrapText="1"/>
    </xf>
    <xf numFmtId="176" fontId="25" fillId="2" borderId="59" xfId="6" applyNumberFormat="1" applyFont="1" applyFill="1" applyBorder="1" applyAlignment="1" applyProtection="1">
      <alignment horizontal="center" vertical="center" wrapText="1"/>
    </xf>
    <xf numFmtId="0" fontId="24" fillId="2" borderId="31" xfId="5" applyFont="1" applyFill="1" applyBorder="1" applyAlignment="1" applyProtection="1">
      <alignment horizontal="left" vertical="center" wrapText="1"/>
      <protection locked="0"/>
    </xf>
    <xf numFmtId="0" fontId="24" fillId="2" borderId="3" xfId="5" applyFont="1" applyFill="1" applyBorder="1" applyAlignment="1" applyProtection="1">
      <alignment horizontal="left" vertical="center" wrapText="1"/>
      <protection locked="0"/>
    </xf>
    <xf numFmtId="0" fontId="24" fillId="2" borderId="59" xfId="5" applyFont="1" applyFill="1" applyBorder="1" applyAlignment="1" applyProtection="1">
      <alignment horizontal="left" vertical="center" wrapText="1"/>
      <protection locked="0"/>
    </xf>
    <xf numFmtId="0" fontId="29" fillId="2" borderId="20" xfId="5" applyFont="1" applyFill="1" applyBorder="1" applyAlignment="1" applyProtection="1">
      <alignment horizontal="center" vertical="center" wrapText="1"/>
      <protection locked="0"/>
    </xf>
    <xf numFmtId="0" fontId="29" fillId="2" borderId="22" xfId="5" applyFont="1" applyFill="1" applyBorder="1" applyAlignment="1" applyProtection="1">
      <alignment horizontal="center" vertical="center" wrapText="1"/>
      <protection locked="0"/>
    </xf>
    <xf numFmtId="0" fontId="24" fillId="2" borderId="23" xfId="5" applyFont="1" applyFill="1" applyBorder="1" applyAlignment="1" applyProtection="1">
      <alignment horizontal="center" vertical="center" wrapText="1"/>
      <protection locked="0"/>
    </xf>
    <xf numFmtId="0" fontId="24" fillId="2" borderId="22" xfId="5" applyFont="1" applyFill="1" applyBorder="1" applyAlignment="1" applyProtection="1">
      <alignment horizontal="center" vertical="center" wrapText="1"/>
      <protection locked="0"/>
    </xf>
    <xf numFmtId="0" fontId="24" fillId="2" borderId="23" xfId="5" applyFont="1" applyFill="1" applyBorder="1" applyAlignment="1" applyProtection="1">
      <alignment horizontal="center" vertical="center" shrinkToFit="1"/>
      <protection locked="0"/>
    </xf>
    <xf numFmtId="0" fontId="24" fillId="2" borderId="21" xfId="5" applyFont="1" applyFill="1" applyBorder="1" applyAlignment="1" applyProtection="1">
      <alignment horizontal="center" vertical="center" shrinkToFit="1"/>
      <protection locked="0"/>
    </xf>
    <xf numFmtId="0" fontId="24" fillId="2" borderId="22" xfId="5" applyFont="1" applyFill="1" applyBorder="1" applyAlignment="1" applyProtection="1">
      <alignment horizontal="center" vertical="center" shrinkToFit="1"/>
      <protection locked="0"/>
    </xf>
    <xf numFmtId="0" fontId="24" fillId="2" borderId="21" xfId="5" applyFont="1" applyFill="1" applyBorder="1" applyAlignment="1" applyProtection="1">
      <alignment horizontal="center" vertical="center" wrapText="1"/>
      <protection locked="0"/>
    </xf>
    <xf numFmtId="0" fontId="24" fillId="2" borderId="24" xfId="5" applyFont="1" applyFill="1" applyBorder="1" applyAlignment="1" applyProtection="1">
      <alignment horizontal="center" vertical="center" wrapText="1"/>
      <protection locked="0"/>
    </xf>
    <xf numFmtId="176" fontId="25" fillId="2" borderId="20" xfId="5" applyNumberFormat="1" applyFont="1" applyFill="1" applyBorder="1" applyAlignment="1" applyProtection="1">
      <alignment horizontal="center" vertical="center" wrapText="1"/>
    </xf>
    <xf numFmtId="176" fontId="25" fillId="2" borderId="24" xfId="5" applyNumberFormat="1" applyFont="1" applyFill="1" applyBorder="1" applyAlignment="1" applyProtection="1">
      <alignment horizontal="center" vertical="center" wrapText="1"/>
    </xf>
    <xf numFmtId="176" fontId="25" fillId="2" borderId="20" xfId="6" applyNumberFormat="1" applyFont="1" applyFill="1" applyBorder="1" applyAlignment="1" applyProtection="1">
      <alignment horizontal="center" vertical="center" wrapText="1"/>
    </xf>
    <xf numFmtId="176" fontId="25" fillId="2" borderId="24" xfId="6" applyNumberFormat="1" applyFont="1" applyFill="1" applyBorder="1" applyAlignment="1" applyProtection="1">
      <alignment horizontal="center" vertical="center" wrapText="1"/>
    </xf>
    <xf numFmtId="0" fontId="24" fillId="2" borderId="1" xfId="5" applyFont="1" applyFill="1" applyBorder="1" applyAlignment="1">
      <alignment horizontal="center" vertical="center"/>
    </xf>
    <xf numFmtId="0" fontId="29" fillId="2" borderId="38" xfId="5" applyFont="1" applyFill="1" applyBorder="1" applyAlignment="1" applyProtection="1">
      <alignment horizontal="center" vertical="center" wrapText="1"/>
      <protection locked="0"/>
    </xf>
    <xf numFmtId="0" fontId="29" fillId="2" borderId="60" xfId="5" applyFont="1" applyFill="1" applyBorder="1" applyAlignment="1" applyProtection="1">
      <alignment horizontal="center" vertical="center" wrapText="1"/>
      <protection locked="0"/>
    </xf>
    <xf numFmtId="0" fontId="24" fillId="2" borderId="61" xfId="5" applyFont="1" applyFill="1" applyBorder="1" applyAlignment="1" applyProtection="1">
      <alignment horizontal="center" vertical="center" wrapText="1"/>
      <protection locked="0"/>
    </xf>
    <xf numFmtId="0" fontId="24" fillId="2" borderId="60" xfId="5" applyFont="1" applyFill="1" applyBorder="1" applyAlignment="1" applyProtection="1">
      <alignment horizontal="center" vertical="center" wrapText="1"/>
      <protection locked="0"/>
    </xf>
    <xf numFmtId="0" fontId="24" fillId="2" borderId="61" xfId="5" applyFont="1" applyFill="1" applyBorder="1" applyAlignment="1" applyProtection="1">
      <alignment horizontal="center" vertical="center" shrinkToFit="1"/>
      <protection locked="0"/>
    </xf>
    <xf numFmtId="0" fontId="24" fillId="2" borderId="39" xfId="5" applyFont="1" applyFill="1" applyBorder="1" applyAlignment="1" applyProtection="1">
      <alignment horizontal="center" vertical="center" shrinkToFit="1"/>
      <protection locked="0"/>
    </xf>
    <xf numFmtId="0" fontId="24" fillId="2" borderId="60" xfId="5" applyFont="1" applyFill="1" applyBorder="1" applyAlignment="1" applyProtection="1">
      <alignment horizontal="center" vertical="center" shrinkToFit="1"/>
      <protection locked="0"/>
    </xf>
    <xf numFmtId="0" fontId="24" fillId="2" borderId="39" xfId="5" applyFont="1" applyFill="1" applyBorder="1" applyAlignment="1" applyProtection="1">
      <alignment horizontal="center" vertical="center" wrapText="1"/>
      <protection locked="0"/>
    </xf>
    <xf numFmtId="0" fontId="24" fillId="2" borderId="40" xfId="5" applyFont="1" applyFill="1" applyBorder="1" applyAlignment="1" applyProtection="1">
      <alignment horizontal="center" vertical="center" wrapText="1"/>
      <protection locked="0"/>
    </xf>
    <xf numFmtId="176" fontId="25" fillId="2" borderId="38" xfId="5" applyNumberFormat="1" applyFont="1" applyFill="1" applyBorder="1" applyAlignment="1" applyProtection="1">
      <alignment horizontal="center" vertical="center" wrapText="1"/>
    </xf>
    <xf numFmtId="176" fontId="25" fillId="2" borderId="40" xfId="5" applyNumberFormat="1" applyFont="1" applyFill="1" applyBorder="1" applyAlignment="1" applyProtection="1">
      <alignment horizontal="center" vertical="center" wrapText="1"/>
    </xf>
    <xf numFmtId="176" fontId="25" fillId="2" borderId="38" xfId="6" applyNumberFormat="1" applyFont="1" applyFill="1" applyBorder="1" applyAlignment="1" applyProtection="1">
      <alignment horizontal="center" vertical="center" wrapText="1"/>
    </xf>
    <xf numFmtId="176" fontId="25" fillId="2" borderId="40" xfId="6" applyNumberFormat="1" applyFont="1" applyFill="1" applyBorder="1" applyAlignment="1" applyProtection="1">
      <alignment horizontal="center" vertical="center" wrapText="1"/>
    </xf>
    <xf numFmtId="0" fontId="24" fillId="2" borderId="38" xfId="5" applyFont="1" applyFill="1" applyBorder="1" applyAlignment="1" applyProtection="1">
      <alignment horizontal="left" vertical="center" wrapText="1"/>
      <protection locked="0"/>
    </xf>
    <xf numFmtId="0" fontId="24" fillId="2" borderId="39" xfId="5" applyFont="1" applyFill="1" applyBorder="1" applyAlignment="1" applyProtection="1">
      <alignment horizontal="left" vertical="center" wrapText="1"/>
      <protection locked="0"/>
    </xf>
    <xf numFmtId="0" fontId="24" fillId="2" borderId="40" xfId="5" applyFont="1" applyFill="1" applyBorder="1" applyAlignment="1" applyProtection="1">
      <alignment horizontal="left" vertical="center" wrapText="1"/>
      <protection locked="0"/>
    </xf>
    <xf numFmtId="0" fontId="24" fillId="5" borderId="41" xfId="5" applyFont="1" applyFill="1" applyBorder="1" applyAlignment="1" applyProtection="1">
      <alignment horizontal="center" vertical="center"/>
      <protection locked="0"/>
    </xf>
    <xf numFmtId="0" fontId="24" fillId="6" borderId="3" xfId="5" applyFont="1" applyFill="1" applyBorder="1" applyAlignment="1" applyProtection="1">
      <alignment horizontal="center" vertical="center"/>
      <protection locked="0"/>
    </xf>
    <xf numFmtId="0" fontId="24" fillId="6" borderId="42" xfId="5" applyFont="1" applyFill="1" applyBorder="1" applyAlignment="1" applyProtection="1">
      <alignment horizontal="center" vertical="center"/>
      <protection locked="0"/>
    </xf>
    <xf numFmtId="0" fontId="24" fillId="2" borderId="3" xfId="5" applyFont="1" applyFill="1" applyBorder="1" applyAlignment="1" applyProtection="1">
      <alignment horizontal="center" vertical="center"/>
      <protection locked="0"/>
    </xf>
    <xf numFmtId="38" fontId="24" fillId="2" borderId="0" xfId="6" applyFont="1" applyFill="1" applyBorder="1" applyAlignment="1" applyProtection="1">
      <alignment horizontal="center" vertical="center"/>
    </xf>
    <xf numFmtId="0" fontId="25" fillId="0" borderId="0" xfId="5" applyFont="1" applyFill="1" applyAlignment="1">
      <alignment horizontal="center" vertical="center"/>
    </xf>
    <xf numFmtId="20" fontId="24" fillId="2" borderId="41" xfId="5" applyNumberFormat="1" applyFont="1" applyFill="1" applyBorder="1" applyAlignment="1" applyProtection="1">
      <alignment horizontal="center" vertical="center"/>
      <protection locked="0"/>
    </xf>
    <xf numFmtId="20" fontId="24" fillId="2" borderId="3" xfId="5" applyNumberFormat="1" applyFont="1" applyFill="1" applyBorder="1" applyAlignment="1" applyProtection="1">
      <alignment horizontal="center" vertical="center"/>
      <protection locked="0"/>
    </xf>
    <xf numFmtId="20" fontId="24" fillId="2" borderId="42" xfId="5" applyNumberFormat="1" applyFont="1" applyFill="1" applyBorder="1" applyAlignment="1" applyProtection="1">
      <alignment horizontal="center" vertical="center"/>
      <protection locked="0"/>
    </xf>
    <xf numFmtId="4" fontId="24" fillId="2" borderId="41" xfId="5" applyNumberFormat="1" applyFont="1" applyFill="1" applyBorder="1" applyAlignment="1">
      <alignment horizontal="center" vertical="center"/>
    </xf>
    <xf numFmtId="4" fontId="24" fillId="2" borderId="42" xfId="5" applyNumberFormat="1" applyFont="1" applyFill="1" applyBorder="1" applyAlignment="1">
      <alignment horizontal="center" vertical="center"/>
    </xf>
    <xf numFmtId="0" fontId="24" fillId="0" borderId="71" xfId="5" applyFont="1" applyBorder="1" applyAlignment="1">
      <alignment horizontal="center" vertical="center"/>
    </xf>
    <xf numFmtId="0" fontId="24" fillId="0" borderId="75" xfId="5" applyFont="1" applyBorder="1" applyAlignment="1">
      <alignment horizontal="center" vertical="center"/>
    </xf>
    <xf numFmtId="0" fontId="24" fillId="0" borderId="78" xfId="5" applyFont="1" applyBorder="1" applyAlignment="1">
      <alignment horizontal="center" vertical="center"/>
    </xf>
    <xf numFmtId="0" fontId="24" fillId="0" borderId="43" xfId="5" applyFont="1" applyBorder="1" applyAlignment="1">
      <alignment horizontal="center" vertical="center" wrapText="1"/>
    </xf>
    <xf numFmtId="0" fontId="24" fillId="0" borderId="44" xfId="5" applyFont="1" applyBorder="1" applyAlignment="1">
      <alignment horizontal="center" vertical="center" wrapText="1"/>
    </xf>
    <xf numFmtId="0" fontId="24" fillId="0" borderId="72" xfId="5" applyFont="1" applyBorder="1" applyAlignment="1">
      <alignment horizontal="center" vertical="center" wrapText="1"/>
    </xf>
    <xf numFmtId="0" fontId="24" fillId="0" borderId="46" xfId="5" applyFont="1" applyBorder="1" applyAlignment="1">
      <alignment horizontal="center" vertical="center" wrapText="1"/>
    </xf>
    <xf numFmtId="0" fontId="24" fillId="0" borderId="0" xfId="5" applyFont="1" applyBorder="1" applyAlignment="1">
      <alignment horizontal="center" vertical="center" wrapText="1"/>
    </xf>
    <xf numFmtId="0" fontId="24" fillId="0" borderId="51" xfId="5" applyFont="1" applyBorder="1" applyAlignment="1">
      <alignment horizontal="center" vertical="center" wrapText="1"/>
    </xf>
    <xf numFmtId="0" fontId="24" fillId="0" borderId="53" xfId="5" applyFont="1" applyBorder="1" applyAlignment="1">
      <alignment horizontal="center" vertical="center" wrapText="1"/>
    </xf>
    <xf numFmtId="0" fontId="24" fillId="0" borderId="54" xfId="5" applyFont="1" applyBorder="1" applyAlignment="1">
      <alignment horizontal="center" vertical="center" wrapText="1"/>
    </xf>
    <xf numFmtId="0" fontId="24" fillId="0" borderId="79" xfId="5" applyFont="1" applyBorder="1" applyAlignment="1">
      <alignment horizontal="center" vertical="center" wrapText="1"/>
    </xf>
    <xf numFmtId="0" fontId="29" fillId="0" borderId="90" xfId="5" applyFont="1" applyBorder="1" applyAlignment="1">
      <alignment horizontal="center" vertical="center" wrapText="1"/>
    </xf>
    <xf numFmtId="0" fontId="29" fillId="0" borderId="49" xfId="5" applyFont="1" applyBorder="1" applyAlignment="1">
      <alignment horizontal="center" vertical="center" wrapText="1"/>
    </xf>
    <xf numFmtId="0" fontId="29" fillId="0" borderId="91" xfId="5" applyFont="1" applyBorder="1" applyAlignment="1">
      <alignment horizontal="center" vertical="center" wrapText="1"/>
    </xf>
    <xf numFmtId="0" fontId="24" fillId="0" borderId="73" xfId="5" applyFont="1" applyBorder="1" applyAlignment="1">
      <alignment horizontal="center" vertical="center" wrapText="1"/>
    </xf>
    <xf numFmtId="0" fontId="24" fillId="0" borderId="50" xfId="5" applyFont="1" applyBorder="1" applyAlignment="1">
      <alignment horizontal="center" vertical="center" wrapText="1"/>
    </xf>
    <xf numFmtId="0" fontId="24" fillId="0" borderId="80" xfId="5" applyFont="1" applyBorder="1" applyAlignment="1">
      <alignment horizontal="center" vertical="center" wrapText="1"/>
    </xf>
    <xf numFmtId="0" fontId="24" fillId="0" borderId="45" xfId="5" applyFont="1" applyBorder="1" applyAlignment="1">
      <alignment horizontal="center" vertical="center" wrapText="1"/>
    </xf>
    <xf numFmtId="0" fontId="24" fillId="0" borderId="48" xfId="5" applyFont="1" applyBorder="1" applyAlignment="1">
      <alignment horizontal="center" vertical="center" wrapText="1"/>
    </xf>
    <xf numFmtId="0" fontId="24" fillId="0" borderId="55" xfId="5" applyFont="1" applyBorder="1" applyAlignment="1">
      <alignment horizontal="center" vertical="center" wrapText="1"/>
    </xf>
    <xf numFmtId="0" fontId="29" fillId="0" borderId="43" xfId="5" applyFont="1" applyBorder="1" applyAlignment="1">
      <alignment horizontal="center" vertical="center" wrapText="1"/>
    </xf>
    <xf numFmtId="0" fontId="29" fillId="0" borderId="44" xfId="5" applyFont="1" applyBorder="1" applyAlignment="1">
      <alignment horizontal="center" vertical="center" wrapText="1"/>
    </xf>
    <xf numFmtId="0" fontId="29" fillId="0" borderId="45" xfId="5" applyFont="1" applyBorder="1" applyAlignment="1">
      <alignment horizontal="center" vertical="center" wrapText="1"/>
    </xf>
    <xf numFmtId="0" fontId="29" fillId="0" borderId="46" xfId="5" applyFont="1" applyBorder="1" applyAlignment="1">
      <alignment horizontal="center" vertical="center" wrapText="1"/>
    </xf>
    <xf numFmtId="0" fontId="29" fillId="0" borderId="0" xfId="5" applyFont="1" applyBorder="1" applyAlignment="1">
      <alignment horizontal="center" vertical="center" wrapText="1"/>
    </xf>
    <xf numFmtId="0" fontId="29" fillId="0" borderId="48" xfId="5" applyFont="1" applyBorder="1" applyAlignment="1">
      <alignment horizontal="center" vertical="center" wrapText="1"/>
    </xf>
    <xf numFmtId="0" fontId="29" fillId="0" borderId="53" xfId="5" applyFont="1" applyBorder="1" applyAlignment="1">
      <alignment horizontal="center" vertical="center" wrapText="1"/>
    </xf>
    <xf numFmtId="0" fontId="29" fillId="0" borderId="54" xfId="5" applyFont="1" applyBorder="1" applyAlignment="1">
      <alignment horizontal="center" vertical="center" wrapText="1"/>
    </xf>
    <xf numFmtId="0" fontId="29" fillId="0" borderId="55" xfId="5" applyFont="1" applyBorder="1" applyAlignment="1">
      <alignment horizontal="center" vertical="center" wrapText="1"/>
    </xf>
    <xf numFmtId="0" fontId="24" fillId="0" borderId="43" xfId="5" quotePrefix="1" applyFont="1" applyBorder="1" applyAlignment="1" applyProtection="1">
      <alignment horizontal="center" vertical="center"/>
    </xf>
    <xf numFmtId="0" fontId="24" fillId="0" borderId="44" xfId="5" applyFont="1" applyBorder="1" applyAlignment="1" applyProtection="1">
      <alignment horizontal="center" vertical="center"/>
    </xf>
    <xf numFmtId="0" fontId="24" fillId="0" borderId="45" xfId="5" applyFont="1" applyBorder="1" applyAlignment="1" applyProtection="1">
      <alignment horizontal="center" vertical="center"/>
    </xf>
    <xf numFmtId="0" fontId="24" fillId="0" borderId="84" xfId="5" applyFont="1" applyBorder="1" applyAlignment="1">
      <alignment horizontal="center" vertical="center" shrinkToFit="1"/>
    </xf>
    <xf numFmtId="0" fontId="24" fillId="0" borderId="88" xfId="5" applyFont="1" applyBorder="1" applyAlignment="1">
      <alignment horizontal="center" vertical="center" shrinkToFit="1"/>
    </xf>
    <xf numFmtId="0" fontId="24" fillId="2" borderId="43" xfId="5" applyFont="1" applyFill="1" applyBorder="1" applyAlignment="1" applyProtection="1">
      <alignment horizontal="center" vertical="center"/>
      <protection locked="0"/>
    </xf>
    <xf numFmtId="0" fontId="24" fillId="2" borderId="44" xfId="5" applyFont="1" applyFill="1" applyBorder="1" applyAlignment="1" applyProtection="1">
      <alignment horizontal="center" vertical="center"/>
      <protection locked="0"/>
    </xf>
    <xf numFmtId="0" fontId="24" fillId="2" borderId="72" xfId="5" applyFont="1" applyFill="1" applyBorder="1" applyAlignment="1" applyProtection="1">
      <alignment horizontal="center" vertical="center"/>
      <protection locked="0"/>
    </xf>
    <xf numFmtId="0" fontId="24" fillId="2" borderId="46" xfId="5" applyFont="1" applyFill="1" applyBorder="1" applyAlignment="1" applyProtection="1">
      <alignment horizontal="center" vertical="center"/>
      <protection locked="0"/>
    </xf>
    <xf numFmtId="0" fontId="24" fillId="2" borderId="0" xfId="5" applyFont="1" applyFill="1" applyBorder="1" applyAlignment="1" applyProtection="1">
      <alignment horizontal="center" vertical="center"/>
      <protection locked="0"/>
    </xf>
    <xf numFmtId="0" fontId="24" fillId="2" borderId="51" xfId="5" applyFont="1" applyFill="1" applyBorder="1" applyAlignment="1" applyProtection="1">
      <alignment horizontal="center" vertical="center"/>
      <protection locked="0"/>
    </xf>
    <xf numFmtId="0" fontId="24" fillId="2" borderId="110" xfId="5" applyFont="1" applyFill="1" applyBorder="1" applyAlignment="1" applyProtection="1">
      <alignment horizontal="center" vertical="center"/>
      <protection locked="0"/>
    </xf>
    <xf numFmtId="0" fontId="24" fillId="2" borderId="4" xfId="5" applyFont="1" applyFill="1" applyBorder="1" applyAlignment="1" applyProtection="1">
      <alignment horizontal="center" vertical="center"/>
      <protection locked="0"/>
    </xf>
    <xf numFmtId="0" fontId="24" fillId="2" borderId="8" xfId="5" applyFont="1" applyFill="1" applyBorder="1" applyAlignment="1" applyProtection="1">
      <alignment horizontal="center" vertical="center"/>
      <protection locked="0"/>
    </xf>
    <xf numFmtId="0" fontId="24" fillId="2" borderId="90" xfId="5" applyFont="1" applyFill="1" applyBorder="1" applyAlignment="1" applyProtection="1">
      <alignment horizontal="center" vertical="center" wrapText="1"/>
      <protection locked="0"/>
    </xf>
    <xf numFmtId="0" fontId="24" fillId="2" borderId="49" xfId="5" applyFont="1" applyFill="1" applyBorder="1" applyAlignment="1" applyProtection="1">
      <alignment horizontal="center" vertical="center" wrapText="1"/>
      <protection locked="0"/>
    </xf>
    <xf numFmtId="0" fontId="24" fillId="2" borderId="73" xfId="5" applyFont="1" applyFill="1" applyBorder="1" applyAlignment="1" applyProtection="1">
      <alignment horizontal="center" vertical="center" wrapText="1"/>
      <protection locked="0"/>
    </xf>
    <xf numFmtId="0" fontId="24" fillId="2" borderId="44" xfId="5" applyFont="1" applyFill="1" applyBorder="1" applyAlignment="1" applyProtection="1">
      <alignment horizontal="center" vertical="center" wrapText="1"/>
      <protection locked="0"/>
    </xf>
    <xf numFmtId="0" fontId="24" fillId="2" borderId="45" xfId="5" applyFont="1" applyFill="1" applyBorder="1" applyAlignment="1" applyProtection="1">
      <alignment horizontal="center" vertical="center" wrapText="1"/>
      <protection locked="0"/>
    </xf>
    <xf numFmtId="0" fontId="24" fillId="2" borderId="50" xfId="5" applyFont="1" applyFill="1" applyBorder="1" applyAlignment="1" applyProtection="1">
      <alignment horizontal="center" vertical="center" wrapText="1"/>
      <protection locked="0"/>
    </xf>
    <xf numFmtId="0" fontId="24" fillId="2" borderId="0" xfId="5" applyFont="1" applyFill="1" applyBorder="1" applyAlignment="1" applyProtection="1">
      <alignment horizontal="center" vertical="center" wrapText="1"/>
      <protection locked="0"/>
    </xf>
    <xf numFmtId="0" fontId="24" fillId="2" borderId="48" xfId="5" applyFont="1" applyFill="1" applyBorder="1" applyAlignment="1" applyProtection="1">
      <alignment horizontal="center" vertical="center" wrapText="1"/>
      <protection locked="0"/>
    </xf>
    <xf numFmtId="0" fontId="30" fillId="0" borderId="92" xfId="5" applyFont="1" applyFill="1" applyBorder="1" applyAlignment="1">
      <alignment horizontal="center" vertical="center" wrapText="1"/>
    </xf>
    <xf numFmtId="0" fontId="30" fillId="0" borderId="93" xfId="5" applyFont="1" applyFill="1" applyBorder="1" applyAlignment="1">
      <alignment horizontal="center" vertical="center" wrapText="1"/>
    </xf>
    <xf numFmtId="0" fontId="30" fillId="0" borderId="94" xfId="5" applyFont="1" applyFill="1" applyBorder="1" applyAlignment="1">
      <alignment horizontal="center" vertical="center" wrapText="1"/>
    </xf>
    <xf numFmtId="0" fontId="35" fillId="2" borderId="43" xfId="5" applyFont="1" applyFill="1" applyBorder="1" applyAlignment="1">
      <alignment horizontal="center" vertical="center" wrapText="1"/>
    </xf>
    <xf numFmtId="0" fontId="35" fillId="2" borderId="72" xfId="5" applyFont="1" applyFill="1" applyBorder="1" applyAlignment="1">
      <alignment horizontal="center" vertical="center" wrapText="1"/>
    </xf>
    <xf numFmtId="0" fontId="35" fillId="2" borderId="46" xfId="5" applyFont="1" applyFill="1" applyBorder="1" applyAlignment="1">
      <alignment horizontal="center" vertical="center" wrapText="1"/>
    </xf>
    <xf numFmtId="0" fontId="35" fillId="2" borderId="51" xfId="5" applyFont="1" applyFill="1" applyBorder="1" applyAlignment="1">
      <alignment horizontal="center" vertical="center" wrapText="1"/>
    </xf>
    <xf numFmtId="0" fontId="35" fillId="2" borderId="53" xfId="5" applyFont="1" applyFill="1" applyBorder="1" applyAlignment="1">
      <alignment horizontal="center" vertical="center" wrapText="1"/>
    </xf>
    <xf numFmtId="0" fontId="35" fillId="2" borderId="79" xfId="5" applyFont="1" applyFill="1" applyBorder="1" applyAlignment="1">
      <alignment horizontal="center" vertical="center" wrapText="1"/>
    </xf>
    <xf numFmtId="0" fontId="35" fillId="2" borderId="73" xfId="5" applyFont="1" applyFill="1" applyBorder="1" applyAlignment="1">
      <alignment horizontal="center" vertical="center" wrapText="1"/>
    </xf>
    <xf numFmtId="0" fontId="35" fillId="2" borderId="45" xfId="5" applyFont="1" applyFill="1" applyBorder="1" applyAlignment="1">
      <alignment horizontal="center" vertical="center" wrapText="1"/>
    </xf>
    <xf numFmtId="0" fontId="35" fillId="2" borderId="50" xfId="5" applyFont="1" applyFill="1" applyBorder="1" applyAlignment="1">
      <alignment horizontal="center" vertical="center" wrapText="1"/>
    </xf>
    <xf numFmtId="0" fontId="35" fillId="2" borderId="48" xfId="5" applyFont="1" applyFill="1" applyBorder="1" applyAlignment="1">
      <alignment horizontal="center" vertical="center" wrapText="1"/>
    </xf>
    <xf numFmtId="0" fontId="35" fillId="2" borderId="80" xfId="5" applyFont="1" applyFill="1" applyBorder="1" applyAlignment="1">
      <alignment horizontal="center" vertical="center" wrapText="1"/>
    </xf>
    <xf numFmtId="0" fontId="35" fillId="2" borderId="55" xfId="5" applyFont="1" applyFill="1" applyBorder="1" applyAlignment="1">
      <alignment horizontal="center" vertical="center" wrapText="1"/>
    </xf>
    <xf numFmtId="0" fontId="28" fillId="0" borderId="43" xfId="5" applyFont="1" applyBorder="1" applyAlignment="1">
      <alignment horizontal="center" vertical="center" wrapText="1"/>
    </xf>
    <xf numFmtId="0" fontId="28" fillId="0" borderId="44" xfId="5" applyFont="1" applyBorder="1" applyAlignment="1">
      <alignment horizontal="center" vertical="center" wrapText="1"/>
    </xf>
    <xf numFmtId="0" fontId="28" fillId="0" borderId="45" xfId="5" applyFont="1" applyBorder="1" applyAlignment="1">
      <alignment horizontal="center" vertical="center" wrapText="1"/>
    </xf>
    <xf numFmtId="0" fontId="28" fillId="0" borderId="46" xfId="5" applyFont="1" applyBorder="1" applyAlignment="1">
      <alignment horizontal="center" vertical="center" wrapText="1"/>
    </xf>
    <xf numFmtId="0" fontId="28" fillId="0" borderId="0" xfId="5" applyFont="1" applyBorder="1" applyAlignment="1">
      <alignment horizontal="center" vertical="center" wrapText="1"/>
    </xf>
    <xf numFmtId="0" fontId="28" fillId="0" borderId="48" xfId="5" applyFont="1" applyBorder="1" applyAlignment="1">
      <alignment horizontal="center" vertical="center" wrapText="1"/>
    </xf>
    <xf numFmtId="0" fontId="28" fillId="0" borderId="53" xfId="5" applyFont="1" applyBorder="1" applyAlignment="1">
      <alignment horizontal="center" vertical="center" wrapText="1"/>
    </xf>
    <xf numFmtId="0" fontId="28" fillId="0" borderId="54" xfId="5" applyFont="1" applyBorder="1" applyAlignment="1">
      <alignment horizontal="center" vertical="center" wrapText="1"/>
    </xf>
    <xf numFmtId="0" fontId="28" fillId="0" borderId="55" xfId="5" applyFont="1" applyBorder="1" applyAlignment="1">
      <alignment horizontal="center" vertical="center" wrapText="1"/>
    </xf>
    <xf numFmtId="0" fontId="24" fillId="0" borderId="31" xfId="5" applyFont="1" applyBorder="1" applyAlignment="1">
      <alignment horizontal="center" vertical="center"/>
    </xf>
    <xf numFmtId="0" fontId="24" fillId="0" borderId="3" xfId="5" applyFont="1" applyBorder="1" applyAlignment="1">
      <alignment horizontal="center" vertical="center"/>
    </xf>
    <xf numFmtId="0" fontId="24" fillId="0" borderId="59" xfId="5" applyFont="1" applyBorder="1" applyAlignment="1">
      <alignment horizontal="center" vertical="center"/>
    </xf>
    <xf numFmtId="0" fontId="24" fillId="2" borderId="31" xfId="5" applyFont="1" applyFill="1" applyBorder="1" applyAlignment="1">
      <alignment horizontal="center" vertical="center"/>
    </xf>
    <xf numFmtId="0" fontId="24" fillId="2" borderId="3" xfId="5" applyFont="1" applyFill="1" applyBorder="1" applyAlignment="1">
      <alignment horizontal="center" vertical="center"/>
    </xf>
    <xf numFmtId="0" fontId="24" fillId="2" borderId="59" xfId="5" applyFont="1" applyFill="1" applyBorder="1" applyAlignment="1">
      <alignment horizontal="center" vertical="center"/>
    </xf>
    <xf numFmtId="1" fontId="24" fillId="2" borderId="98" xfId="5" applyNumberFormat="1" applyFont="1" applyFill="1" applyBorder="1" applyAlignment="1">
      <alignment horizontal="center" vertical="center" wrapText="1"/>
    </xf>
    <xf numFmtId="1" fontId="24" fillId="2" borderId="99" xfId="5" applyNumberFormat="1" applyFont="1" applyFill="1" applyBorder="1" applyAlignment="1">
      <alignment horizontal="center" vertical="center" wrapText="1"/>
    </xf>
    <xf numFmtId="1" fontId="24" fillId="2" borderId="100" xfId="5" applyNumberFormat="1" applyFont="1" applyFill="1" applyBorder="1" applyAlignment="1">
      <alignment horizontal="center" vertical="center" wrapText="1"/>
    </xf>
    <xf numFmtId="1" fontId="24" fillId="2" borderId="101" xfId="5" applyNumberFormat="1" applyFont="1" applyFill="1" applyBorder="1" applyAlignment="1">
      <alignment horizontal="center" vertical="center" wrapText="1"/>
    </xf>
    <xf numFmtId="0" fontId="24" fillId="2" borderId="43" xfId="5" applyFont="1" applyFill="1" applyBorder="1" applyAlignment="1" applyProtection="1">
      <alignment horizontal="left" vertical="center" wrapText="1"/>
      <protection locked="0"/>
    </xf>
    <xf numFmtId="0" fontId="24" fillId="2" borderId="44" xfId="5" applyFont="1" applyFill="1" applyBorder="1" applyAlignment="1" applyProtection="1">
      <alignment horizontal="left" vertical="center" wrapText="1"/>
      <protection locked="0"/>
    </xf>
    <xf numFmtId="0" fontId="24" fillId="2" borderId="45" xfId="5" applyFont="1" applyFill="1" applyBorder="1" applyAlignment="1" applyProtection="1">
      <alignment horizontal="left" vertical="center" wrapText="1"/>
      <protection locked="0"/>
    </xf>
    <xf numFmtId="0" fontId="24" fillId="2" borderId="46" xfId="5" applyFont="1" applyFill="1" applyBorder="1" applyAlignment="1" applyProtection="1">
      <alignment horizontal="left" vertical="center" wrapText="1"/>
      <protection locked="0"/>
    </xf>
    <xf numFmtId="0" fontId="24" fillId="2" borderId="0" xfId="5" applyFont="1" applyFill="1" applyBorder="1" applyAlignment="1" applyProtection="1">
      <alignment horizontal="left" vertical="center" wrapText="1"/>
      <protection locked="0"/>
    </xf>
    <xf numFmtId="0" fontId="24" fillId="2" borderId="48" xfId="5" applyFont="1" applyFill="1" applyBorder="1" applyAlignment="1" applyProtection="1">
      <alignment horizontal="left" vertical="center" wrapText="1"/>
      <protection locked="0"/>
    </xf>
    <xf numFmtId="0" fontId="24" fillId="2" borderId="110" xfId="5" applyFont="1" applyFill="1" applyBorder="1" applyAlignment="1" applyProtection="1">
      <alignment horizontal="left" vertical="center" wrapText="1"/>
      <protection locked="0"/>
    </xf>
    <xf numFmtId="0" fontId="24" fillId="2" borderId="4" xfId="5" applyFont="1" applyFill="1" applyBorder="1" applyAlignment="1" applyProtection="1">
      <alignment horizontal="left" vertical="center" wrapText="1"/>
      <protection locked="0"/>
    </xf>
    <xf numFmtId="0" fontId="24" fillId="2" borderId="28" xfId="5" applyFont="1" applyFill="1" applyBorder="1" applyAlignment="1" applyProtection="1">
      <alignment horizontal="left" vertical="center" wrapText="1"/>
      <protection locked="0"/>
    </xf>
    <xf numFmtId="0" fontId="30" fillId="0" borderId="102" xfId="5" applyFont="1" applyFill="1" applyBorder="1" applyAlignment="1">
      <alignment horizontal="center" vertical="center" wrapText="1"/>
    </xf>
    <xf numFmtId="0" fontId="30" fillId="0" borderId="103" xfId="5" applyFont="1" applyFill="1" applyBorder="1" applyAlignment="1">
      <alignment horizontal="center" vertical="center" wrapText="1"/>
    </xf>
    <xf numFmtId="0" fontId="30" fillId="0" borderId="104" xfId="5" applyFont="1" applyFill="1" applyBorder="1" applyAlignment="1">
      <alignment horizontal="center" vertical="center" wrapText="1"/>
    </xf>
    <xf numFmtId="176" fontId="24" fillId="2" borderId="102" xfId="5" applyNumberFormat="1" applyFont="1" applyFill="1" applyBorder="1" applyAlignment="1">
      <alignment horizontal="center" vertical="center" wrapText="1"/>
    </xf>
    <xf numFmtId="176" fontId="24" fillId="2" borderId="108" xfId="5" applyNumberFormat="1" applyFont="1" applyFill="1" applyBorder="1" applyAlignment="1">
      <alignment horizontal="center" vertical="center" wrapText="1"/>
    </xf>
    <xf numFmtId="176" fontId="24" fillId="2" borderId="109" xfId="5" applyNumberFormat="1" applyFont="1" applyFill="1" applyBorder="1" applyAlignment="1">
      <alignment horizontal="center" vertical="center" wrapText="1"/>
    </xf>
    <xf numFmtId="176" fontId="24" fillId="2" borderId="104" xfId="5" applyNumberFormat="1" applyFont="1" applyFill="1" applyBorder="1" applyAlignment="1">
      <alignment horizontal="center" vertical="center" wrapText="1"/>
    </xf>
    <xf numFmtId="0" fontId="36" fillId="0" borderId="111" xfId="5" applyFont="1" applyFill="1" applyBorder="1" applyAlignment="1">
      <alignment horizontal="center" vertical="center" wrapText="1"/>
    </xf>
    <xf numFmtId="0" fontId="36" fillId="0" borderId="112" xfId="5" applyFont="1" applyFill="1" applyBorder="1" applyAlignment="1">
      <alignment horizontal="center" vertical="center" wrapText="1"/>
    </xf>
    <xf numFmtId="0" fontId="36" fillId="0" borderId="113" xfId="5" applyFont="1" applyFill="1" applyBorder="1" applyAlignment="1">
      <alignment horizontal="center" vertical="center" wrapText="1"/>
    </xf>
    <xf numFmtId="176" fontId="24" fillId="2" borderId="111" xfId="5" applyNumberFormat="1" applyFont="1" applyFill="1" applyBorder="1" applyAlignment="1">
      <alignment horizontal="center" vertical="center" wrapText="1"/>
    </xf>
    <xf numFmtId="176" fontId="24" fillId="2" borderId="117" xfId="5" applyNumberFormat="1" applyFont="1" applyFill="1" applyBorder="1" applyAlignment="1">
      <alignment horizontal="center" vertical="center" wrapText="1"/>
    </xf>
    <xf numFmtId="176" fontId="24" fillId="2" borderId="118" xfId="5" applyNumberFormat="1" applyFont="1" applyFill="1" applyBorder="1" applyAlignment="1">
      <alignment horizontal="center" vertical="center" wrapText="1"/>
    </xf>
    <xf numFmtId="176" fontId="24" fillId="2" borderId="113" xfId="5" applyNumberFormat="1" applyFont="1" applyFill="1" applyBorder="1" applyAlignment="1">
      <alignment horizontal="center" vertical="center" wrapText="1"/>
    </xf>
    <xf numFmtId="0" fontId="24" fillId="2" borderId="66" xfId="5" applyFont="1" applyFill="1" applyBorder="1" applyAlignment="1" applyProtection="1">
      <alignment horizontal="center" vertical="center" shrinkToFit="1"/>
      <protection locked="0"/>
    </xf>
    <xf numFmtId="0" fontId="24" fillId="2" borderId="2" xfId="5" applyFont="1" applyFill="1" applyBorder="1" applyAlignment="1" applyProtection="1">
      <alignment horizontal="center" vertical="center" shrinkToFit="1"/>
      <protection locked="0"/>
    </xf>
    <xf numFmtId="0" fontId="24" fillId="2" borderId="6" xfId="5" applyFont="1" applyFill="1" applyBorder="1" applyAlignment="1" applyProtection="1">
      <alignment horizontal="center" vertical="center" shrinkToFit="1"/>
      <protection locked="0"/>
    </xf>
    <xf numFmtId="0" fontId="24" fillId="2" borderId="46" xfId="5" applyFont="1" applyFill="1" applyBorder="1" applyAlignment="1" applyProtection="1">
      <alignment horizontal="center" vertical="center" shrinkToFit="1"/>
      <protection locked="0"/>
    </xf>
    <xf numFmtId="0" fontId="24" fillId="2" borderId="0" xfId="5" applyFont="1" applyFill="1" applyBorder="1" applyAlignment="1" applyProtection="1">
      <alignment horizontal="center" vertical="center" shrinkToFit="1"/>
      <protection locked="0"/>
    </xf>
    <xf numFmtId="0" fontId="24" fillId="2" borderId="51" xfId="5" applyFont="1" applyFill="1" applyBorder="1" applyAlignment="1" applyProtection="1">
      <alignment horizontal="center" vertical="center" shrinkToFit="1"/>
      <protection locked="0"/>
    </xf>
    <xf numFmtId="0" fontId="24" fillId="2" borderId="110" xfId="5" applyFont="1" applyFill="1" applyBorder="1" applyAlignment="1" applyProtection="1">
      <alignment horizontal="center" vertical="center" shrinkToFit="1"/>
      <protection locked="0"/>
    </xf>
    <xf numFmtId="0" fontId="24" fillId="2" borderId="4" xfId="5" applyFont="1" applyFill="1" applyBorder="1" applyAlignment="1" applyProtection="1">
      <alignment horizontal="center" vertical="center" shrinkToFit="1"/>
      <protection locked="0"/>
    </xf>
    <xf numFmtId="0" fontId="24" fillId="2" borderId="8" xfId="5" applyFont="1" applyFill="1" applyBorder="1" applyAlignment="1" applyProtection="1">
      <alignment horizontal="center" vertical="center" shrinkToFit="1"/>
      <protection locked="0"/>
    </xf>
    <xf numFmtId="0" fontId="24" fillId="2" borderId="47" xfId="5" applyFont="1" applyFill="1" applyBorder="1" applyAlignment="1" applyProtection="1">
      <alignment horizontal="center" vertical="center" wrapText="1"/>
      <protection locked="0"/>
    </xf>
    <xf numFmtId="0" fontId="24" fillId="2" borderId="52" xfId="5" applyFont="1" applyFill="1" applyBorder="1" applyAlignment="1" applyProtection="1">
      <alignment horizontal="center" vertical="center" wrapText="1"/>
      <protection locked="0"/>
    </xf>
    <xf numFmtId="0" fontId="24" fillId="2" borderId="5" xfId="5" applyFont="1" applyFill="1" applyBorder="1" applyAlignment="1" applyProtection="1">
      <alignment horizontal="center" vertical="center" wrapText="1"/>
      <protection locked="0"/>
    </xf>
    <xf numFmtId="0" fontId="24" fillId="2" borderId="2" xfId="5" applyFont="1" applyFill="1" applyBorder="1" applyAlignment="1" applyProtection="1">
      <alignment horizontal="center" vertical="center" wrapText="1"/>
      <protection locked="0"/>
    </xf>
    <xf numFmtId="0" fontId="24" fillId="2" borderId="26" xfId="5" applyFont="1" applyFill="1" applyBorder="1" applyAlignment="1" applyProtection="1">
      <alignment horizontal="center" vertical="center" wrapText="1"/>
      <protection locked="0"/>
    </xf>
    <xf numFmtId="0" fontId="24" fillId="2" borderId="7" xfId="5" applyFont="1" applyFill="1" applyBorder="1" applyAlignment="1" applyProtection="1">
      <alignment horizontal="center" vertical="center" wrapText="1"/>
      <protection locked="0"/>
    </xf>
    <xf numFmtId="0" fontId="24" fillId="2" borderId="4" xfId="5" applyFont="1" applyFill="1" applyBorder="1" applyAlignment="1" applyProtection="1">
      <alignment horizontal="center" vertical="center" wrapText="1"/>
      <protection locked="0"/>
    </xf>
    <xf numFmtId="0" fontId="24" fillId="2" borderId="28" xfId="5" applyFont="1" applyFill="1" applyBorder="1" applyAlignment="1" applyProtection="1">
      <alignment horizontal="center" vertical="center" wrapText="1"/>
      <protection locked="0"/>
    </xf>
    <xf numFmtId="0" fontId="30" fillId="0" borderId="119" xfId="5" applyFont="1" applyFill="1" applyBorder="1" applyAlignment="1">
      <alignment horizontal="center" vertical="center" wrapText="1"/>
    </xf>
    <xf numFmtId="0" fontId="30" fillId="0" borderId="120" xfId="5" applyFont="1" applyFill="1" applyBorder="1" applyAlignment="1">
      <alignment horizontal="center" vertical="center" wrapText="1"/>
    </xf>
    <xf numFmtId="0" fontId="30" fillId="0" borderId="121" xfId="5" applyFont="1" applyFill="1" applyBorder="1" applyAlignment="1">
      <alignment horizontal="center" vertical="center" wrapText="1"/>
    </xf>
    <xf numFmtId="1" fontId="24" fillId="2" borderId="122" xfId="5" applyNumberFormat="1" applyFont="1" applyFill="1" applyBorder="1" applyAlignment="1">
      <alignment horizontal="center" vertical="center" wrapText="1"/>
    </xf>
    <xf numFmtId="1" fontId="24" fillId="2" borderId="123" xfId="5" applyNumberFormat="1" applyFont="1" applyFill="1" applyBorder="1" applyAlignment="1">
      <alignment horizontal="center" vertical="center" wrapText="1"/>
    </xf>
    <xf numFmtId="1" fontId="24" fillId="2" borderId="124" xfId="5" applyNumberFormat="1" applyFont="1" applyFill="1" applyBorder="1" applyAlignment="1">
      <alignment horizontal="center" vertical="center" wrapText="1"/>
    </xf>
    <xf numFmtId="1" fontId="24" fillId="2" borderId="125" xfId="5" applyNumberFormat="1" applyFont="1" applyFill="1" applyBorder="1" applyAlignment="1">
      <alignment horizontal="center" vertical="center" wrapText="1"/>
    </xf>
    <xf numFmtId="0" fontId="24" fillId="2" borderId="66" xfId="5" applyFont="1" applyFill="1" applyBorder="1" applyAlignment="1" applyProtection="1">
      <alignment horizontal="left" vertical="center" wrapText="1"/>
      <protection locked="0"/>
    </xf>
    <xf numFmtId="0" fontId="24" fillId="2" borderId="2" xfId="5" applyFont="1" applyFill="1" applyBorder="1" applyAlignment="1" applyProtection="1">
      <alignment horizontal="left" vertical="center" wrapText="1"/>
      <protection locked="0"/>
    </xf>
    <xf numFmtId="0" fontId="24" fillId="2" borderId="26" xfId="5" applyFont="1" applyFill="1" applyBorder="1" applyAlignment="1" applyProtection="1">
      <alignment horizontal="left" vertical="center" wrapText="1"/>
      <protection locked="0"/>
    </xf>
    <xf numFmtId="0" fontId="24" fillId="2" borderId="66" xfId="5" applyFont="1" applyFill="1" applyBorder="1" applyAlignment="1" applyProtection="1">
      <alignment horizontal="center" vertical="center"/>
      <protection locked="0"/>
    </xf>
    <xf numFmtId="0" fontId="24" fillId="2" borderId="2" xfId="5" applyFont="1" applyFill="1" applyBorder="1" applyAlignment="1" applyProtection="1">
      <alignment horizontal="center" vertical="center"/>
      <protection locked="0"/>
    </xf>
    <xf numFmtId="0" fontId="24" fillId="2" borderId="6" xfId="5" applyFont="1" applyFill="1" applyBorder="1" applyAlignment="1" applyProtection="1">
      <alignment horizontal="center" vertical="center"/>
      <protection locked="0"/>
    </xf>
    <xf numFmtId="0" fontId="28" fillId="0" borderId="21" xfId="5" applyFont="1" applyFill="1" applyBorder="1" applyAlignment="1">
      <alignment horizontal="left" vertical="center" wrapText="1"/>
    </xf>
    <xf numFmtId="0" fontId="28" fillId="0" borderId="24" xfId="5" applyFont="1" applyFill="1" applyBorder="1" applyAlignment="1">
      <alignment horizontal="left" vertical="center" wrapText="1"/>
    </xf>
    <xf numFmtId="176" fontId="29" fillId="2" borderId="129" xfId="5" applyNumberFormat="1" applyFont="1" applyFill="1" applyBorder="1" applyAlignment="1">
      <alignment horizontal="center" vertical="center" wrapText="1"/>
    </xf>
    <xf numFmtId="176" fontId="29" fillId="2" borderId="130" xfId="5" applyNumberFormat="1" applyFont="1" applyFill="1" applyBorder="1" applyAlignment="1">
      <alignment horizontal="center" vertical="center" wrapText="1"/>
    </xf>
    <xf numFmtId="176" fontId="29" fillId="2" borderId="131" xfId="5" applyNumberFormat="1" applyFont="1" applyFill="1" applyBorder="1" applyAlignment="1">
      <alignment horizontal="center" vertical="center" wrapText="1"/>
    </xf>
    <xf numFmtId="176" fontId="29" fillId="2" borderId="132" xfId="5" applyNumberFormat="1" applyFont="1" applyFill="1" applyBorder="1" applyAlignment="1">
      <alignment horizontal="center" vertical="center" wrapText="1"/>
    </xf>
    <xf numFmtId="176" fontId="29" fillId="2" borderId="133" xfId="5" applyNumberFormat="1" applyFont="1" applyFill="1" applyBorder="1" applyAlignment="1">
      <alignment horizontal="center" vertical="center" wrapText="1"/>
    </xf>
    <xf numFmtId="176" fontId="29" fillId="2" borderId="134" xfId="5" applyNumberFormat="1" applyFont="1" applyFill="1" applyBorder="1" applyAlignment="1">
      <alignment horizontal="center" vertical="center" wrapText="1"/>
    </xf>
    <xf numFmtId="0" fontId="29" fillId="2" borderId="129" xfId="5" applyFont="1" applyFill="1" applyBorder="1" applyAlignment="1">
      <alignment horizontal="center" vertical="center" wrapText="1"/>
    </xf>
    <xf numFmtId="0" fontId="29" fillId="2" borderId="130" xfId="5" applyFont="1" applyFill="1" applyBorder="1" applyAlignment="1">
      <alignment horizontal="center" vertical="center" wrapText="1"/>
    </xf>
    <xf numFmtId="0" fontId="29" fillId="2" borderId="131" xfId="5" applyFont="1" applyFill="1" applyBorder="1" applyAlignment="1">
      <alignment horizontal="center" vertical="center" wrapText="1"/>
    </xf>
    <xf numFmtId="0" fontId="29" fillId="2" borderId="132" xfId="5" applyFont="1" applyFill="1" applyBorder="1" applyAlignment="1">
      <alignment horizontal="center" vertical="center" wrapText="1"/>
    </xf>
    <xf numFmtId="0" fontId="29" fillId="2" borderId="133" xfId="5" applyFont="1" applyFill="1" applyBorder="1" applyAlignment="1">
      <alignment horizontal="center" vertical="center" wrapText="1"/>
    </xf>
    <xf numFmtId="0" fontId="29" fillId="2" borderId="134" xfId="5" applyFont="1" applyFill="1" applyBorder="1" applyAlignment="1">
      <alignment horizontal="center" vertical="center" wrapText="1"/>
    </xf>
    <xf numFmtId="0" fontId="28" fillId="0" borderId="39" xfId="5" applyFont="1" applyFill="1" applyBorder="1" applyAlignment="1">
      <alignment horizontal="left" vertical="center" wrapText="1"/>
    </xf>
    <xf numFmtId="0" fontId="28" fillId="0" borderId="40" xfId="5" applyFont="1" applyFill="1" applyBorder="1" applyAlignment="1">
      <alignment horizontal="left" vertical="center" wrapText="1"/>
    </xf>
    <xf numFmtId="0" fontId="39" fillId="2" borderId="1" xfId="5" applyFont="1" applyFill="1" applyBorder="1" applyAlignment="1" applyProtection="1">
      <alignment horizontal="center" vertical="center"/>
    </xf>
    <xf numFmtId="177" fontId="24" fillId="0" borderId="0" xfId="5" applyNumberFormat="1" applyFont="1" applyBorder="1" applyAlignment="1" applyProtection="1">
      <alignment horizontal="center" vertical="center"/>
    </xf>
    <xf numFmtId="0" fontId="25" fillId="2" borderId="0" xfId="5" applyFont="1" applyFill="1" applyAlignment="1" applyProtection="1">
      <alignment horizontal="center" vertical="center" shrinkToFit="1"/>
      <protection locked="0"/>
    </xf>
    <xf numFmtId="0" fontId="24" fillId="0" borderId="3" xfId="5" applyFont="1" applyFill="1" applyBorder="1" applyAlignment="1">
      <alignment horizontal="center" vertical="center"/>
    </xf>
    <xf numFmtId="0" fontId="24" fillId="0" borderId="59" xfId="5" applyFont="1" applyFill="1" applyBorder="1" applyAlignment="1">
      <alignment horizontal="center" vertical="center"/>
    </xf>
    <xf numFmtId="0" fontId="24" fillId="0" borderId="31" xfId="5" applyFont="1" applyFill="1" applyBorder="1" applyAlignment="1">
      <alignment horizontal="center" vertical="center"/>
    </xf>
    <xf numFmtId="0" fontId="24" fillId="0" borderId="84" xfId="5" applyFont="1" applyBorder="1" applyAlignment="1">
      <alignment horizontal="center" vertical="center"/>
    </xf>
    <xf numFmtId="0" fontId="24" fillId="0" borderId="88" xfId="5" applyFont="1" applyBorder="1" applyAlignment="1">
      <alignment horizontal="center" vertical="center"/>
    </xf>
    <xf numFmtId="0" fontId="24" fillId="0" borderId="89" xfId="5" applyFont="1" applyBorder="1" applyAlignment="1">
      <alignment horizontal="center" vertical="center"/>
    </xf>
    <xf numFmtId="0" fontId="29" fillId="0" borderId="136" xfId="5" applyFont="1" applyFill="1" applyBorder="1" applyAlignment="1">
      <alignment horizontal="center" vertical="center" wrapText="1"/>
    </xf>
    <xf numFmtId="0" fontId="29" fillId="0" borderId="45" xfId="5" applyFont="1" applyFill="1" applyBorder="1" applyAlignment="1">
      <alignment horizontal="center" vertical="center" wrapText="1"/>
    </xf>
    <xf numFmtId="0" fontId="29" fillId="0" borderId="137" xfId="5" applyFont="1" applyFill="1" applyBorder="1" applyAlignment="1">
      <alignment horizontal="center" vertical="center" wrapText="1"/>
    </xf>
    <xf numFmtId="0" fontId="29" fillId="0" borderId="48" xfId="5" applyFont="1" applyFill="1" applyBorder="1" applyAlignment="1">
      <alignment horizontal="center" vertical="center" wrapText="1"/>
    </xf>
    <xf numFmtId="0" fontId="29" fillId="0" borderId="138" xfId="5" applyFont="1" applyFill="1" applyBorder="1" applyAlignment="1">
      <alignment horizontal="center" vertical="center" wrapText="1"/>
    </xf>
    <xf numFmtId="0" fontId="29" fillId="0" borderId="55" xfId="5" applyFont="1" applyFill="1" applyBorder="1" applyAlignment="1">
      <alignment horizontal="center" vertical="center" wrapText="1"/>
    </xf>
    <xf numFmtId="0" fontId="24" fillId="2" borderId="6" xfId="5" applyFont="1" applyFill="1" applyBorder="1" applyAlignment="1" applyProtection="1">
      <alignment horizontal="center" vertical="center" wrapText="1"/>
      <protection locked="0"/>
    </xf>
    <xf numFmtId="0" fontId="24" fillId="2" borderId="51" xfId="5" applyFont="1" applyFill="1" applyBorder="1" applyAlignment="1" applyProtection="1">
      <alignment horizontal="center" vertical="center" wrapText="1"/>
      <protection locked="0"/>
    </xf>
    <xf numFmtId="0" fontId="24" fillId="2" borderId="8" xfId="5" applyFont="1" applyFill="1" applyBorder="1" applyAlignment="1" applyProtection="1">
      <alignment horizontal="center" vertical="center" wrapText="1"/>
      <protection locked="0"/>
    </xf>
    <xf numFmtId="0" fontId="24" fillId="2" borderId="5" xfId="5" applyFont="1" applyFill="1" applyBorder="1" applyAlignment="1" applyProtection="1">
      <alignment horizontal="left" vertical="center" shrinkToFit="1"/>
      <protection locked="0"/>
    </xf>
    <xf numFmtId="0" fontId="24" fillId="2" borderId="2" xfId="5" applyFont="1" applyFill="1" applyBorder="1" applyAlignment="1" applyProtection="1">
      <alignment horizontal="left" vertical="center" shrinkToFit="1"/>
      <protection locked="0"/>
    </xf>
    <xf numFmtId="0" fontId="24" fillId="2" borderId="6" xfId="5" applyFont="1" applyFill="1" applyBorder="1" applyAlignment="1" applyProtection="1">
      <alignment horizontal="left" vertical="center" shrinkToFit="1"/>
      <protection locked="0"/>
    </xf>
    <xf numFmtId="0" fontId="24" fillId="2" borderId="50" xfId="5" applyFont="1" applyFill="1" applyBorder="1" applyAlignment="1" applyProtection="1">
      <alignment horizontal="left" vertical="center" shrinkToFit="1"/>
      <protection locked="0"/>
    </xf>
    <xf numFmtId="0" fontId="24" fillId="2" borderId="0" xfId="5" applyFont="1" applyFill="1" applyBorder="1" applyAlignment="1" applyProtection="1">
      <alignment horizontal="left" vertical="center" shrinkToFit="1"/>
      <protection locked="0"/>
    </xf>
    <xf numFmtId="0" fontId="24" fillId="2" borderId="51" xfId="5" applyFont="1" applyFill="1" applyBorder="1" applyAlignment="1" applyProtection="1">
      <alignment horizontal="left" vertical="center" shrinkToFit="1"/>
      <protection locked="0"/>
    </xf>
    <xf numFmtId="0" fontId="24" fillId="2" borderId="7" xfId="5" applyFont="1" applyFill="1" applyBorder="1" applyAlignment="1" applyProtection="1">
      <alignment horizontal="left" vertical="center" shrinkToFit="1"/>
      <protection locked="0"/>
    </xf>
    <xf numFmtId="0" fontId="24" fillId="2" borderId="4" xfId="5" applyFont="1" applyFill="1" applyBorder="1" applyAlignment="1" applyProtection="1">
      <alignment horizontal="left" vertical="center" shrinkToFit="1"/>
      <protection locked="0"/>
    </xf>
    <xf numFmtId="0" fontId="24" fillId="2" borderId="8" xfId="5" applyFont="1" applyFill="1" applyBorder="1" applyAlignment="1" applyProtection="1">
      <alignment horizontal="left" vertical="center" shrinkToFit="1"/>
      <protection locked="0"/>
    </xf>
    <xf numFmtId="176" fontId="24" fillId="2" borderId="149" xfId="5" applyNumberFormat="1" applyFont="1" applyFill="1" applyBorder="1" applyAlignment="1">
      <alignment horizontal="center" vertical="center" wrapText="1"/>
    </xf>
    <xf numFmtId="176" fontId="24" fillId="2" borderId="125" xfId="5" applyNumberFormat="1" applyFont="1" applyFill="1" applyBorder="1" applyAlignment="1">
      <alignment horizontal="center" vertical="center" wrapText="1"/>
    </xf>
    <xf numFmtId="0" fontId="24" fillId="2" borderId="43" xfId="5" applyFont="1" applyFill="1" applyBorder="1" applyAlignment="1" applyProtection="1">
      <alignment horizontal="center" vertical="center" shrinkToFit="1"/>
      <protection locked="0"/>
    </xf>
    <xf numFmtId="0" fontId="24" fillId="2" borderId="44" xfId="5" applyFont="1" applyFill="1" applyBorder="1" applyAlignment="1" applyProtection="1">
      <alignment horizontal="center" vertical="center" shrinkToFit="1"/>
      <protection locked="0"/>
    </xf>
    <xf numFmtId="0" fontId="24" fillId="2" borderId="72" xfId="5" applyFont="1" applyFill="1" applyBorder="1" applyAlignment="1" applyProtection="1">
      <alignment horizontal="center" vertical="center" shrinkToFit="1"/>
      <protection locked="0"/>
    </xf>
    <xf numFmtId="0" fontId="24" fillId="2" borderId="72" xfId="5" applyFont="1" applyFill="1" applyBorder="1" applyAlignment="1" applyProtection="1">
      <alignment horizontal="center" vertical="center" wrapText="1"/>
      <protection locked="0"/>
    </xf>
    <xf numFmtId="0" fontId="24" fillId="2" borderId="73" xfId="5" applyFont="1" applyFill="1" applyBorder="1" applyAlignment="1" applyProtection="1">
      <alignment horizontal="left" vertical="center" shrinkToFit="1"/>
      <protection locked="0"/>
    </xf>
    <xf numFmtId="0" fontId="24" fillId="2" borderId="44" xfId="5" applyFont="1" applyFill="1" applyBorder="1" applyAlignment="1" applyProtection="1">
      <alignment horizontal="left" vertical="center" shrinkToFit="1"/>
      <protection locked="0"/>
    </xf>
    <xf numFmtId="0" fontId="24" fillId="2" borderId="72" xfId="5" applyFont="1" applyFill="1" applyBorder="1" applyAlignment="1" applyProtection="1">
      <alignment horizontal="left" vertical="center" shrinkToFit="1"/>
      <protection locked="0"/>
    </xf>
    <xf numFmtId="176" fontId="24" fillId="2" borderId="141" xfId="5" applyNumberFormat="1" applyFont="1" applyFill="1" applyBorder="1" applyAlignment="1">
      <alignment horizontal="center" vertical="center" wrapText="1"/>
    </xf>
    <xf numFmtId="176" fontId="24" fillId="2" borderId="101" xfId="5" applyNumberFormat="1" applyFont="1" applyFill="1" applyBorder="1" applyAlignment="1">
      <alignment horizontal="center" vertical="center" wrapText="1"/>
    </xf>
    <xf numFmtId="176" fontId="24" fillId="2" borderId="122" xfId="5" applyNumberFormat="1" applyFont="1" applyFill="1" applyBorder="1" applyAlignment="1">
      <alignment horizontal="center" vertical="center" wrapText="1"/>
    </xf>
    <xf numFmtId="176" fontId="24" fillId="2" borderId="142" xfId="5" applyNumberFormat="1" applyFont="1" applyFill="1" applyBorder="1" applyAlignment="1">
      <alignment horizontal="center" vertical="center" wrapText="1"/>
    </xf>
    <xf numFmtId="176" fontId="24" fillId="2" borderId="147" xfId="5" applyNumberFormat="1" applyFont="1" applyFill="1" applyBorder="1" applyAlignment="1">
      <alignment horizontal="center" vertical="center" wrapText="1"/>
    </xf>
    <xf numFmtId="176" fontId="24" fillId="2" borderId="98" xfId="5" applyNumberFormat="1" applyFont="1" applyFill="1" applyBorder="1" applyAlignment="1">
      <alignment horizontal="center" vertical="center" wrapText="1"/>
    </xf>
    <xf numFmtId="0" fontId="24" fillId="2" borderId="53" xfId="5" applyFont="1" applyFill="1" applyBorder="1" applyAlignment="1" applyProtection="1">
      <alignment horizontal="center" vertical="center" shrinkToFit="1"/>
      <protection locked="0"/>
    </xf>
    <xf numFmtId="0" fontId="24" fillId="2" borderId="54" xfId="5" applyFont="1" applyFill="1" applyBorder="1" applyAlignment="1" applyProtection="1">
      <alignment horizontal="center" vertical="center" shrinkToFit="1"/>
      <protection locked="0"/>
    </xf>
    <xf numFmtId="0" fontId="24" fillId="2" borderId="79" xfId="5" applyFont="1" applyFill="1" applyBorder="1" applyAlignment="1" applyProtection="1">
      <alignment horizontal="center" vertical="center" shrinkToFit="1"/>
      <protection locked="0"/>
    </xf>
    <xf numFmtId="0" fontId="24" fillId="2" borderId="91" xfId="5" applyFont="1" applyFill="1" applyBorder="1" applyAlignment="1" applyProtection="1">
      <alignment horizontal="center" vertical="center" wrapText="1"/>
      <protection locked="0"/>
    </xf>
    <xf numFmtId="0" fontId="24" fillId="2" borderId="80" xfId="5" applyFont="1" applyFill="1" applyBorder="1" applyAlignment="1" applyProtection="1">
      <alignment horizontal="center" vertical="center" wrapText="1"/>
      <protection locked="0"/>
    </xf>
    <xf numFmtId="0" fontId="24" fillId="2" borderId="54" xfId="5" applyFont="1" applyFill="1" applyBorder="1" applyAlignment="1" applyProtection="1">
      <alignment horizontal="center" vertical="center" wrapText="1"/>
      <protection locked="0"/>
    </xf>
    <xf numFmtId="0" fontId="24" fillId="2" borderId="79" xfId="5" applyFont="1" applyFill="1" applyBorder="1" applyAlignment="1" applyProtection="1">
      <alignment horizontal="center" vertical="center" wrapText="1"/>
      <protection locked="0"/>
    </xf>
    <xf numFmtId="0" fontId="24" fillId="2" borderId="80" xfId="5" applyFont="1" applyFill="1" applyBorder="1" applyAlignment="1" applyProtection="1">
      <alignment horizontal="left" vertical="center" shrinkToFit="1"/>
      <protection locked="0"/>
    </xf>
    <xf numFmtId="0" fontId="24" fillId="2" borderId="54" xfId="5" applyFont="1" applyFill="1" applyBorder="1" applyAlignment="1" applyProtection="1">
      <alignment horizontal="left" vertical="center" shrinkToFit="1"/>
      <protection locked="0"/>
    </xf>
    <xf numFmtId="0" fontId="24" fillId="2" borderId="79" xfId="5" applyFont="1" applyFill="1" applyBorder="1" applyAlignment="1" applyProtection="1">
      <alignment horizontal="left" vertical="center" shrinkToFit="1"/>
      <protection locked="0"/>
    </xf>
    <xf numFmtId="0" fontId="28" fillId="0" borderId="151" xfId="5" applyFont="1" applyBorder="1" applyAlignment="1">
      <alignment horizontal="center" vertical="center"/>
    </xf>
    <xf numFmtId="0" fontId="28" fillId="0" borderId="152" xfId="5" applyFont="1" applyBorder="1" applyAlignment="1">
      <alignment horizontal="center" vertical="center"/>
    </xf>
    <xf numFmtId="0" fontId="28" fillId="0" borderId="153" xfId="5" applyFont="1" applyBorder="1" applyAlignment="1">
      <alignment horizontal="center" vertical="center"/>
    </xf>
    <xf numFmtId="176" fontId="28" fillId="0" borderId="156" xfId="5" applyNumberFormat="1" applyFont="1" applyBorder="1" applyAlignment="1">
      <alignment horizontal="center" vertical="center" shrinkToFit="1"/>
    </xf>
    <xf numFmtId="176" fontId="28" fillId="0" borderId="130" xfId="5" applyNumberFormat="1" applyFont="1" applyBorder="1" applyAlignment="1">
      <alignment horizontal="center" vertical="center" shrinkToFit="1"/>
    </xf>
    <xf numFmtId="176" fontId="28" fillId="0" borderId="158" xfId="5" applyNumberFormat="1" applyFont="1" applyBorder="1" applyAlignment="1">
      <alignment horizontal="center" vertical="center" shrinkToFit="1"/>
    </xf>
    <xf numFmtId="176" fontId="28" fillId="0" borderId="159" xfId="5" applyNumberFormat="1" applyFont="1" applyBorder="1" applyAlignment="1">
      <alignment horizontal="center" vertical="center" shrinkToFit="1"/>
    </xf>
    <xf numFmtId="176" fontId="28" fillId="0" borderId="167" xfId="5" applyNumberFormat="1" applyFont="1" applyBorder="1" applyAlignment="1">
      <alignment horizontal="center" vertical="center" shrinkToFit="1"/>
    </xf>
    <xf numFmtId="176" fontId="28" fillId="0" borderId="133" xfId="5" applyNumberFormat="1" applyFont="1" applyBorder="1" applyAlignment="1">
      <alignment horizontal="center" vertical="center" shrinkToFit="1"/>
    </xf>
    <xf numFmtId="0" fontId="29" fillId="0" borderId="129" xfId="5" applyFont="1" applyBorder="1" applyAlignment="1">
      <alignment horizontal="center" vertical="center" wrapText="1"/>
    </xf>
    <xf numFmtId="0" fontId="29" fillId="0" borderId="130" xfId="5" applyFont="1" applyBorder="1" applyAlignment="1">
      <alignment horizontal="center" vertical="center" wrapText="1"/>
    </xf>
    <xf numFmtId="0" fontId="29" fillId="0" borderId="131" xfId="5" applyFont="1" applyBorder="1" applyAlignment="1">
      <alignment horizontal="center" vertical="center" wrapText="1"/>
    </xf>
    <xf numFmtId="0" fontId="29" fillId="0" borderId="160" xfId="5" applyFont="1" applyBorder="1" applyAlignment="1">
      <alignment horizontal="center" vertical="center" wrapText="1"/>
    </xf>
    <xf numFmtId="0" fontId="29" fillId="0" borderId="159" xfId="5" applyFont="1" applyBorder="1" applyAlignment="1">
      <alignment horizontal="center" vertical="center" wrapText="1"/>
    </xf>
    <xf numFmtId="0" fontId="29" fillId="0" borderId="161" xfId="5" applyFont="1" applyBorder="1" applyAlignment="1">
      <alignment horizontal="center" vertical="center" wrapText="1"/>
    </xf>
    <xf numFmtId="0" fontId="29" fillId="0" borderId="132" xfId="5" applyFont="1" applyBorder="1" applyAlignment="1">
      <alignment horizontal="center" vertical="center" wrapText="1"/>
    </xf>
    <xf numFmtId="0" fontId="29" fillId="0" borderId="133" xfId="5" applyFont="1" applyBorder="1" applyAlignment="1">
      <alignment horizontal="center" vertical="center" wrapText="1"/>
    </xf>
    <xf numFmtId="0" fontId="29" fillId="0" borderId="134" xfId="5" applyFont="1" applyBorder="1" applyAlignment="1">
      <alignment horizontal="center" vertical="center" wrapText="1"/>
    </xf>
    <xf numFmtId="0" fontId="28" fillId="0" borderId="114" xfId="5" applyFont="1" applyBorder="1" applyAlignment="1">
      <alignment horizontal="center" vertical="center"/>
    </xf>
    <xf numFmtId="0" fontId="28" fillId="0" borderId="115" xfId="5" applyFont="1" applyBorder="1" applyAlignment="1">
      <alignment horizontal="center" vertical="center"/>
    </xf>
    <xf numFmtId="0" fontId="28" fillId="0" borderId="116" xfId="5" applyFont="1" applyBorder="1" applyAlignment="1">
      <alignment horizontal="center" vertical="center"/>
    </xf>
    <xf numFmtId="0" fontId="28" fillId="0" borderId="162" xfId="5" applyFont="1" applyBorder="1" applyAlignment="1">
      <alignment horizontal="center" vertical="center"/>
    </xf>
    <xf numFmtId="0" fontId="28" fillId="0" borderId="163" xfId="5" applyFont="1" applyBorder="1" applyAlignment="1">
      <alignment horizontal="center" vertical="center"/>
    </xf>
    <xf numFmtId="0" fontId="28" fillId="0" borderId="164" xfId="5" applyFont="1" applyBorder="1" applyAlignment="1">
      <alignment horizontal="center" vertical="center"/>
    </xf>
    <xf numFmtId="0" fontId="35" fillId="0" borderId="71" xfId="5" applyFont="1" applyBorder="1" applyAlignment="1">
      <alignment horizontal="center" vertical="center" wrapText="1"/>
    </xf>
    <xf numFmtId="0" fontId="35" fillId="0" borderId="75" xfId="5" applyFont="1" applyBorder="1" applyAlignment="1">
      <alignment horizontal="center" vertical="center" wrapText="1"/>
    </xf>
    <xf numFmtId="0" fontId="35" fillId="0" borderId="78" xfId="5" applyFont="1" applyBorder="1" applyAlignment="1">
      <alignment horizontal="center" vertical="center" wrapText="1"/>
    </xf>
    <xf numFmtId="0" fontId="24" fillId="0" borderId="44" xfId="5" applyFont="1" applyBorder="1" applyAlignment="1">
      <alignment horizontal="center" vertical="center"/>
    </xf>
    <xf numFmtId="0" fontId="24" fillId="0" borderId="45" xfId="5" applyFont="1" applyBorder="1" applyAlignment="1">
      <alignment horizontal="center" vertical="center"/>
    </xf>
    <xf numFmtId="0" fontId="24" fillId="0" borderId="46" xfId="5" applyFont="1" applyBorder="1" applyAlignment="1">
      <alignment horizontal="center" vertical="center"/>
    </xf>
    <xf numFmtId="0" fontId="24" fillId="0" borderId="0" xfId="5" applyFont="1" applyBorder="1" applyAlignment="1">
      <alignment horizontal="center" vertical="center"/>
    </xf>
    <xf numFmtId="0" fontId="24" fillId="0" borderId="48" xfId="5" applyFont="1" applyBorder="1" applyAlignment="1">
      <alignment horizontal="center" vertical="center"/>
    </xf>
    <xf numFmtId="0" fontId="24" fillId="0" borderId="53" xfId="5" applyFont="1" applyBorder="1" applyAlignment="1">
      <alignment horizontal="center" vertical="center"/>
    </xf>
    <xf numFmtId="0" fontId="24" fillId="0" borderId="54" xfId="5" applyFont="1" applyBorder="1" applyAlignment="1">
      <alignment horizontal="center" vertical="center"/>
    </xf>
    <xf numFmtId="0" fontId="24" fillId="0" borderId="55" xfId="5" applyFont="1" applyBorder="1" applyAlignment="1">
      <alignment horizontal="center" vertical="center"/>
    </xf>
    <xf numFmtId="0" fontId="28" fillId="0" borderId="73" xfId="5" applyFont="1" applyBorder="1" applyAlignment="1">
      <alignment horizontal="center" vertical="center" wrapText="1"/>
    </xf>
    <xf numFmtId="0" fontId="28" fillId="0" borderId="72" xfId="5" applyFont="1" applyBorder="1" applyAlignment="1">
      <alignment horizontal="center" vertical="center" wrapText="1"/>
    </xf>
    <xf numFmtId="0" fontId="28" fillId="0" borderId="50" xfId="5" applyFont="1" applyBorder="1" applyAlignment="1">
      <alignment horizontal="center" vertical="center" wrapText="1"/>
    </xf>
    <xf numFmtId="0" fontId="28" fillId="0" borderId="51" xfId="5" applyFont="1" applyBorder="1" applyAlignment="1">
      <alignment horizontal="center" vertical="center" wrapText="1"/>
    </xf>
    <xf numFmtId="0" fontId="28" fillId="0" borderId="80" xfId="5" applyFont="1" applyBorder="1" applyAlignment="1">
      <alignment horizontal="center" vertical="center" wrapText="1"/>
    </xf>
    <xf numFmtId="0" fontId="28" fillId="0" borderId="79" xfId="5" applyFont="1" applyBorder="1" applyAlignment="1">
      <alignment horizontal="center" vertical="center" wrapText="1"/>
    </xf>
    <xf numFmtId="0" fontId="24" fillId="0" borderId="44" xfId="5" quotePrefix="1" applyFont="1" applyBorder="1" applyAlignment="1">
      <alignment horizontal="center" vertical="center"/>
    </xf>
    <xf numFmtId="0" fontId="24" fillId="2" borderId="141" xfId="5" applyFont="1" applyFill="1" applyBorder="1" applyAlignment="1">
      <alignment horizontal="center" vertical="center" wrapText="1"/>
    </xf>
    <xf numFmtId="0" fontId="24" fillId="2" borderId="101" xfId="5" applyFont="1" applyFill="1" applyBorder="1" applyAlignment="1">
      <alignment horizontal="center" vertical="center" wrapText="1"/>
    </xf>
    <xf numFmtId="0" fontId="24" fillId="0" borderId="148" xfId="5" applyFont="1" applyBorder="1" applyAlignment="1">
      <alignment horizontal="center" vertical="center"/>
    </xf>
    <xf numFmtId="0" fontId="24" fillId="0" borderId="143" xfId="5" applyFont="1" applyBorder="1" applyAlignment="1">
      <alignment horizontal="center" vertical="center"/>
    </xf>
    <xf numFmtId="0" fontId="24" fillId="2" borderId="84" xfId="5" applyFont="1" applyFill="1" applyBorder="1" applyAlignment="1" applyProtection="1">
      <alignment horizontal="center" vertical="center"/>
      <protection locked="0"/>
    </xf>
    <xf numFmtId="0" fontId="24" fillId="2" borderId="88" xfId="5" applyFont="1" applyFill="1" applyBorder="1" applyAlignment="1" applyProtection="1">
      <alignment horizontal="center" vertical="center"/>
      <protection locked="0"/>
    </xf>
    <xf numFmtId="0" fontId="24" fillId="2" borderId="20" xfId="5" applyFont="1" applyFill="1" applyBorder="1" applyAlignment="1" applyProtection="1">
      <alignment horizontal="center" vertical="center"/>
      <protection locked="0"/>
    </xf>
    <xf numFmtId="0" fontId="24" fillId="2" borderId="21" xfId="5" applyFont="1" applyFill="1" applyBorder="1" applyAlignment="1" applyProtection="1">
      <alignment horizontal="center" vertical="center"/>
      <protection locked="0"/>
    </xf>
    <xf numFmtId="0" fontId="24" fillId="2" borderId="24" xfId="5" applyFont="1" applyFill="1" applyBorder="1" applyAlignment="1" applyProtection="1">
      <alignment horizontal="center" vertical="center"/>
      <protection locked="0"/>
    </xf>
    <xf numFmtId="0" fontId="24" fillId="2" borderId="31" xfId="5" applyFont="1" applyFill="1" applyBorder="1" applyAlignment="1" applyProtection="1">
      <alignment horizontal="center" vertical="center"/>
      <protection locked="0"/>
    </xf>
    <xf numFmtId="0" fontId="24" fillId="2" borderId="59" xfId="5" applyFont="1" applyFill="1" applyBorder="1" applyAlignment="1" applyProtection="1">
      <alignment horizontal="center" vertical="center"/>
      <protection locked="0"/>
    </xf>
    <xf numFmtId="0" fontId="24" fillId="2" borderId="73" xfId="5" applyFont="1" applyFill="1" applyBorder="1" applyAlignment="1" applyProtection="1">
      <alignment horizontal="center" vertical="center" shrinkToFit="1"/>
      <protection locked="0"/>
    </xf>
    <xf numFmtId="0" fontId="24" fillId="2" borderId="50" xfId="5" applyFont="1" applyFill="1" applyBorder="1" applyAlignment="1" applyProtection="1">
      <alignment horizontal="center" vertical="center" shrinkToFit="1"/>
      <protection locked="0"/>
    </xf>
    <xf numFmtId="0" fontId="24" fillId="2" borderId="149" xfId="5" applyFont="1" applyFill="1" applyBorder="1" applyAlignment="1">
      <alignment horizontal="center" vertical="center" wrapText="1"/>
    </xf>
    <xf numFmtId="0" fontId="24" fillId="2" borderId="125" xfId="5" applyFont="1" applyFill="1" applyBorder="1" applyAlignment="1">
      <alignment horizontal="center" vertical="center" wrapText="1"/>
    </xf>
    <xf numFmtId="0" fontId="24" fillId="2" borderId="5" xfId="5" applyFont="1" applyFill="1" applyBorder="1" applyAlignment="1" applyProtection="1">
      <alignment horizontal="center" vertical="center" shrinkToFit="1"/>
      <protection locked="0"/>
    </xf>
    <xf numFmtId="0" fontId="24" fillId="2" borderId="7" xfId="5" applyFont="1" applyFill="1" applyBorder="1" applyAlignment="1" applyProtection="1">
      <alignment horizontal="center" vertical="center" shrinkToFit="1"/>
      <protection locked="0"/>
    </xf>
    <xf numFmtId="0" fontId="24" fillId="2" borderId="89" xfId="5" applyFont="1" applyFill="1" applyBorder="1" applyAlignment="1" applyProtection="1">
      <alignment horizontal="center" vertical="center"/>
      <protection locked="0"/>
    </xf>
    <xf numFmtId="0" fontId="24" fillId="2" borderId="38" xfId="5" applyFont="1" applyFill="1" applyBorder="1" applyAlignment="1" applyProtection="1">
      <alignment horizontal="center" vertical="center"/>
      <protection locked="0"/>
    </xf>
    <xf numFmtId="0" fontId="24" fillId="2" borderId="39" xfId="5" applyFont="1" applyFill="1" applyBorder="1" applyAlignment="1" applyProtection="1">
      <alignment horizontal="center" vertical="center"/>
      <protection locked="0"/>
    </xf>
    <xf numFmtId="0" fontId="24" fillId="2" borderId="40" xfId="5" applyFont="1" applyFill="1" applyBorder="1" applyAlignment="1" applyProtection="1">
      <alignment horizontal="center" vertical="center"/>
      <protection locked="0"/>
    </xf>
    <xf numFmtId="0" fontId="24" fillId="2" borderId="80" xfId="5" applyFont="1" applyFill="1" applyBorder="1" applyAlignment="1" applyProtection="1">
      <alignment horizontal="center" vertical="center" shrinkToFit="1"/>
      <protection locked="0"/>
    </xf>
    <xf numFmtId="0" fontId="24" fillId="2" borderId="53" xfId="5" applyFont="1" applyFill="1" applyBorder="1" applyAlignment="1" applyProtection="1">
      <alignment horizontal="left" vertical="center" wrapText="1"/>
      <protection locked="0"/>
    </xf>
    <xf numFmtId="0" fontId="24" fillId="2" borderId="54" xfId="5" applyFont="1" applyFill="1" applyBorder="1" applyAlignment="1" applyProtection="1">
      <alignment horizontal="left" vertical="center" wrapText="1"/>
      <protection locked="0"/>
    </xf>
    <xf numFmtId="0" fontId="24" fillId="2" borderId="55" xfId="5" applyFont="1" applyFill="1" applyBorder="1" applyAlignment="1" applyProtection="1">
      <alignment horizontal="left" vertical="center" wrapText="1"/>
      <protection locked="0"/>
    </xf>
    <xf numFmtId="176" fontId="24" fillId="2" borderId="172" xfId="5" applyNumberFormat="1" applyFont="1" applyFill="1" applyBorder="1" applyAlignment="1">
      <alignment horizontal="center" vertical="center" wrapText="1"/>
    </xf>
    <xf numFmtId="176" fontId="24" fillId="2" borderId="171" xfId="5" applyNumberFormat="1" applyFont="1" applyFill="1" applyBorder="1" applyAlignment="1">
      <alignment horizontal="center" vertical="center" wrapText="1"/>
    </xf>
    <xf numFmtId="176" fontId="24" fillId="2" borderId="173" xfId="5" applyNumberFormat="1" applyFont="1" applyFill="1" applyBorder="1" applyAlignment="1">
      <alignment horizontal="center" vertical="center" wrapText="1"/>
    </xf>
    <xf numFmtId="0" fontId="0" fillId="0" borderId="43" xfId="0" applyBorder="1" applyAlignment="1">
      <alignment vertical="center"/>
    </xf>
  </cellXfs>
  <cellStyles count="7">
    <cellStyle name="桁区切り 2" xfId="6"/>
    <cellStyle name="標準" xfId="0" builtinId="0"/>
    <cellStyle name="標準 2" xfId="1"/>
    <cellStyle name="標準 2 2" xfId="3"/>
    <cellStyle name="標準 3" xfId="2"/>
    <cellStyle name="標準 4" xfId="4"/>
    <cellStyle name="標準 5" xfId="5"/>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tabSelected="1" zoomScaleNormal="100" zoomScaleSheetLayoutView="80" workbookViewId="0">
      <selection activeCell="B1" sqref="B1"/>
    </sheetView>
  </sheetViews>
  <sheetFormatPr defaultColWidth="8.83203125" defaultRowHeight="13.5" x14ac:dyDescent="0.2"/>
  <cols>
    <col min="1" max="1" width="0.5" style="2" customWidth="1"/>
    <col min="2" max="21" width="5.83203125" style="2" customWidth="1"/>
    <col min="22" max="16384" width="8.83203125" style="2"/>
  </cols>
  <sheetData>
    <row r="1" spans="2:21" ht="17.649999999999999" customHeight="1" x14ac:dyDescent="0.2">
      <c r="B1" s="1" t="s">
        <v>16</v>
      </c>
      <c r="C1" s="3"/>
      <c r="D1" s="3"/>
      <c r="E1" s="3"/>
      <c r="F1" s="3"/>
      <c r="G1" s="3"/>
      <c r="H1" s="3"/>
      <c r="I1" s="3"/>
      <c r="J1" s="3"/>
      <c r="K1" s="3"/>
      <c r="L1" s="3"/>
      <c r="M1" s="3"/>
      <c r="N1" s="3"/>
      <c r="O1" s="3"/>
      <c r="P1" s="3"/>
      <c r="Q1" s="3"/>
      <c r="R1" s="3"/>
      <c r="S1" s="3"/>
      <c r="T1" s="3"/>
      <c r="U1" s="3"/>
    </row>
    <row r="2" spans="2:21" ht="22.5" customHeight="1" thickBot="1" x14ac:dyDescent="0.25">
      <c r="B2" s="463" t="s">
        <v>2</v>
      </c>
      <c r="C2" s="463"/>
      <c r="D2" s="463"/>
      <c r="E2" s="463"/>
      <c r="F2" s="463"/>
      <c r="G2" s="463"/>
      <c r="H2" s="463"/>
      <c r="I2" s="463"/>
      <c r="J2" s="463"/>
      <c r="K2" s="463"/>
      <c r="L2" s="463"/>
      <c r="M2" s="463"/>
      <c r="N2" s="463"/>
      <c r="O2" s="463"/>
      <c r="P2" s="463"/>
      <c r="Q2" s="463"/>
      <c r="R2" s="463"/>
      <c r="S2" s="463"/>
      <c r="T2" s="463"/>
      <c r="U2" s="463"/>
    </row>
    <row r="3" spans="2:21" ht="16.149999999999999" customHeight="1" x14ac:dyDescent="0.2">
      <c r="B3" s="468" t="s">
        <v>14</v>
      </c>
      <c r="C3" s="469"/>
      <c r="D3" s="469"/>
      <c r="E3" s="469"/>
      <c r="F3" s="469"/>
      <c r="G3" s="469"/>
      <c r="H3" s="470"/>
      <c r="I3" s="471"/>
      <c r="J3" s="469"/>
      <c r="K3" s="469"/>
      <c r="L3" s="469"/>
      <c r="M3" s="469"/>
      <c r="N3" s="469"/>
      <c r="O3" s="469"/>
      <c r="P3" s="469"/>
      <c r="Q3" s="469"/>
      <c r="R3" s="469"/>
      <c r="S3" s="469"/>
      <c r="T3" s="469"/>
      <c r="U3" s="472"/>
    </row>
    <row r="4" spans="2:21" ht="21.4" customHeight="1" x14ac:dyDescent="0.2">
      <c r="B4" s="464" t="s">
        <v>3</v>
      </c>
      <c r="C4" s="465"/>
      <c r="D4" s="487"/>
      <c r="E4" s="481"/>
      <c r="F4" s="481"/>
      <c r="G4" s="481"/>
      <c r="H4" s="481"/>
      <c r="I4" s="481"/>
      <c r="J4" s="481"/>
      <c r="K4" s="482"/>
      <c r="L4" s="483" t="s">
        <v>13</v>
      </c>
      <c r="M4" s="475"/>
      <c r="N4" s="484"/>
      <c r="O4" s="477"/>
      <c r="P4" s="475"/>
      <c r="Q4" s="475" t="s">
        <v>6</v>
      </c>
      <c r="R4" s="475"/>
      <c r="S4" s="475" t="s">
        <v>7</v>
      </c>
      <c r="T4" s="475"/>
      <c r="U4" s="473" t="s">
        <v>12</v>
      </c>
    </row>
    <row r="5" spans="2:21" ht="27.6" customHeight="1" x14ac:dyDescent="0.2">
      <c r="B5" s="466" t="s">
        <v>4</v>
      </c>
      <c r="C5" s="467"/>
      <c r="D5" s="488"/>
      <c r="E5" s="452"/>
      <c r="F5" s="452"/>
      <c r="G5" s="452"/>
      <c r="H5" s="452"/>
      <c r="I5" s="452"/>
      <c r="J5" s="452"/>
      <c r="K5" s="453"/>
      <c r="L5" s="485"/>
      <c r="M5" s="476"/>
      <c r="N5" s="486"/>
      <c r="O5" s="478"/>
      <c r="P5" s="476"/>
      <c r="Q5" s="476"/>
      <c r="R5" s="476"/>
      <c r="S5" s="476"/>
      <c r="T5" s="476"/>
      <c r="U5" s="474"/>
    </row>
    <row r="6" spans="2:21" ht="16.149999999999999" customHeight="1" x14ac:dyDescent="0.2">
      <c r="B6" s="479" t="s">
        <v>11</v>
      </c>
      <c r="C6" s="459"/>
      <c r="D6" s="459"/>
      <c r="E6" s="459"/>
      <c r="F6" s="459"/>
      <c r="G6" s="459"/>
      <c r="H6" s="459"/>
      <c r="I6" s="459"/>
      <c r="J6" s="459"/>
      <c r="K6" s="459"/>
      <c r="L6" s="459"/>
      <c r="M6" s="459"/>
      <c r="N6" s="459"/>
      <c r="O6" s="459"/>
      <c r="P6" s="459"/>
      <c r="Q6" s="459"/>
      <c r="R6" s="459"/>
      <c r="S6" s="459"/>
      <c r="T6" s="459"/>
      <c r="U6" s="460"/>
    </row>
    <row r="7" spans="2:21" ht="16.149999999999999" customHeight="1" x14ac:dyDescent="0.2">
      <c r="B7" s="489" t="s">
        <v>8</v>
      </c>
      <c r="C7" s="490"/>
      <c r="D7" s="490"/>
      <c r="E7" s="4" t="s">
        <v>5</v>
      </c>
      <c r="F7" s="490" t="s">
        <v>8</v>
      </c>
      <c r="G7" s="490"/>
      <c r="H7" s="490"/>
      <c r="I7" s="459" t="s">
        <v>9</v>
      </c>
      <c r="J7" s="459"/>
      <c r="K7" s="459"/>
      <c r="L7" s="459"/>
      <c r="M7" s="459"/>
      <c r="N7" s="459"/>
      <c r="O7" s="459"/>
      <c r="P7" s="459" t="s">
        <v>10</v>
      </c>
      <c r="Q7" s="459"/>
      <c r="R7" s="459"/>
      <c r="S7" s="459"/>
      <c r="T7" s="459"/>
      <c r="U7" s="460"/>
    </row>
    <row r="8" spans="2:21" ht="15.75" customHeight="1" x14ac:dyDescent="0.2">
      <c r="B8" s="480"/>
      <c r="C8" s="481"/>
      <c r="D8" s="481"/>
      <c r="E8" s="5"/>
      <c r="F8" s="481"/>
      <c r="G8" s="481"/>
      <c r="H8" s="482"/>
      <c r="I8" s="461"/>
      <c r="J8" s="461"/>
      <c r="K8" s="461"/>
      <c r="L8" s="461"/>
      <c r="M8" s="461"/>
      <c r="N8" s="461"/>
      <c r="O8" s="461"/>
      <c r="P8" s="461"/>
      <c r="Q8" s="461"/>
      <c r="R8" s="461"/>
      <c r="S8" s="461"/>
      <c r="T8" s="461"/>
      <c r="U8" s="462"/>
    </row>
    <row r="9" spans="2:21" ht="15.75" customHeight="1" x14ac:dyDescent="0.2">
      <c r="B9" s="446"/>
      <c r="C9" s="447"/>
      <c r="D9" s="447"/>
      <c r="E9" s="6"/>
      <c r="F9" s="447"/>
      <c r="G9" s="447"/>
      <c r="H9" s="448"/>
      <c r="I9" s="449"/>
      <c r="J9" s="449"/>
      <c r="K9" s="449"/>
      <c r="L9" s="449"/>
      <c r="M9" s="449"/>
      <c r="N9" s="449"/>
      <c r="O9" s="449"/>
      <c r="P9" s="449"/>
      <c r="Q9" s="449"/>
      <c r="R9" s="449"/>
      <c r="S9" s="449"/>
      <c r="T9" s="449"/>
      <c r="U9" s="450"/>
    </row>
    <row r="10" spans="2:21" ht="15.75" customHeight="1" x14ac:dyDescent="0.2">
      <c r="B10" s="446"/>
      <c r="C10" s="447"/>
      <c r="D10" s="447"/>
      <c r="E10" s="6"/>
      <c r="F10" s="447"/>
      <c r="G10" s="447"/>
      <c r="H10" s="448"/>
      <c r="I10" s="449"/>
      <c r="J10" s="449"/>
      <c r="K10" s="449"/>
      <c r="L10" s="449"/>
      <c r="M10" s="449"/>
      <c r="N10" s="449"/>
      <c r="O10" s="449"/>
      <c r="P10" s="449"/>
      <c r="Q10" s="449"/>
      <c r="R10" s="449"/>
      <c r="S10" s="449"/>
      <c r="T10" s="449"/>
      <c r="U10" s="450"/>
    </row>
    <row r="11" spans="2:21" ht="15.75" customHeight="1" x14ac:dyDescent="0.2">
      <c r="B11" s="446"/>
      <c r="C11" s="447"/>
      <c r="D11" s="447"/>
      <c r="E11" s="6"/>
      <c r="F11" s="447"/>
      <c r="G11" s="447"/>
      <c r="H11" s="448"/>
      <c r="I11" s="449"/>
      <c r="J11" s="449"/>
      <c r="K11" s="449"/>
      <c r="L11" s="449"/>
      <c r="M11" s="449"/>
      <c r="N11" s="449"/>
      <c r="O11" s="449"/>
      <c r="P11" s="449"/>
      <c r="Q11" s="449"/>
      <c r="R11" s="449"/>
      <c r="S11" s="449"/>
      <c r="T11" s="449"/>
      <c r="U11" s="450"/>
    </row>
    <row r="12" spans="2:21" ht="15.75" customHeight="1" x14ac:dyDescent="0.2">
      <c r="B12" s="446"/>
      <c r="C12" s="447"/>
      <c r="D12" s="447"/>
      <c r="E12" s="6"/>
      <c r="F12" s="447"/>
      <c r="G12" s="447"/>
      <c r="H12" s="448"/>
      <c r="I12" s="449"/>
      <c r="J12" s="449"/>
      <c r="K12" s="449"/>
      <c r="L12" s="449"/>
      <c r="M12" s="449"/>
      <c r="N12" s="449"/>
      <c r="O12" s="449"/>
      <c r="P12" s="449"/>
      <c r="Q12" s="449"/>
      <c r="R12" s="449"/>
      <c r="S12" s="449"/>
      <c r="T12" s="449"/>
      <c r="U12" s="450"/>
    </row>
    <row r="13" spans="2:21" ht="15.75" customHeight="1" x14ac:dyDescent="0.2">
      <c r="B13" s="446"/>
      <c r="C13" s="447"/>
      <c r="D13" s="447"/>
      <c r="E13" s="6"/>
      <c r="F13" s="447"/>
      <c r="G13" s="447"/>
      <c r="H13" s="448"/>
      <c r="I13" s="449"/>
      <c r="J13" s="449"/>
      <c r="K13" s="449"/>
      <c r="L13" s="449"/>
      <c r="M13" s="449"/>
      <c r="N13" s="449"/>
      <c r="O13" s="449"/>
      <c r="P13" s="449"/>
      <c r="Q13" s="449"/>
      <c r="R13" s="449"/>
      <c r="S13" s="449"/>
      <c r="T13" s="449"/>
      <c r="U13" s="450"/>
    </row>
    <row r="14" spans="2:21" ht="15.75" customHeight="1" x14ac:dyDescent="0.2">
      <c r="B14" s="446"/>
      <c r="C14" s="447"/>
      <c r="D14" s="447"/>
      <c r="E14" s="6"/>
      <c r="F14" s="447"/>
      <c r="G14" s="447"/>
      <c r="H14" s="448"/>
      <c r="I14" s="449"/>
      <c r="J14" s="449"/>
      <c r="K14" s="449"/>
      <c r="L14" s="449"/>
      <c r="M14" s="449"/>
      <c r="N14" s="449"/>
      <c r="O14" s="449"/>
      <c r="P14" s="449"/>
      <c r="Q14" s="449"/>
      <c r="R14" s="449"/>
      <c r="S14" s="449"/>
      <c r="T14" s="449"/>
      <c r="U14" s="450"/>
    </row>
    <row r="15" spans="2:21" ht="15.75" customHeight="1" x14ac:dyDescent="0.2">
      <c r="B15" s="446"/>
      <c r="C15" s="447"/>
      <c r="D15" s="447"/>
      <c r="E15" s="6"/>
      <c r="F15" s="447"/>
      <c r="G15" s="447"/>
      <c r="H15" s="448"/>
      <c r="I15" s="449"/>
      <c r="J15" s="449"/>
      <c r="K15" s="449"/>
      <c r="L15" s="449"/>
      <c r="M15" s="449"/>
      <c r="N15" s="449"/>
      <c r="O15" s="449"/>
      <c r="P15" s="449"/>
      <c r="Q15" s="449"/>
      <c r="R15" s="449"/>
      <c r="S15" s="449"/>
      <c r="T15" s="449"/>
      <c r="U15" s="450"/>
    </row>
    <row r="16" spans="2:21" ht="15.75" customHeight="1" x14ac:dyDescent="0.2">
      <c r="B16" s="446"/>
      <c r="C16" s="447"/>
      <c r="D16" s="447"/>
      <c r="E16" s="6"/>
      <c r="F16" s="447"/>
      <c r="G16" s="447"/>
      <c r="H16" s="448"/>
      <c r="I16" s="449"/>
      <c r="J16" s="449"/>
      <c r="K16" s="449"/>
      <c r="L16" s="449"/>
      <c r="M16" s="449"/>
      <c r="N16" s="449"/>
      <c r="O16" s="449"/>
      <c r="P16" s="449"/>
      <c r="Q16" s="449"/>
      <c r="R16" s="449"/>
      <c r="S16" s="449"/>
      <c r="T16" s="449"/>
      <c r="U16" s="450"/>
    </row>
    <row r="17" spans="2:21" ht="15.75" customHeight="1" x14ac:dyDescent="0.2">
      <c r="B17" s="446"/>
      <c r="C17" s="447"/>
      <c r="D17" s="447"/>
      <c r="E17" s="6"/>
      <c r="F17" s="447"/>
      <c r="G17" s="447"/>
      <c r="H17" s="448"/>
      <c r="I17" s="449"/>
      <c r="J17" s="449"/>
      <c r="K17" s="449"/>
      <c r="L17" s="449"/>
      <c r="M17" s="449"/>
      <c r="N17" s="449"/>
      <c r="O17" s="449"/>
      <c r="P17" s="449"/>
      <c r="Q17" s="449"/>
      <c r="R17" s="449"/>
      <c r="S17" s="449"/>
      <c r="T17" s="449"/>
      <c r="U17" s="450"/>
    </row>
    <row r="18" spans="2:21" ht="15.75" customHeight="1" x14ac:dyDescent="0.2">
      <c r="B18" s="446"/>
      <c r="C18" s="447"/>
      <c r="D18" s="447"/>
      <c r="E18" s="6"/>
      <c r="F18" s="447"/>
      <c r="G18" s="447"/>
      <c r="H18" s="448"/>
      <c r="I18" s="449"/>
      <c r="J18" s="449"/>
      <c r="K18" s="449"/>
      <c r="L18" s="449"/>
      <c r="M18" s="449"/>
      <c r="N18" s="449"/>
      <c r="O18" s="449"/>
      <c r="P18" s="449"/>
      <c r="Q18" s="449"/>
      <c r="R18" s="449"/>
      <c r="S18" s="449"/>
      <c r="T18" s="449"/>
      <c r="U18" s="450"/>
    </row>
    <row r="19" spans="2:21" ht="15.75" customHeight="1" x14ac:dyDescent="0.2">
      <c r="B19" s="446"/>
      <c r="C19" s="447"/>
      <c r="D19" s="447"/>
      <c r="E19" s="6"/>
      <c r="F19" s="447"/>
      <c r="G19" s="447"/>
      <c r="H19" s="448"/>
      <c r="I19" s="449"/>
      <c r="J19" s="449"/>
      <c r="K19" s="449"/>
      <c r="L19" s="449"/>
      <c r="M19" s="449"/>
      <c r="N19" s="449"/>
      <c r="O19" s="449"/>
      <c r="P19" s="449"/>
      <c r="Q19" s="449"/>
      <c r="R19" s="449"/>
      <c r="S19" s="449"/>
      <c r="T19" s="449"/>
      <c r="U19" s="450"/>
    </row>
    <row r="20" spans="2:21" ht="15.75" customHeight="1" x14ac:dyDescent="0.2">
      <c r="B20" s="446"/>
      <c r="C20" s="447"/>
      <c r="D20" s="447"/>
      <c r="E20" s="6"/>
      <c r="F20" s="447"/>
      <c r="G20" s="447"/>
      <c r="H20" s="448"/>
      <c r="I20" s="449"/>
      <c r="J20" s="449"/>
      <c r="K20" s="449"/>
      <c r="L20" s="449"/>
      <c r="M20" s="449"/>
      <c r="N20" s="449"/>
      <c r="O20" s="449"/>
      <c r="P20" s="449"/>
      <c r="Q20" s="449"/>
      <c r="R20" s="449"/>
      <c r="S20" s="449"/>
      <c r="T20" s="449"/>
      <c r="U20" s="450"/>
    </row>
    <row r="21" spans="2:21" ht="15.75" customHeight="1" x14ac:dyDescent="0.2">
      <c r="B21" s="451"/>
      <c r="C21" s="452"/>
      <c r="D21" s="452"/>
      <c r="E21" s="7"/>
      <c r="F21" s="452"/>
      <c r="G21" s="452"/>
      <c r="H21" s="453"/>
      <c r="I21" s="454"/>
      <c r="J21" s="454"/>
      <c r="K21" s="454"/>
      <c r="L21" s="454"/>
      <c r="M21" s="454"/>
      <c r="N21" s="454"/>
      <c r="O21" s="454"/>
      <c r="P21" s="454"/>
      <c r="Q21" s="454"/>
      <c r="R21" s="454"/>
      <c r="S21" s="454"/>
      <c r="T21" s="454"/>
      <c r="U21" s="455"/>
    </row>
    <row r="22" spans="2:21" ht="36" customHeight="1" thickBot="1" x14ac:dyDescent="0.25">
      <c r="B22" s="456" t="s">
        <v>15</v>
      </c>
      <c r="C22" s="457"/>
      <c r="D22" s="457"/>
      <c r="E22" s="457"/>
      <c r="F22" s="457"/>
      <c r="G22" s="457"/>
      <c r="H22" s="457"/>
      <c r="I22" s="457"/>
      <c r="J22" s="457"/>
      <c r="K22" s="457"/>
      <c r="L22" s="457"/>
      <c r="M22" s="457"/>
      <c r="N22" s="457"/>
      <c r="O22" s="457"/>
      <c r="P22" s="457"/>
      <c r="Q22" s="457"/>
      <c r="R22" s="457"/>
      <c r="S22" s="457"/>
      <c r="T22" s="457"/>
      <c r="U22" s="458"/>
    </row>
    <row r="24" spans="2:21" ht="16.899999999999999" customHeight="1" x14ac:dyDescent="0.2">
      <c r="B24" s="445" t="s">
        <v>0</v>
      </c>
      <c r="C24" s="444" t="s">
        <v>1</v>
      </c>
      <c r="D24" s="444"/>
      <c r="E24" s="444"/>
      <c r="F24" s="444"/>
      <c r="G24" s="444"/>
      <c r="H24" s="444"/>
      <c r="I24" s="444"/>
      <c r="J24" s="444"/>
      <c r="K24" s="444"/>
      <c r="L24" s="444"/>
      <c r="M24" s="444"/>
      <c r="N24" s="444"/>
      <c r="O24" s="444"/>
      <c r="P24" s="444"/>
      <c r="Q24" s="444"/>
      <c r="R24" s="444"/>
      <c r="S24" s="444"/>
      <c r="T24" s="444"/>
      <c r="U24" s="444"/>
    </row>
    <row r="25" spans="2:21" ht="16.899999999999999" customHeight="1" x14ac:dyDescent="0.2">
      <c r="B25" s="445"/>
      <c r="C25" s="444"/>
      <c r="D25" s="444"/>
      <c r="E25" s="444"/>
      <c r="F25" s="444"/>
      <c r="G25" s="444"/>
      <c r="H25" s="444"/>
      <c r="I25" s="444"/>
      <c r="J25" s="444"/>
      <c r="K25" s="444"/>
      <c r="L25" s="444"/>
      <c r="M25" s="444"/>
      <c r="N25" s="444"/>
      <c r="O25" s="444"/>
      <c r="P25" s="444"/>
      <c r="Q25" s="444"/>
      <c r="R25" s="444"/>
      <c r="S25" s="444"/>
      <c r="T25" s="444"/>
      <c r="U25" s="444"/>
    </row>
    <row r="26" spans="2:21" ht="16.899999999999999" customHeight="1" x14ac:dyDescent="0.2">
      <c r="B26" s="445"/>
      <c r="C26" s="444"/>
      <c r="D26" s="444"/>
      <c r="E26" s="444"/>
      <c r="F26" s="444"/>
      <c r="G26" s="444"/>
      <c r="H26" s="444"/>
      <c r="I26" s="444"/>
      <c r="J26" s="444"/>
      <c r="K26" s="444"/>
      <c r="L26" s="444"/>
      <c r="M26" s="444"/>
      <c r="N26" s="444"/>
      <c r="O26" s="444"/>
      <c r="P26" s="444"/>
      <c r="Q26" s="444"/>
      <c r="R26" s="444"/>
      <c r="S26" s="444"/>
      <c r="T26" s="444"/>
      <c r="U26" s="444"/>
    </row>
    <row r="27" spans="2:21" x14ac:dyDescent="0.2">
      <c r="B27" s="445"/>
      <c r="C27" s="444"/>
      <c r="D27" s="444"/>
      <c r="E27" s="444"/>
      <c r="F27" s="444"/>
      <c r="G27" s="444"/>
      <c r="H27" s="444"/>
      <c r="I27" s="444"/>
      <c r="J27" s="444"/>
      <c r="K27" s="444"/>
      <c r="L27" s="444"/>
      <c r="M27" s="444"/>
      <c r="N27" s="444"/>
      <c r="O27" s="444"/>
      <c r="P27" s="444"/>
      <c r="Q27" s="444"/>
      <c r="R27" s="444"/>
      <c r="S27" s="444"/>
      <c r="T27" s="444"/>
      <c r="U27" s="444"/>
    </row>
  </sheetData>
  <mergeCells count="79">
    <mergeCell ref="B6:U6"/>
    <mergeCell ref="B8:D8"/>
    <mergeCell ref="F8:H8"/>
    <mergeCell ref="L4:N5"/>
    <mergeCell ref="D4:K4"/>
    <mergeCell ref="D5:K5"/>
    <mergeCell ref="B7:D7"/>
    <mergeCell ref="F7:H7"/>
    <mergeCell ref="I7:O7"/>
    <mergeCell ref="B2:U2"/>
    <mergeCell ref="B4:C4"/>
    <mergeCell ref="B5:C5"/>
    <mergeCell ref="B3:H3"/>
    <mergeCell ref="I3:U3"/>
    <mergeCell ref="U4:U5"/>
    <mergeCell ref="T4:T5"/>
    <mergeCell ref="S4:S5"/>
    <mergeCell ref="R4:R5"/>
    <mergeCell ref="Q4:Q5"/>
    <mergeCell ref="P4:P5"/>
    <mergeCell ref="O4:O5"/>
    <mergeCell ref="P7:U7"/>
    <mergeCell ref="I8:O8"/>
    <mergeCell ref="P8:U8"/>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sqref="A1:L1"/>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185</v>
      </c>
      <c r="C1" s="64"/>
    </row>
    <row r="2" spans="2:3" x14ac:dyDescent="0.15">
      <c r="C2" s="64" t="s">
        <v>186</v>
      </c>
    </row>
    <row r="3" spans="2:3" ht="6" customHeight="1" x14ac:dyDescent="0.15"/>
    <row r="4" spans="2:3" x14ac:dyDescent="0.15">
      <c r="B4" s="67" t="s">
        <v>100</v>
      </c>
      <c r="C4" s="68" t="s">
        <v>101</v>
      </c>
    </row>
    <row r="5" spans="2:3" ht="21" x14ac:dyDescent="0.15">
      <c r="B5" s="69" t="s">
        <v>102</v>
      </c>
      <c r="C5" s="70" t="s">
        <v>187</v>
      </c>
    </row>
    <row r="6" spans="2:3" ht="21" x14ac:dyDescent="0.15">
      <c r="B6" s="69" t="s">
        <v>104</v>
      </c>
      <c r="C6" s="70" t="s">
        <v>188</v>
      </c>
    </row>
    <row r="7" spans="2:3" x14ac:dyDescent="0.15">
      <c r="B7" s="69" t="s">
        <v>106</v>
      </c>
      <c r="C7" s="70" t="s">
        <v>107</v>
      </c>
    </row>
    <row r="8" spans="2:3" ht="21" x14ac:dyDescent="0.15">
      <c r="B8" s="69" t="s">
        <v>108</v>
      </c>
      <c r="C8" s="70" t="s">
        <v>109</v>
      </c>
    </row>
    <row r="9" spans="2:3" ht="21" x14ac:dyDescent="0.15">
      <c r="B9" s="69" t="s">
        <v>110</v>
      </c>
      <c r="C9" s="70" t="s">
        <v>111</v>
      </c>
    </row>
    <row r="10" spans="2:3" ht="31.5" x14ac:dyDescent="0.15">
      <c r="B10" s="69" t="s">
        <v>112</v>
      </c>
      <c r="C10" s="70" t="s">
        <v>165</v>
      </c>
    </row>
    <row r="11" spans="2:3" ht="94.5" x14ac:dyDescent="0.15">
      <c r="B11" s="69" t="s">
        <v>114</v>
      </c>
      <c r="C11" s="70" t="s">
        <v>189</v>
      </c>
    </row>
    <row r="12" spans="2:3" ht="94.5" x14ac:dyDescent="0.15">
      <c r="B12" s="69" t="s">
        <v>116</v>
      </c>
      <c r="C12" s="70" t="s">
        <v>190</v>
      </c>
    </row>
    <row r="13" spans="2:3" ht="52.5" x14ac:dyDescent="0.15">
      <c r="B13" s="69" t="s">
        <v>118</v>
      </c>
      <c r="C13" s="70" t="s">
        <v>191</v>
      </c>
    </row>
    <row r="14" spans="2:3" ht="31.5" x14ac:dyDescent="0.15">
      <c r="B14" s="69" t="s">
        <v>120</v>
      </c>
      <c r="C14" s="70" t="s">
        <v>192</v>
      </c>
    </row>
    <row r="15" spans="2:3" ht="52.5" x14ac:dyDescent="0.15">
      <c r="B15" s="69" t="s">
        <v>122</v>
      </c>
      <c r="C15" s="70" t="s">
        <v>193</v>
      </c>
    </row>
    <row r="16" spans="2:3" ht="31.5" x14ac:dyDescent="0.15">
      <c r="B16" s="69" t="s">
        <v>124</v>
      </c>
      <c r="C16" s="70" t="s">
        <v>194</v>
      </c>
    </row>
    <row r="17" spans="2:3" x14ac:dyDescent="0.15">
      <c r="B17" s="69" t="s">
        <v>126</v>
      </c>
      <c r="C17" s="70" t="s">
        <v>127</v>
      </c>
    </row>
    <row r="18" spans="2:3" ht="21" x14ac:dyDescent="0.15">
      <c r="B18" s="69" t="s">
        <v>128</v>
      </c>
      <c r="C18" s="70" t="s">
        <v>195</v>
      </c>
    </row>
    <row r="19" spans="2:3" ht="21" x14ac:dyDescent="0.15">
      <c r="B19" s="69" t="s">
        <v>130</v>
      </c>
      <c r="C19" s="70" t="s">
        <v>196</v>
      </c>
    </row>
    <row r="20" spans="2:3" ht="21" x14ac:dyDescent="0.15">
      <c r="B20" s="69" t="s">
        <v>132</v>
      </c>
      <c r="C20" s="71" t="s">
        <v>197</v>
      </c>
    </row>
    <row r="21" spans="2:3" ht="21" x14ac:dyDescent="0.15">
      <c r="B21" s="72" t="s">
        <v>198</v>
      </c>
      <c r="C21" s="73" t="s">
        <v>199</v>
      </c>
    </row>
    <row r="22" spans="2:3" x14ac:dyDescent="0.15">
      <c r="B22" s="74"/>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50" customWidth="1"/>
    <col min="2" max="3" width="14.83203125" style="50" customWidth="1"/>
    <col min="4" max="5" width="12.83203125" style="50" customWidth="1"/>
    <col min="6" max="6" width="17.83203125" style="50" customWidth="1"/>
    <col min="7" max="12" width="5.33203125" style="50" customWidth="1"/>
    <col min="13" max="16384" width="8.83203125" style="50"/>
  </cols>
  <sheetData>
    <row r="1" spans="1:12" x14ac:dyDescent="0.2">
      <c r="A1" s="551" t="s">
        <v>200</v>
      </c>
      <c r="B1" s="551"/>
      <c r="C1" s="551"/>
      <c r="D1" s="551"/>
      <c r="E1" s="551"/>
      <c r="F1" s="551"/>
      <c r="G1" s="551"/>
      <c r="H1" s="551"/>
      <c r="I1" s="551"/>
      <c r="J1" s="551"/>
      <c r="K1" s="551"/>
      <c r="L1" s="551"/>
    </row>
    <row r="3" spans="1:12" ht="16.899999999999999" customHeight="1" x14ac:dyDescent="0.2">
      <c r="A3" s="545" t="s">
        <v>85</v>
      </c>
      <c r="B3" s="545"/>
      <c r="C3" s="545"/>
      <c r="D3" s="545"/>
      <c r="E3" s="545"/>
      <c r="F3" s="545"/>
      <c r="G3" s="545"/>
      <c r="H3" s="545"/>
      <c r="I3" s="545"/>
      <c r="J3" s="545"/>
      <c r="K3" s="545"/>
      <c r="L3" s="545"/>
    </row>
    <row r="4" spans="1:12" ht="16.899999999999999" customHeight="1" x14ac:dyDescent="0.2">
      <c r="A4" s="51"/>
      <c r="B4" s="51"/>
      <c r="C4" s="51"/>
      <c r="D4" s="51"/>
      <c r="E4" s="51"/>
      <c r="F4" s="51"/>
      <c r="G4" s="51"/>
      <c r="H4" s="51"/>
      <c r="I4" s="51"/>
      <c r="J4" s="51"/>
      <c r="K4" s="51"/>
      <c r="L4" s="51"/>
    </row>
    <row r="5" spans="1:12" ht="24" customHeight="1" x14ac:dyDescent="0.2">
      <c r="A5" s="52"/>
      <c r="B5" s="52"/>
      <c r="C5" s="52"/>
      <c r="D5" s="52"/>
      <c r="E5" s="52"/>
      <c r="F5" s="52"/>
      <c r="G5" s="53"/>
      <c r="H5" s="54" t="s">
        <v>6</v>
      </c>
      <c r="I5" s="54"/>
      <c r="J5" s="54" t="s">
        <v>86</v>
      </c>
      <c r="K5" s="54"/>
      <c r="L5" s="54" t="s">
        <v>12</v>
      </c>
    </row>
    <row r="6" spans="1:12" ht="16.899999999999999" customHeight="1" x14ac:dyDescent="0.2">
      <c r="A6" s="552" t="s">
        <v>87</v>
      </c>
      <c r="B6" s="552"/>
      <c r="C6" s="52"/>
      <c r="D6" s="52"/>
      <c r="E6" s="52"/>
      <c r="F6" s="52"/>
      <c r="G6" s="52"/>
      <c r="H6" s="52"/>
      <c r="I6" s="52"/>
      <c r="J6" s="52"/>
      <c r="K6" s="52"/>
      <c r="L6" s="52"/>
    </row>
    <row r="7" spans="1:12" ht="16.899999999999999" customHeight="1" x14ac:dyDescent="0.2">
      <c r="A7" s="55"/>
      <c r="B7" s="55"/>
      <c r="C7" s="55"/>
      <c r="D7" s="55"/>
      <c r="E7" s="55"/>
      <c r="F7" s="55"/>
      <c r="G7" s="55"/>
      <c r="H7" s="55"/>
      <c r="I7" s="55"/>
      <c r="J7" s="55"/>
      <c r="K7" s="55"/>
      <c r="L7" s="55"/>
    </row>
    <row r="8" spans="1:12" s="57" customFormat="1" ht="21" customHeight="1" x14ac:dyDescent="0.15">
      <c r="A8" s="553" t="s">
        <v>88</v>
      </c>
      <c r="B8" s="553"/>
      <c r="C8" s="553"/>
      <c r="D8" s="56" t="s">
        <v>89</v>
      </c>
      <c r="E8" s="554"/>
      <c r="F8" s="554"/>
      <c r="G8" s="554"/>
      <c r="H8" s="554"/>
      <c r="I8" s="554"/>
      <c r="J8" s="554"/>
      <c r="K8" s="554"/>
      <c r="L8" s="554"/>
    </row>
    <row r="9" spans="1:12" ht="21" customHeight="1" x14ac:dyDescent="0.15">
      <c r="A9" s="58"/>
      <c r="B9" s="58"/>
      <c r="C9" s="58"/>
      <c r="D9" s="59"/>
      <c r="E9" s="555"/>
      <c r="F9" s="555"/>
      <c r="G9" s="555"/>
      <c r="H9" s="555"/>
      <c r="I9" s="555"/>
      <c r="J9" s="555"/>
      <c r="K9" s="555"/>
      <c r="L9" s="555"/>
    </row>
    <row r="10" spans="1:12" ht="21" customHeight="1" x14ac:dyDescent="0.15">
      <c r="A10" s="58"/>
      <c r="B10" s="58"/>
      <c r="C10" s="58"/>
      <c r="D10" s="556" t="s">
        <v>90</v>
      </c>
      <c r="E10" s="556"/>
      <c r="F10" s="557"/>
      <c r="G10" s="557"/>
      <c r="H10" s="557"/>
      <c r="I10" s="557"/>
      <c r="J10" s="557"/>
      <c r="K10" s="557"/>
      <c r="L10" s="557"/>
    </row>
    <row r="11" spans="1:12" ht="21" customHeight="1" x14ac:dyDescent="0.15">
      <c r="D11" s="559"/>
      <c r="E11" s="559"/>
      <c r="F11" s="558"/>
      <c r="G11" s="558"/>
      <c r="H11" s="558"/>
      <c r="I11" s="558"/>
      <c r="J11" s="558"/>
      <c r="K11" s="558"/>
      <c r="L11" s="558"/>
    </row>
    <row r="12" spans="1:12" ht="27.75" customHeight="1" x14ac:dyDescent="0.2">
      <c r="A12" s="560"/>
      <c r="B12" s="560"/>
      <c r="C12" s="560"/>
      <c r="D12" s="560"/>
      <c r="E12" s="560"/>
      <c r="F12" s="560"/>
      <c r="G12" s="560"/>
      <c r="H12" s="560"/>
      <c r="I12" s="560"/>
      <c r="J12" s="560"/>
      <c r="K12" s="560"/>
      <c r="L12" s="560"/>
    </row>
    <row r="13" spans="1:12" ht="27.75" customHeight="1" x14ac:dyDescent="0.2">
      <c r="A13" s="60"/>
      <c r="B13" s="60"/>
      <c r="C13" s="60"/>
      <c r="D13" s="60"/>
      <c r="E13" s="60"/>
      <c r="F13" s="60"/>
      <c r="G13" s="60"/>
      <c r="H13" s="60"/>
      <c r="I13" s="60"/>
      <c r="J13" s="60"/>
      <c r="K13" s="60"/>
      <c r="L13" s="60"/>
    </row>
    <row r="14" spans="1:12" s="44" customFormat="1" ht="16.899999999999999" customHeight="1" x14ac:dyDescent="0.2">
      <c r="A14" s="61" t="s">
        <v>91</v>
      </c>
      <c r="B14" s="62"/>
      <c r="C14" s="62"/>
      <c r="D14" s="62"/>
      <c r="E14" s="62"/>
      <c r="F14" s="62"/>
      <c r="G14" s="62"/>
      <c r="H14" s="62"/>
      <c r="I14" s="62"/>
      <c r="J14" s="62"/>
      <c r="K14" s="62"/>
      <c r="L14" s="62"/>
    </row>
    <row r="20" spans="1:8" ht="19.5" customHeight="1" x14ac:dyDescent="0.2">
      <c r="A20" s="63"/>
      <c r="B20" s="561" t="s">
        <v>201</v>
      </c>
      <c r="C20" s="562"/>
      <c r="D20" s="562"/>
      <c r="E20" s="562"/>
      <c r="F20" s="562"/>
      <c r="G20" s="562"/>
      <c r="H20" s="563"/>
    </row>
    <row r="21" spans="1:8" ht="19.5" customHeight="1" x14ac:dyDescent="0.2">
      <c r="A21" s="63"/>
      <c r="B21" s="561" t="s">
        <v>202</v>
      </c>
      <c r="C21" s="562"/>
      <c r="D21" s="562"/>
      <c r="E21" s="562"/>
      <c r="F21" s="562"/>
      <c r="G21" s="562"/>
      <c r="H21" s="563"/>
    </row>
    <row r="22" spans="1:8" ht="19.5" customHeight="1" x14ac:dyDescent="0.2">
      <c r="A22" s="63"/>
      <c r="B22" s="561" t="s">
        <v>203</v>
      </c>
      <c r="C22" s="562"/>
      <c r="D22" s="562"/>
      <c r="E22" s="562"/>
      <c r="F22" s="562"/>
      <c r="G22" s="562"/>
      <c r="H22" s="563"/>
    </row>
    <row r="23" spans="1:8" ht="19.5" customHeight="1" x14ac:dyDescent="0.2">
      <c r="A23" s="63"/>
      <c r="B23" s="561" t="s">
        <v>204</v>
      </c>
      <c r="C23" s="562"/>
      <c r="D23" s="562"/>
      <c r="E23" s="562"/>
      <c r="F23" s="562"/>
      <c r="G23" s="562"/>
      <c r="H23" s="563"/>
    </row>
    <row r="24" spans="1:8" x14ac:dyDescent="0.2">
      <c r="A24" s="50" t="s">
        <v>97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B5" sqref="B5"/>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205</v>
      </c>
      <c r="C1" s="64"/>
    </row>
    <row r="2" spans="2:3" x14ac:dyDescent="0.15">
      <c r="C2" s="64" t="s">
        <v>206</v>
      </c>
    </row>
    <row r="3" spans="2:3" ht="6" customHeight="1" x14ac:dyDescent="0.15"/>
    <row r="4" spans="2:3" x14ac:dyDescent="0.15">
      <c r="B4" s="67" t="s">
        <v>100</v>
      </c>
      <c r="C4" s="68" t="s">
        <v>207</v>
      </c>
    </row>
    <row r="5" spans="2:3" ht="21" x14ac:dyDescent="0.15">
      <c r="B5" s="69" t="s">
        <v>102</v>
      </c>
      <c r="C5" s="70" t="s">
        <v>208</v>
      </c>
    </row>
    <row r="6" spans="2:3" ht="21" x14ac:dyDescent="0.15">
      <c r="B6" s="69" t="s">
        <v>104</v>
      </c>
      <c r="C6" s="70" t="s">
        <v>209</v>
      </c>
    </row>
    <row r="7" spans="2:3" ht="21" x14ac:dyDescent="0.15">
      <c r="B7" s="69" t="s">
        <v>106</v>
      </c>
      <c r="C7" s="70" t="s">
        <v>210</v>
      </c>
    </row>
    <row r="8" spans="2:3" x14ac:dyDescent="0.15">
      <c r="B8" s="69" t="s">
        <v>211</v>
      </c>
      <c r="C8" s="70" t="s">
        <v>107</v>
      </c>
    </row>
    <row r="9" spans="2:3" ht="21" x14ac:dyDescent="0.15">
      <c r="B9" s="69" t="s">
        <v>108</v>
      </c>
      <c r="C9" s="70" t="s">
        <v>109</v>
      </c>
    </row>
    <row r="10" spans="2:3" ht="21" x14ac:dyDescent="0.15">
      <c r="B10" s="69" t="s">
        <v>110</v>
      </c>
      <c r="C10" s="70" t="s">
        <v>111</v>
      </c>
    </row>
    <row r="11" spans="2:3" ht="31.5" x14ac:dyDescent="0.15">
      <c r="B11" s="69" t="s">
        <v>112</v>
      </c>
      <c r="C11" s="70" t="s">
        <v>165</v>
      </c>
    </row>
    <row r="12" spans="2:3" ht="105" x14ac:dyDescent="0.15">
      <c r="B12" s="69" t="s">
        <v>114</v>
      </c>
      <c r="C12" s="70" t="s">
        <v>212</v>
      </c>
    </row>
    <row r="13" spans="2:3" ht="105" x14ac:dyDescent="0.15">
      <c r="B13" s="69" t="s">
        <v>116</v>
      </c>
      <c r="C13" s="70" t="s">
        <v>213</v>
      </c>
    </row>
    <row r="14" spans="2:3" ht="63" x14ac:dyDescent="0.15">
      <c r="B14" s="69" t="s">
        <v>118</v>
      </c>
      <c r="C14" s="70" t="s">
        <v>214</v>
      </c>
    </row>
    <row r="15" spans="2:3" ht="42" x14ac:dyDescent="0.15">
      <c r="B15" s="69" t="s">
        <v>120</v>
      </c>
      <c r="C15" s="70" t="s">
        <v>215</v>
      </c>
    </row>
    <row r="16" spans="2:3" ht="63" x14ac:dyDescent="0.15">
      <c r="B16" s="69" t="s">
        <v>122</v>
      </c>
      <c r="C16" s="70" t="s">
        <v>216</v>
      </c>
    </row>
    <row r="17" spans="2:3" x14ac:dyDescent="0.15">
      <c r="B17" s="69" t="s">
        <v>124</v>
      </c>
      <c r="C17" s="70" t="s">
        <v>127</v>
      </c>
    </row>
    <row r="18" spans="2:3" ht="21" x14ac:dyDescent="0.15">
      <c r="B18" s="69" t="s">
        <v>126</v>
      </c>
      <c r="C18" s="70" t="s">
        <v>217</v>
      </c>
    </row>
    <row r="19" spans="2:3" ht="31.5" x14ac:dyDescent="0.15">
      <c r="B19" s="69" t="s">
        <v>128</v>
      </c>
      <c r="C19" s="70" t="s">
        <v>218</v>
      </c>
    </row>
    <row r="20" spans="2:3" ht="31.5" x14ac:dyDescent="0.15">
      <c r="B20" s="69" t="s">
        <v>132</v>
      </c>
      <c r="C20" s="71" t="s">
        <v>219</v>
      </c>
    </row>
    <row r="21" spans="2:3" ht="31.5" x14ac:dyDescent="0.15">
      <c r="B21" s="72" t="s">
        <v>198</v>
      </c>
      <c r="C21" s="73" t="s">
        <v>220</v>
      </c>
    </row>
    <row r="22" spans="2:3" x14ac:dyDescent="0.15">
      <c r="B22" s="74"/>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5" sqref="B5"/>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221</v>
      </c>
      <c r="C1" s="64"/>
    </row>
    <row r="2" spans="2:3" x14ac:dyDescent="0.15">
      <c r="C2" s="64" t="s">
        <v>222</v>
      </c>
    </row>
    <row r="3" spans="2:3" ht="6" customHeight="1" x14ac:dyDescent="0.15"/>
    <row r="4" spans="2:3" x14ac:dyDescent="0.15">
      <c r="B4" s="67" t="s">
        <v>100</v>
      </c>
      <c r="C4" s="68" t="s">
        <v>207</v>
      </c>
    </row>
    <row r="5" spans="2:3" x14ac:dyDescent="0.15">
      <c r="B5" s="69" t="s">
        <v>102</v>
      </c>
      <c r="C5" s="70" t="s">
        <v>223</v>
      </c>
    </row>
    <row r="6" spans="2:3" ht="21" x14ac:dyDescent="0.15">
      <c r="B6" s="69" t="s">
        <v>104</v>
      </c>
      <c r="C6" s="70" t="s">
        <v>224</v>
      </c>
    </row>
    <row r="7" spans="2:3" x14ac:dyDescent="0.15">
      <c r="B7" s="69" t="s">
        <v>141</v>
      </c>
      <c r="C7" s="70" t="s">
        <v>107</v>
      </c>
    </row>
    <row r="8" spans="2:3" ht="21" x14ac:dyDescent="0.15">
      <c r="B8" s="69" t="s">
        <v>106</v>
      </c>
      <c r="C8" s="70" t="s">
        <v>109</v>
      </c>
    </row>
    <row r="9" spans="2:3" ht="21" x14ac:dyDescent="0.15">
      <c r="B9" s="69" t="s">
        <v>211</v>
      </c>
      <c r="C9" s="70" t="s">
        <v>111</v>
      </c>
    </row>
    <row r="10" spans="2:3" ht="31.5" x14ac:dyDescent="0.15">
      <c r="B10" s="69" t="s">
        <v>225</v>
      </c>
      <c r="C10" s="70" t="s">
        <v>165</v>
      </c>
    </row>
    <row r="11" spans="2:3" ht="84" x14ac:dyDescent="0.15">
      <c r="B11" s="69" t="s">
        <v>108</v>
      </c>
      <c r="C11" s="70" t="s">
        <v>226</v>
      </c>
    </row>
    <row r="12" spans="2:3" ht="52.5" x14ac:dyDescent="0.15">
      <c r="B12" s="69" t="s">
        <v>110</v>
      </c>
      <c r="C12" s="70" t="s">
        <v>227</v>
      </c>
    </row>
    <row r="13" spans="2:3" ht="31.5" x14ac:dyDescent="0.15">
      <c r="B13" s="69" t="s">
        <v>114</v>
      </c>
      <c r="C13" s="70" t="s">
        <v>228</v>
      </c>
    </row>
    <row r="14" spans="2:3" ht="52.5" x14ac:dyDescent="0.15">
      <c r="B14" s="69" t="s">
        <v>116</v>
      </c>
      <c r="C14" s="70" t="s">
        <v>229</v>
      </c>
    </row>
    <row r="15" spans="2:3" ht="31.5" x14ac:dyDescent="0.15">
      <c r="B15" s="69" t="s">
        <v>118</v>
      </c>
      <c r="C15" s="70" t="s">
        <v>230</v>
      </c>
    </row>
    <row r="16" spans="2:3" x14ac:dyDescent="0.15">
      <c r="B16" s="69" t="s">
        <v>120</v>
      </c>
      <c r="C16" s="70" t="s">
        <v>127</v>
      </c>
    </row>
    <row r="17" spans="2:3" x14ac:dyDescent="0.15">
      <c r="B17" s="69" t="s">
        <v>124</v>
      </c>
      <c r="C17" s="70" t="s">
        <v>231</v>
      </c>
    </row>
    <row r="18" spans="2:3" x14ac:dyDescent="0.15">
      <c r="B18" s="72" t="s">
        <v>126</v>
      </c>
      <c r="C18" s="73" t="s">
        <v>232</v>
      </c>
    </row>
    <row r="19" spans="2:3" x14ac:dyDescent="0.15">
      <c r="B19" s="74"/>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5" sqref="B5"/>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233</v>
      </c>
      <c r="C1" s="64"/>
    </row>
    <row r="2" spans="2:3" x14ac:dyDescent="0.15">
      <c r="C2" s="64" t="s">
        <v>234</v>
      </c>
    </row>
    <row r="3" spans="2:3" ht="6" customHeight="1" x14ac:dyDescent="0.15"/>
    <row r="4" spans="2:3" x14ac:dyDescent="0.15">
      <c r="B4" s="67" t="s">
        <v>100</v>
      </c>
      <c r="C4" s="68" t="s">
        <v>207</v>
      </c>
    </row>
    <row r="5" spans="2:3" ht="21" x14ac:dyDescent="0.15">
      <c r="B5" s="69" t="s">
        <v>102</v>
      </c>
      <c r="C5" s="70" t="s">
        <v>235</v>
      </c>
    </row>
    <row r="6" spans="2:3" ht="31.5" x14ac:dyDescent="0.15">
      <c r="B6" s="69" t="s">
        <v>104</v>
      </c>
      <c r="C6" s="70" t="s">
        <v>236</v>
      </c>
    </row>
    <row r="7" spans="2:3" x14ac:dyDescent="0.15">
      <c r="B7" s="69" t="s">
        <v>106</v>
      </c>
      <c r="C7" s="70" t="s">
        <v>237</v>
      </c>
    </row>
    <row r="8" spans="2:3" x14ac:dyDescent="0.15">
      <c r="B8" s="69" t="s">
        <v>211</v>
      </c>
      <c r="C8" s="70" t="s">
        <v>107</v>
      </c>
    </row>
    <row r="9" spans="2:3" ht="21" x14ac:dyDescent="0.15">
      <c r="B9" s="69" t="s">
        <v>108</v>
      </c>
      <c r="C9" s="70" t="s">
        <v>109</v>
      </c>
    </row>
    <row r="10" spans="2:3" ht="21" x14ac:dyDescent="0.15">
      <c r="B10" s="69" t="s">
        <v>110</v>
      </c>
      <c r="C10" s="70" t="s">
        <v>111</v>
      </c>
    </row>
    <row r="11" spans="2:3" ht="31.5" x14ac:dyDescent="0.15">
      <c r="B11" s="69" t="s">
        <v>112</v>
      </c>
      <c r="C11" s="70" t="s">
        <v>165</v>
      </c>
    </row>
    <row r="12" spans="2:3" ht="94.5" x14ac:dyDescent="0.15">
      <c r="B12" s="69" t="s">
        <v>114</v>
      </c>
      <c r="C12" s="70" t="s">
        <v>238</v>
      </c>
    </row>
    <row r="13" spans="2:3" ht="94.5" x14ac:dyDescent="0.15">
      <c r="B13" s="69" t="s">
        <v>116</v>
      </c>
      <c r="C13" s="70" t="s">
        <v>239</v>
      </c>
    </row>
    <row r="14" spans="2:3" ht="63" x14ac:dyDescent="0.15">
      <c r="B14" s="69" t="s">
        <v>118</v>
      </c>
      <c r="C14" s="70" t="s">
        <v>240</v>
      </c>
    </row>
    <row r="15" spans="2:3" ht="31.5" x14ac:dyDescent="0.15">
      <c r="B15" s="69" t="s">
        <v>120</v>
      </c>
      <c r="C15" s="70" t="s">
        <v>241</v>
      </c>
    </row>
    <row r="16" spans="2:3" ht="31.5" x14ac:dyDescent="0.15">
      <c r="B16" s="69" t="s">
        <v>242</v>
      </c>
      <c r="C16" s="70" t="s">
        <v>243</v>
      </c>
    </row>
    <row r="17" spans="2:3" x14ac:dyDescent="0.15">
      <c r="B17" s="69" t="s">
        <v>124</v>
      </c>
      <c r="C17" s="70" t="s">
        <v>127</v>
      </c>
    </row>
    <row r="18" spans="2:3" ht="21" x14ac:dyDescent="0.15">
      <c r="B18" s="69" t="s">
        <v>126</v>
      </c>
      <c r="C18" s="70" t="s">
        <v>244</v>
      </c>
    </row>
    <row r="19" spans="2:3" ht="21" x14ac:dyDescent="0.15">
      <c r="B19" s="69" t="s">
        <v>128</v>
      </c>
      <c r="C19" s="71" t="s">
        <v>245</v>
      </c>
    </row>
    <row r="20" spans="2:3" ht="21" x14ac:dyDescent="0.15">
      <c r="B20" s="69" t="s">
        <v>132</v>
      </c>
      <c r="C20" s="70" t="s">
        <v>246</v>
      </c>
    </row>
    <row r="21" spans="2:3" ht="21" x14ac:dyDescent="0.15">
      <c r="B21" s="85" t="s">
        <v>198</v>
      </c>
      <c r="C21" s="73" t="s">
        <v>247</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5" sqref="B5"/>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248</v>
      </c>
      <c r="C1" s="64"/>
    </row>
    <row r="2" spans="2:3" x14ac:dyDescent="0.15">
      <c r="C2" s="64" t="s">
        <v>249</v>
      </c>
    </row>
    <row r="3" spans="2:3" ht="6" customHeight="1" x14ac:dyDescent="0.15"/>
    <row r="4" spans="2:3" x14ac:dyDescent="0.15">
      <c r="B4" s="67" t="s">
        <v>100</v>
      </c>
      <c r="C4" s="68" t="s">
        <v>207</v>
      </c>
    </row>
    <row r="5" spans="2:3" ht="21" x14ac:dyDescent="0.15">
      <c r="B5" s="69" t="s">
        <v>102</v>
      </c>
      <c r="C5" s="70" t="s">
        <v>250</v>
      </c>
    </row>
    <row r="6" spans="2:3" ht="21" x14ac:dyDescent="0.15">
      <c r="B6" s="69" t="s">
        <v>104</v>
      </c>
      <c r="C6" s="70" t="s">
        <v>251</v>
      </c>
    </row>
    <row r="7" spans="2:3" x14ac:dyDescent="0.15">
      <c r="B7" s="69" t="s">
        <v>141</v>
      </c>
      <c r="C7" s="70" t="s">
        <v>107</v>
      </c>
    </row>
    <row r="8" spans="2:3" ht="21" x14ac:dyDescent="0.15">
      <c r="B8" s="69" t="s">
        <v>106</v>
      </c>
      <c r="C8" s="70" t="s">
        <v>109</v>
      </c>
    </row>
    <row r="9" spans="2:3" ht="21" x14ac:dyDescent="0.15">
      <c r="B9" s="69" t="s">
        <v>211</v>
      </c>
      <c r="C9" s="70" t="s">
        <v>111</v>
      </c>
    </row>
    <row r="10" spans="2:3" ht="31.5" x14ac:dyDescent="0.15">
      <c r="B10" s="69" t="s">
        <v>225</v>
      </c>
      <c r="C10" s="70" t="s">
        <v>165</v>
      </c>
    </row>
    <row r="11" spans="2:3" ht="84" x14ac:dyDescent="0.15">
      <c r="B11" s="69" t="s">
        <v>108</v>
      </c>
      <c r="C11" s="70" t="s">
        <v>252</v>
      </c>
    </row>
    <row r="12" spans="2:3" ht="52.5" x14ac:dyDescent="0.15">
      <c r="B12" s="69" t="s">
        <v>110</v>
      </c>
      <c r="C12" s="70" t="s">
        <v>253</v>
      </c>
    </row>
    <row r="13" spans="2:3" ht="31.5" x14ac:dyDescent="0.15">
      <c r="B13" s="69" t="s">
        <v>114</v>
      </c>
      <c r="C13" s="70" t="s">
        <v>254</v>
      </c>
    </row>
    <row r="14" spans="2:3" ht="52.5" x14ac:dyDescent="0.15">
      <c r="B14" s="69" t="s">
        <v>116</v>
      </c>
      <c r="C14" s="70" t="s">
        <v>255</v>
      </c>
    </row>
    <row r="15" spans="2:3" ht="31.5" x14ac:dyDescent="0.15">
      <c r="B15" s="69" t="s">
        <v>118</v>
      </c>
      <c r="C15" s="70" t="s">
        <v>256</v>
      </c>
    </row>
    <row r="16" spans="2:3" x14ac:dyDescent="0.15">
      <c r="B16" s="69" t="s">
        <v>120</v>
      </c>
      <c r="C16" s="70" t="s">
        <v>127</v>
      </c>
    </row>
    <row r="17" spans="2:3" x14ac:dyDescent="0.15">
      <c r="B17" s="69" t="s">
        <v>124</v>
      </c>
      <c r="C17" s="70" t="s">
        <v>231</v>
      </c>
    </row>
    <row r="18" spans="2:3" x14ac:dyDescent="0.15">
      <c r="B18" s="72" t="s">
        <v>126</v>
      </c>
      <c r="C18" s="73" t="s">
        <v>232</v>
      </c>
    </row>
    <row r="19" spans="2:3" x14ac:dyDescent="0.15">
      <c r="B19" s="74"/>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N12" sqref="N12"/>
    </sheetView>
  </sheetViews>
  <sheetFormatPr defaultColWidth="8.83203125" defaultRowHeight="12.75" x14ac:dyDescent="0.2"/>
  <cols>
    <col min="1" max="1" width="6.33203125" style="50" customWidth="1"/>
    <col min="2" max="3" width="14.83203125" style="50" customWidth="1"/>
    <col min="4" max="5" width="12.83203125" style="50" customWidth="1"/>
    <col min="6" max="6" width="17.83203125" style="50" customWidth="1"/>
    <col min="7" max="12" width="5.33203125" style="50" customWidth="1"/>
    <col min="13" max="16384" width="8.83203125" style="50"/>
  </cols>
  <sheetData>
    <row r="1" spans="1:12" x14ac:dyDescent="0.2">
      <c r="A1" s="551" t="s">
        <v>257</v>
      </c>
      <c r="B1" s="551"/>
      <c r="C1" s="551"/>
      <c r="D1" s="551"/>
      <c r="E1" s="551"/>
      <c r="F1" s="551"/>
      <c r="G1" s="551"/>
      <c r="H1" s="551"/>
      <c r="I1" s="551"/>
      <c r="J1" s="551"/>
      <c r="K1" s="551"/>
      <c r="L1" s="551"/>
    </row>
    <row r="3" spans="1:12" ht="16.899999999999999" customHeight="1" x14ac:dyDescent="0.2">
      <c r="A3" s="545" t="s">
        <v>85</v>
      </c>
      <c r="B3" s="545"/>
      <c r="C3" s="545"/>
      <c r="D3" s="545"/>
      <c r="E3" s="545"/>
      <c r="F3" s="545"/>
      <c r="G3" s="545"/>
      <c r="H3" s="545"/>
      <c r="I3" s="545"/>
      <c r="J3" s="545"/>
      <c r="K3" s="545"/>
      <c r="L3" s="545"/>
    </row>
    <row r="4" spans="1:12" ht="16.899999999999999" customHeight="1" x14ac:dyDescent="0.2">
      <c r="A4" s="51"/>
      <c r="B4" s="51"/>
      <c r="C4" s="51"/>
      <c r="D4" s="51"/>
      <c r="E4" s="51"/>
      <c r="F4" s="51"/>
      <c r="G4" s="51"/>
      <c r="H4" s="51"/>
      <c r="I4" s="51"/>
      <c r="J4" s="51"/>
      <c r="K4" s="51"/>
      <c r="L4" s="51"/>
    </row>
    <row r="5" spans="1:12" ht="24" customHeight="1" x14ac:dyDescent="0.2">
      <c r="A5" s="52"/>
      <c r="B5" s="52"/>
      <c r="C5" s="52"/>
      <c r="D5" s="52"/>
      <c r="E5" s="52"/>
      <c r="F5" s="552"/>
      <c r="G5" s="552"/>
      <c r="H5" s="54" t="s">
        <v>6</v>
      </c>
      <c r="I5" s="54"/>
      <c r="J5" s="54" t="s">
        <v>86</v>
      </c>
      <c r="K5" s="54"/>
      <c r="L5" s="54" t="s">
        <v>12</v>
      </c>
    </row>
    <row r="6" spans="1:12" ht="16.899999999999999" customHeight="1" x14ac:dyDescent="0.2">
      <c r="A6" s="552"/>
      <c r="B6" s="552"/>
      <c r="C6" s="52" t="s">
        <v>258</v>
      </c>
      <c r="D6" s="52"/>
      <c r="E6" s="52"/>
      <c r="F6" s="52"/>
      <c r="G6" s="52"/>
      <c r="H6" s="52"/>
      <c r="I6" s="52"/>
      <c r="J6" s="52"/>
      <c r="K6" s="52"/>
      <c r="L6" s="52"/>
    </row>
    <row r="7" spans="1:12" ht="16.899999999999999" customHeight="1" x14ac:dyDescent="0.2">
      <c r="A7" s="55"/>
      <c r="B7" s="55"/>
      <c r="C7" s="55"/>
      <c r="D7" s="55"/>
      <c r="E7" s="55"/>
      <c r="F7" s="55"/>
      <c r="G7" s="55"/>
      <c r="H7" s="55"/>
      <c r="I7" s="55"/>
      <c r="J7" s="55"/>
      <c r="K7" s="55"/>
      <c r="L7" s="55"/>
    </row>
    <row r="8" spans="1:12" s="57" customFormat="1" ht="21" customHeight="1" x14ac:dyDescent="0.15">
      <c r="A8" s="553" t="s">
        <v>88</v>
      </c>
      <c r="B8" s="553"/>
      <c r="C8" s="553"/>
      <c r="D8" s="56" t="s">
        <v>89</v>
      </c>
      <c r="E8" s="554"/>
      <c r="F8" s="554"/>
      <c r="G8" s="554"/>
      <c r="H8" s="554"/>
      <c r="I8" s="554"/>
      <c r="J8" s="554"/>
      <c r="K8" s="554"/>
      <c r="L8" s="554"/>
    </row>
    <row r="9" spans="1:12" ht="21" customHeight="1" x14ac:dyDescent="0.15">
      <c r="A9" s="58"/>
      <c r="B9" s="58"/>
      <c r="C9" s="58"/>
      <c r="D9" s="59"/>
      <c r="E9" s="555"/>
      <c r="F9" s="555"/>
      <c r="G9" s="555"/>
      <c r="H9" s="555"/>
      <c r="I9" s="555"/>
      <c r="J9" s="555"/>
      <c r="K9" s="555"/>
      <c r="L9" s="555"/>
    </row>
    <row r="10" spans="1:12" ht="21" customHeight="1" x14ac:dyDescent="0.15">
      <c r="A10" s="58"/>
      <c r="B10" s="58"/>
      <c r="C10" s="58"/>
      <c r="D10" s="556" t="s">
        <v>90</v>
      </c>
      <c r="E10" s="556"/>
      <c r="F10" s="86"/>
      <c r="G10" s="86"/>
      <c r="H10" s="86"/>
      <c r="I10" s="86"/>
      <c r="J10" s="86"/>
      <c r="K10" s="86"/>
      <c r="L10" s="86"/>
    </row>
    <row r="11" spans="1:12" ht="34.5" customHeight="1" x14ac:dyDescent="0.15">
      <c r="D11" s="59"/>
      <c r="E11" s="559"/>
      <c r="F11" s="559"/>
      <c r="G11" s="559"/>
      <c r="H11" s="559"/>
      <c r="I11" s="559"/>
      <c r="J11" s="559"/>
      <c r="K11" s="559"/>
      <c r="L11" s="559"/>
    </row>
    <row r="12" spans="1:12" ht="27.75" customHeight="1" x14ac:dyDescent="0.2">
      <c r="A12" s="560"/>
      <c r="B12" s="560"/>
      <c r="C12" s="560"/>
      <c r="D12" s="560"/>
      <c r="E12" s="560"/>
      <c r="F12" s="560"/>
      <c r="G12" s="560"/>
      <c r="H12" s="560"/>
      <c r="I12" s="560"/>
      <c r="J12" s="560"/>
      <c r="K12" s="560"/>
      <c r="L12" s="560"/>
    </row>
    <row r="13" spans="1:12" ht="27.75" customHeight="1" x14ac:dyDescent="0.2">
      <c r="A13" s="60"/>
      <c r="B13" s="60"/>
      <c r="C13" s="60"/>
      <c r="D13" s="60"/>
      <c r="E13" s="60"/>
      <c r="F13" s="60"/>
      <c r="G13" s="60"/>
      <c r="H13" s="60"/>
      <c r="I13" s="60"/>
      <c r="J13" s="60"/>
      <c r="K13" s="60"/>
      <c r="L13" s="60"/>
    </row>
    <row r="14" spans="1:12" s="44" customFormat="1" ht="54.75" customHeight="1" x14ac:dyDescent="0.2">
      <c r="A14" s="567" t="s">
        <v>259</v>
      </c>
      <c r="B14" s="567"/>
      <c r="C14" s="567"/>
      <c r="D14" s="567"/>
      <c r="E14" s="567"/>
      <c r="F14" s="567"/>
      <c r="G14" s="567"/>
      <c r="H14" s="567"/>
      <c r="I14" s="567"/>
      <c r="J14" s="567"/>
      <c r="K14" s="567"/>
      <c r="L14" s="567"/>
    </row>
    <row r="15" spans="1:12" x14ac:dyDescent="0.2">
      <c r="A15" s="568" t="s">
        <v>260</v>
      </c>
      <c r="B15" s="568"/>
      <c r="C15" s="568"/>
      <c r="D15" s="568"/>
      <c r="E15" s="568"/>
      <c r="F15" s="568"/>
      <c r="G15" s="568"/>
      <c r="H15" s="568"/>
      <c r="I15" s="568"/>
      <c r="J15" s="568"/>
      <c r="K15" s="568"/>
      <c r="L15" s="568"/>
    </row>
    <row r="17" spans="1:12" ht="9" customHeight="1" x14ac:dyDescent="0.2">
      <c r="A17" s="564"/>
      <c r="B17" s="565"/>
      <c r="C17" s="565"/>
      <c r="D17" s="565"/>
      <c r="E17" s="565"/>
      <c r="F17" s="565"/>
      <c r="G17" s="565"/>
      <c r="H17" s="565"/>
      <c r="I17" s="565"/>
      <c r="J17" s="565"/>
      <c r="K17" s="565"/>
      <c r="L17" s="566"/>
    </row>
    <row r="18" spans="1:12" s="30" customFormat="1" ht="61.5" customHeight="1" x14ac:dyDescent="0.2">
      <c r="A18" s="571" t="s">
        <v>261</v>
      </c>
      <c r="B18" s="572"/>
      <c r="C18" s="572"/>
      <c r="D18" s="572"/>
      <c r="E18" s="572"/>
      <c r="F18" s="572"/>
      <c r="G18" s="572"/>
      <c r="H18" s="572"/>
      <c r="I18" s="572"/>
      <c r="J18" s="572"/>
      <c r="K18" s="572"/>
      <c r="L18" s="573"/>
    </row>
    <row r="19" spans="1:12" s="30" customFormat="1" ht="12" x14ac:dyDescent="0.2">
      <c r="A19" s="87" t="s">
        <v>100</v>
      </c>
      <c r="B19" s="572" t="s">
        <v>262</v>
      </c>
      <c r="C19" s="572"/>
      <c r="D19" s="572"/>
      <c r="E19" s="572"/>
      <c r="F19" s="572"/>
      <c r="G19" s="572"/>
      <c r="H19" s="572"/>
      <c r="I19" s="572"/>
      <c r="J19" s="572"/>
      <c r="K19" s="572"/>
      <c r="L19" s="573"/>
    </row>
    <row r="20" spans="1:12" s="30" customFormat="1" ht="92.25" customHeight="1" x14ac:dyDescent="0.2">
      <c r="A20" s="87" t="s">
        <v>150</v>
      </c>
      <c r="B20" s="574" t="s">
        <v>263</v>
      </c>
      <c r="C20" s="574"/>
      <c r="D20" s="574"/>
      <c r="E20" s="574"/>
      <c r="F20" s="574"/>
      <c r="G20" s="574"/>
      <c r="H20" s="574"/>
      <c r="I20" s="574"/>
      <c r="J20" s="574"/>
      <c r="K20" s="574"/>
      <c r="L20" s="575"/>
    </row>
    <row r="21" spans="1:12" s="30" customFormat="1" ht="42" customHeight="1" x14ac:dyDescent="0.2">
      <c r="A21" s="87" t="s">
        <v>152</v>
      </c>
      <c r="B21" s="574" t="s">
        <v>264</v>
      </c>
      <c r="C21" s="574"/>
      <c r="D21" s="574"/>
      <c r="E21" s="574"/>
      <c r="F21" s="574"/>
      <c r="G21" s="574"/>
      <c r="H21" s="574"/>
      <c r="I21" s="574"/>
      <c r="J21" s="574"/>
      <c r="K21" s="574"/>
      <c r="L21" s="575"/>
    </row>
    <row r="22" spans="1:12" s="30" customFormat="1" ht="45" customHeight="1" x14ac:dyDescent="0.2">
      <c r="A22" s="87" t="s">
        <v>154</v>
      </c>
      <c r="B22" s="574" t="s">
        <v>265</v>
      </c>
      <c r="C22" s="574"/>
      <c r="D22" s="574"/>
      <c r="E22" s="574"/>
      <c r="F22" s="574"/>
      <c r="G22" s="574"/>
      <c r="H22" s="574"/>
      <c r="I22" s="574"/>
      <c r="J22" s="574"/>
      <c r="K22" s="574"/>
      <c r="L22" s="575"/>
    </row>
    <row r="23" spans="1:12" s="30" customFormat="1" ht="34.5" customHeight="1" x14ac:dyDescent="0.2">
      <c r="A23" s="87" t="s">
        <v>156</v>
      </c>
      <c r="B23" s="574" t="s">
        <v>266</v>
      </c>
      <c r="C23" s="574"/>
      <c r="D23" s="574"/>
      <c r="E23" s="574"/>
      <c r="F23" s="574"/>
      <c r="G23" s="574"/>
      <c r="H23" s="574"/>
      <c r="I23" s="574"/>
      <c r="J23" s="574"/>
      <c r="K23" s="574"/>
      <c r="L23" s="575"/>
    </row>
    <row r="24" spans="1:12" s="30" customFormat="1" ht="12" x14ac:dyDescent="0.2">
      <c r="A24" s="88"/>
      <c r="B24" s="569"/>
      <c r="C24" s="569"/>
      <c r="D24" s="569"/>
      <c r="E24" s="569"/>
      <c r="F24" s="569"/>
      <c r="G24" s="569"/>
      <c r="H24" s="569"/>
      <c r="I24" s="569"/>
      <c r="J24" s="569"/>
      <c r="K24" s="569"/>
      <c r="L24" s="570"/>
    </row>
    <row r="25" spans="1:12" s="30" customFormat="1" ht="12" x14ac:dyDescent="0.2"/>
    <row r="26" spans="1:12" s="30" customFormat="1" ht="12" x14ac:dyDescent="0.2"/>
    <row r="27" spans="1:12" s="30" customFormat="1" ht="12" x14ac:dyDescent="0.2"/>
    <row r="28" spans="1:12" s="30" customFormat="1" ht="12" x14ac:dyDescent="0.2"/>
    <row r="29" spans="1:12" s="30" customFormat="1" ht="12" x14ac:dyDescent="0.2"/>
    <row r="30" spans="1:12" s="30" customFormat="1" ht="12" x14ac:dyDescent="0.2"/>
    <row r="31" spans="1:12" s="30" customFormat="1" ht="12" x14ac:dyDescent="0.2"/>
    <row r="32" spans="1:12" s="30" customFormat="1" ht="12" x14ac:dyDescent="0.2"/>
    <row r="33" s="30" customFormat="1" ht="12" x14ac:dyDescent="0.2"/>
    <row r="34" s="30" customFormat="1" ht="12" x14ac:dyDescent="0.2"/>
    <row r="35" s="30" customFormat="1" ht="12" x14ac:dyDescent="0.2"/>
    <row r="36" s="30" customFormat="1" ht="12" x14ac:dyDescent="0.2"/>
    <row r="37" s="30" customFormat="1" ht="12" x14ac:dyDescent="0.2"/>
    <row r="38" s="30" customFormat="1" ht="12" x14ac:dyDescent="0.2"/>
    <row r="39" s="30" customFormat="1" ht="12" x14ac:dyDescent="0.2"/>
    <row r="40" s="30" customFormat="1" ht="12" x14ac:dyDescent="0.2"/>
    <row r="41" s="30" customFormat="1" ht="12" x14ac:dyDescent="0.2"/>
    <row r="42" s="30" customFormat="1" ht="12" x14ac:dyDescent="0.2"/>
    <row r="43" s="30" customFormat="1" ht="12" x14ac:dyDescent="0.2"/>
    <row r="44" s="30" customFormat="1" ht="12" x14ac:dyDescent="0.2"/>
    <row r="45" s="30" customFormat="1" ht="12" x14ac:dyDescent="0.2"/>
    <row r="46" s="30" customFormat="1" ht="12" x14ac:dyDescent="0.2"/>
    <row r="47" s="30" customFormat="1" ht="12" x14ac:dyDescent="0.2"/>
    <row r="48" s="30" customFormat="1" ht="12" x14ac:dyDescent="0.2"/>
    <row r="49" s="30" customFormat="1" ht="12" x14ac:dyDescent="0.2"/>
    <row r="50" s="30" customFormat="1" ht="12" x14ac:dyDescent="0.2"/>
    <row r="51" s="30" customFormat="1" ht="12" x14ac:dyDescent="0.2"/>
    <row r="52" s="30" customFormat="1" ht="12" x14ac:dyDescent="0.2"/>
    <row r="53" s="30" customFormat="1" ht="12" x14ac:dyDescent="0.2"/>
    <row r="54" s="30" customFormat="1" ht="12" x14ac:dyDescent="0.2"/>
    <row r="55" s="30" customFormat="1" ht="12" x14ac:dyDescent="0.2"/>
    <row r="56" s="30" customFormat="1" ht="12" x14ac:dyDescent="0.2"/>
    <row r="57" s="30" customFormat="1" ht="12" x14ac:dyDescent="0.2"/>
    <row r="58" s="30" customFormat="1" ht="12" x14ac:dyDescent="0.2"/>
    <row r="59" s="30" customFormat="1" ht="12" x14ac:dyDescent="0.2"/>
    <row r="60" s="30" customFormat="1" ht="12" x14ac:dyDescent="0.2"/>
    <row r="61" s="30" customFormat="1" ht="12" x14ac:dyDescent="0.2"/>
    <row r="62" s="30" customFormat="1" ht="12" x14ac:dyDescent="0.2"/>
    <row r="63" s="30" customFormat="1" ht="12" x14ac:dyDescent="0.2"/>
    <row r="64" s="30" customFormat="1" ht="12" x14ac:dyDescent="0.2"/>
    <row r="65" s="30" customFormat="1" ht="12" x14ac:dyDescent="0.2"/>
    <row r="66" s="30" customFormat="1" ht="12" x14ac:dyDescent="0.2"/>
    <row r="67" s="30" customFormat="1" ht="12" x14ac:dyDescent="0.2"/>
    <row r="68" s="30" customFormat="1" ht="12" x14ac:dyDescent="0.2"/>
    <row r="69" s="30" customFormat="1" ht="12" x14ac:dyDescent="0.2"/>
    <row r="70" s="30" customFormat="1" ht="12" x14ac:dyDescent="0.2"/>
    <row r="71" s="30" customFormat="1" ht="12" x14ac:dyDescent="0.2"/>
    <row r="72" s="30" customFormat="1" ht="12" x14ac:dyDescent="0.2"/>
    <row r="73" s="30" customFormat="1" ht="12" x14ac:dyDescent="0.2"/>
    <row r="74" s="30" customFormat="1" ht="12" x14ac:dyDescent="0.2"/>
    <row r="75" s="30" customFormat="1" ht="12" x14ac:dyDescent="0.2"/>
    <row r="76" s="30" customFormat="1" ht="12" x14ac:dyDescent="0.2"/>
    <row r="77" s="30" customFormat="1" ht="12" x14ac:dyDescent="0.2"/>
    <row r="78" s="30" customFormat="1" ht="12" x14ac:dyDescent="0.2"/>
    <row r="79" s="30" customFormat="1" ht="12" x14ac:dyDescent="0.2"/>
    <row r="80" s="30" customFormat="1" ht="12" x14ac:dyDescent="0.2"/>
    <row r="81" s="30" customFormat="1" ht="12" x14ac:dyDescent="0.2"/>
    <row r="82" s="30" customFormat="1" ht="12" x14ac:dyDescent="0.2"/>
    <row r="83" s="30" customFormat="1" ht="12" x14ac:dyDescent="0.2"/>
    <row r="84" s="30" customFormat="1" ht="12" x14ac:dyDescent="0.2"/>
    <row r="85" s="30" customFormat="1" ht="12" x14ac:dyDescent="0.2"/>
    <row r="86" s="30" customFormat="1" ht="12" x14ac:dyDescent="0.2"/>
    <row r="87" s="30" customFormat="1" ht="12" x14ac:dyDescent="0.2"/>
    <row r="88" s="30" customFormat="1" ht="12" x14ac:dyDescent="0.2"/>
    <row r="89" s="30" customFormat="1" ht="12" x14ac:dyDescent="0.2"/>
    <row r="90" s="30" customFormat="1" ht="12" x14ac:dyDescent="0.2"/>
    <row r="91" s="30" customFormat="1" ht="12" x14ac:dyDescent="0.2"/>
    <row r="92" s="30" customFormat="1" ht="12" x14ac:dyDescent="0.2"/>
    <row r="93" s="30" customFormat="1" ht="12" x14ac:dyDescent="0.2"/>
    <row r="94" s="30" customFormat="1" ht="12" x14ac:dyDescent="0.2"/>
    <row r="95" s="30" customFormat="1" ht="12" x14ac:dyDescent="0.2"/>
    <row r="96" s="30" customFormat="1" ht="12" x14ac:dyDescent="0.2"/>
    <row r="97" s="30" customFormat="1" ht="12" x14ac:dyDescent="0.2"/>
    <row r="98" s="30" customFormat="1" ht="12" x14ac:dyDescent="0.2"/>
    <row r="99" s="30" customFormat="1" ht="12" x14ac:dyDescent="0.2"/>
    <row r="100" s="30" customFormat="1" ht="12" x14ac:dyDescent="0.2"/>
    <row r="101" s="30" customFormat="1" ht="12" x14ac:dyDescent="0.2"/>
    <row r="102" s="30" customFormat="1" ht="12" x14ac:dyDescent="0.2"/>
    <row r="103" s="30" customFormat="1" ht="12" x14ac:dyDescent="0.2"/>
    <row r="104" s="30" customFormat="1" ht="12" x14ac:dyDescent="0.2"/>
    <row r="105" s="30" customFormat="1" ht="12" x14ac:dyDescent="0.2"/>
    <row r="106" s="30" customFormat="1" ht="12" x14ac:dyDescent="0.2"/>
    <row r="107" s="30" customFormat="1" ht="12" x14ac:dyDescent="0.2"/>
    <row r="108" s="30" customFormat="1" ht="12" x14ac:dyDescent="0.2"/>
    <row r="109" s="30"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115" zoomScaleNormal="100" zoomScaleSheetLayoutView="115" workbookViewId="0"/>
  </sheetViews>
  <sheetFormatPr defaultColWidth="12" defaultRowHeight="13.5" x14ac:dyDescent="0.2"/>
  <cols>
    <col min="1" max="1" width="61.5" style="90" customWidth="1"/>
    <col min="2" max="2" width="40" style="90" customWidth="1"/>
    <col min="3" max="16384" width="12" style="90"/>
  </cols>
  <sheetData>
    <row r="1" spans="1:6" ht="22.5" customHeight="1" x14ac:dyDescent="0.2">
      <c r="A1" s="89" t="s">
        <v>267</v>
      </c>
      <c r="B1" s="89"/>
    </row>
    <row r="2" spans="1:6" ht="24.75" customHeight="1" x14ac:dyDescent="0.2">
      <c r="A2" s="579" t="s">
        <v>268</v>
      </c>
      <c r="B2" s="579"/>
      <c r="C2" s="91"/>
      <c r="D2" s="91"/>
      <c r="E2" s="91"/>
      <c r="F2" s="91"/>
    </row>
    <row r="3" spans="1:6" ht="18.75" customHeight="1" x14ac:dyDescent="0.2">
      <c r="A3" s="89"/>
      <c r="B3" s="89"/>
    </row>
    <row r="4" spans="1:6" ht="14.1" customHeight="1" x14ac:dyDescent="0.2">
      <c r="A4" s="92" t="s">
        <v>269</v>
      </c>
      <c r="B4" s="580" t="s">
        <v>270</v>
      </c>
    </row>
    <row r="5" spans="1:6" ht="18.75" customHeight="1" x14ac:dyDescent="0.2">
      <c r="A5" s="93" t="s">
        <v>271</v>
      </c>
      <c r="B5" s="581"/>
    </row>
    <row r="6" spans="1:6" ht="15" customHeight="1" x14ac:dyDescent="0.2">
      <c r="A6" s="94"/>
      <c r="B6" s="576"/>
    </row>
    <row r="7" spans="1:6" ht="39" customHeight="1" x14ac:dyDescent="0.2">
      <c r="A7" s="95"/>
      <c r="B7" s="577"/>
    </row>
    <row r="8" spans="1:6" ht="15" customHeight="1" x14ac:dyDescent="0.2">
      <c r="A8" s="94"/>
      <c r="B8" s="576"/>
    </row>
    <row r="9" spans="1:6" ht="39" customHeight="1" x14ac:dyDescent="0.2">
      <c r="A9" s="95"/>
      <c r="B9" s="577"/>
    </row>
    <row r="10" spans="1:6" ht="15" customHeight="1" x14ac:dyDescent="0.2">
      <c r="A10" s="94"/>
      <c r="B10" s="576"/>
    </row>
    <row r="11" spans="1:6" ht="39" customHeight="1" x14ac:dyDescent="0.2">
      <c r="A11" s="95"/>
      <c r="B11" s="577"/>
    </row>
    <row r="12" spans="1:6" ht="15" customHeight="1" x14ac:dyDescent="0.2">
      <c r="A12" s="94"/>
      <c r="B12" s="576"/>
    </row>
    <row r="13" spans="1:6" ht="39" customHeight="1" x14ac:dyDescent="0.2">
      <c r="A13" s="95"/>
      <c r="B13" s="577"/>
    </row>
    <row r="14" spans="1:6" ht="15" customHeight="1" x14ac:dyDescent="0.2">
      <c r="A14" s="94"/>
      <c r="B14" s="576"/>
    </row>
    <row r="15" spans="1:6" ht="39" customHeight="1" x14ac:dyDescent="0.2">
      <c r="A15" s="95"/>
      <c r="B15" s="577"/>
    </row>
    <row r="16" spans="1:6" ht="7.5" customHeight="1" x14ac:dyDescent="0.2">
      <c r="A16" s="96"/>
      <c r="B16" s="97"/>
    </row>
    <row r="17" spans="1:2" ht="15" customHeight="1" x14ac:dyDescent="0.2">
      <c r="A17" s="578"/>
      <c r="B17" s="578"/>
    </row>
    <row r="18" spans="1:2" ht="15" customHeight="1" x14ac:dyDescent="0.2">
      <c r="A18" s="578"/>
      <c r="B18" s="578"/>
    </row>
    <row r="19" spans="1:2" x14ac:dyDescent="0.2">
      <c r="A19" s="98"/>
      <c r="B19" s="98"/>
    </row>
    <row r="20" spans="1:2" x14ac:dyDescent="0.2">
      <c r="A20" s="98"/>
      <c r="B20" s="98"/>
    </row>
    <row r="21" spans="1:2" x14ac:dyDescent="0.2">
      <c r="A21" s="98"/>
      <c r="B21" s="98"/>
    </row>
    <row r="22" spans="1:2" x14ac:dyDescent="0.2">
      <c r="A22" s="98"/>
      <c r="B22" s="98"/>
    </row>
    <row r="23" spans="1:2" x14ac:dyDescent="0.2">
      <c r="A23" s="98"/>
      <c r="B23" s="98"/>
    </row>
    <row r="24" spans="1:2" x14ac:dyDescent="0.2">
      <c r="A24" s="98"/>
      <c r="B24" s="98"/>
    </row>
    <row r="25" spans="1:2" x14ac:dyDescent="0.2">
      <c r="A25" s="98"/>
      <c r="B25" s="98"/>
    </row>
    <row r="26" spans="1:2" x14ac:dyDescent="0.2">
      <c r="A26" s="98"/>
      <c r="B26" s="98"/>
    </row>
    <row r="27" spans="1:2" x14ac:dyDescent="0.2">
      <c r="A27" s="98"/>
      <c r="B27" s="98"/>
    </row>
    <row r="28" spans="1:2" x14ac:dyDescent="0.2">
      <c r="A28" s="98"/>
      <c r="B28" s="98"/>
    </row>
    <row r="29" spans="1:2" x14ac:dyDescent="0.2">
      <c r="A29" s="98"/>
      <c r="B29" s="98"/>
    </row>
    <row r="30" spans="1:2" x14ac:dyDescent="0.2">
      <c r="A30" s="98"/>
      <c r="B30" s="98"/>
    </row>
    <row r="31" spans="1:2" x14ac:dyDescent="0.2">
      <c r="A31" s="98"/>
      <c r="B31" s="98"/>
    </row>
    <row r="32" spans="1:2" x14ac:dyDescent="0.2">
      <c r="A32" s="98"/>
      <c r="B32" s="98"/>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view="pageBreakPreview" zoomScaleNormal="55" zoomScaleSheetLayoutView="100" workbookViewId="0"/>
  </sheetViews>
  <sheetFormatPr defaultColWidth="6" defaultRowHeight="20.25" customHeight="1" x14ac:dyDescent="0.2"/>
  <cols>
    <col min="1" max="1" width="1.83203125" style="135" customWidth="1"/>
    <col min="2" max="56" width="7.5" style="135" customWidth="1"/>
    <col min="57" max="16384" width="6" style="135"/>
  </cols>
  <sheetData>
    <row r="1" spans="1:57" s="104" customFormat="1" ht="20.25" customHeight="1" x14ac:dyDescent="0.2">
      <c r="A1" s="99"/>
      <c r="B1" s="99"/>
      <c r="C1" s="100" t="s">
        <v>272</v>
      </c>
      <c r="D1" s="100"/>
      <c r="E1" s="99"/>
      <c r="F1" s="99"/>
      <c r="G1" s="101" t="s">
        <v>273</v>
      </c>
      <c r="H1" s="99"/>
      <c r="I1" s="99"/>
      <c r="J1" s="100"/>
      <c r="K1" s="100"/>
      <c r="L1" s="100"/>
      <c r="M1" s="100"/>
      <c r="N1" s="99"/>
      <c r="O1" s="99"/>
      <c r="P1" s="99"/>
      <c r="Q1" s="99"/>
      <c r="R1" s="99"/>
      <c r="S1" s="99"/>
      <c r="T1" s="99"/>
      <c r="U1" s="99"/>
      <c r="V1" s="99"/>
      <c r="W1" s="99"/>
      <c r="X1" s="99"/>
      <c r="Y1" s="99"/>
      <c r="Z1" s="99"/>
      <c r="AA1" s="99"/>
      <c r="AB1" s="99"/>
      <c r="AC1" s="99"/>
      <c r="AD1" s="99"/>
      <c r="AE1" s="99"/>
      <c r="AF1" s="99"/>
      <c r="AG1" s="99"/>
      <c r="AH1" s="99"/>
      <c r="AI1" s="99"/>
      <c r="AJ1" s="99"/>
      <c r="AK1" s="102" t="s">
        <v>274</v>
      </c>
      <c r="AL1" s="102" t="s">
        <v>275</v>
      </c>
      <c r="AM1" s="607" t="s">
        <v>276</v>
      </c>
      <c r="AN1" s="607"/>
      <c r="AO1" s="607"/>
      <c r="AP1" s="607"/>
      <c r="AQ1" s="607"/>
      <c r="AR1" s="607"/>
      <c r="AS1" s="607"/>
      <c r="AT1" s="607"/>
      <c r="AU1" s="607"/>
      <c r="AV1" s="607"/>
      <c r="AW1" s="607"/>
      <c r="AX1" s="607"/>
      <c r="AY1" s="607"/>
      <c r="AZ1" s="607"/>
      <c r="BA1" s="607"/>
      <c r="BB1" s="103" t="s">
        <v>277</v>
      </c>
      <c r="BC1" s="99"/>
      <c r="BD1" s="99"/>
    </row>
    <row r="2" spans="1:57" s="107" customFormat="1" ht="20.25" customHeight="1" x14ac:dyDescent="0.2">
      <c r="A2" s="105"/>
      <c r="B2" s="105"/>
      <c r="C2" s="105"/>
      <c r="D2" s="101"/>
      <c r="E2" s="105"/>
      <c r="F2" s="105"/>
      <c r="G2" s="105"/>
      <c r="H2" s="101"/>
      <c r="I2" s="102"/>
      <c r="J2" s="102"/>
      <c r="K2" s="102"/>
      <c r="L2" s="102"/>
      <c r="M2" s="102"/>
      <c r="N2" s="105"/>
      <c r="O2" s="105"/>
      <c r="P2" s="105"/>
      <c r="Q2" s="105"/>
      <c r="R2" s="105"/>
      <c r="S2" s="105"/>
      <c r="T2" s="102" t="s">
        <v>278</v>
      </c>
      <c r="U2" s="608">
        <v>6</v>
      </c>
      <c r="V2" s="608"/>
      <c r="W2" s="102" t="s">
        <v>275</v>
      </c>
      <c r="X2" s="609">
        <f>IF(U2=0,"",YEAR(DATE(2018+U2,1,1)))</f>
        <v>2024</v>
      </c>
      <c r="Y2" s="609"/>
      <c r="Z2" s="105" t="s">
        <v>279</v>
      </c>
      <c r="AA2" s="105" t="s">
        <v>280</v>
      </c>
      <c r="AB2" s="608">
        <v>4</v>
      </c>
      <c r="AC2" s="608"/>
      <c r="AD2" s="105" t="s">
        <v>281</v>
      </c>
      <c r="AE2" s="105"/>
      <c r="AF2" s="105"/>
      <c r="AG2" s="105"/>
      <c r="AH2" s="105"/>
      <c r="AI2" s="105"/>
      <c r="AJ2" s="103"/>
      <c r="AK2" s="102" t="s">
        <v>282</v>
      </c>
      <c r="AL2" s="102" t="s">
        <v>275</v>
      </c>
      <c r="AM2" s="607"/>
      <c r="AN2" s="607"/>
      <c r="AO2" s="607"/>
      <c r="AP2" s="607"/>
      <c r="AQ2" s="607"/>
      <c r="AR2" s="607"/>
      <c r="AS2" s="607"/>
      <c r="AT2" s="607"/>
      <c r="AU2" s="607"/>
      <c r="AV2" s="607"/>
      <c r="AW2" s="607"/>
      <c r="AX2" s="607"/>
      <c r="AY2" s="607"/>
      <c r="AZ2" s="607"/>
      <c r="BA2" s="607"/>
      <c r="BB2" s="103" t="s">
        <v>277</v>
      </c>
      <c r="BC2" s="102"/>
      <c r="BD2" s="102"/>
      <c r="BE2" s="106"/>
    </row>
    <row r="3" spans="1:57" s="107" customFormat="1" ht="20.25" customHeight="1" x14ac:dyDescent="0.2">
      <c r="A3" s="105"/>
      <c r="B3" s="105"/>
      <c r="C3" s="105"/>
      <c r="D3" s="101"/>
      <c r="E3" s="105"/>
      <c r="F3" s="105"/>
      <c r="G3" s="105"/>
      <c r="H3" s="101"/>
      <c r="I3" s="102"/>
      <c r="J3" s="102"/>
      <c r="K3" s="102"/>
      <c r="L3" s="102"/>
      <c r="M3" s="102"/>
      <c r="N3" s="105"/>
      <c r="O3" s="105"/>
      <c r="P3" s="105"/>
      <c r="Q3" s="105"/>
      <c r="R3" s="105"/>
      <c r="S3" s="105"/>
      <c r="T3" s="108"/>
      <c r="U3" s="109"/>
      <c r="V3" s="109"/>
      <c r="W3" s="110"/>
      <c r="X3" s="109"/>
      <c r="Y3" s="109"/>
      <c r="Z3" s="111"/>
      <c r="AA3" s="111"/>
      <c r="AB3" s="109"/>
      <c r="AC3" s="109"/>
      <c r="AD3" s="112"/>
      <c r="AE3" s="105"/>
      <c r="AF3" s="105"/>
      <c r="AG3" s="105"/>
      <c r="AH3" s="105"/>
      <c r="AI3" s="105"/>
      <c r="AJ3" s="103"/>
      <c r="AK3" s="102"/>
      <c r="AL3" s="102"/>
      <c r="AM3" s="113"/>
      <c r="AN3" s="113"/>
      <c r="AO3" s="113"/>
      <c r="AP3" s="113"/>
      <c r="AQ3" s="113"/>
      <c r="AR3" s="113"/>
      <c r="AS3" s="113"/>
      <c r="AT3" s="113"/>
      <c r="AU3" s="113"/>
      <c r="AV3" s="113"/>
      <c r="AW3" s="113"/>
      <c r="AX3" s="113"/>
      <c r="AY3" s="114" t="s">
        <v>283</v>
      </c>
      <c r="AZ3" s="610" t="s">
        <v>284</v>
      </c>
      <c r="BA3" s="610"/>
      <c r="BB3" s="610"/>
      <c r="BC3" s="610"/>
      <c r="BD3" s="102"/>
      <c r="BE3" s="106"/>
    </row>
    <row r="4" spans="1:57" s="107" customFormat="1" ht="20.25" customHeight="1" x14ac:dyDescent="0.2">
      <c r="A4" s="105"/>
      <c r="B4" s="115"/>
      <c r="C4" s="115"/>
      <c r="D4" s="115"/>
      <c r="E4" s="115"/>
      <c r="F4" s="115"/>
      <c r="G4" s="115"/>
      <c r="H4" s="115"/>
      <c r="I4" s="115"/>
      <c r="J4" s="116"/>
      <c r="K4" s="117"/>
      <c r="L4" s="117"/>
      <c r="M4" s="117"/>
      <c r="N4" s="117"/>
      <c r="O4" s="117"/>
      <c r="P4" s="118"/>
      <c r="Q4" s="117"/>
      <c r="R4" s="117"/>
      <c r="S4" s="119"/>
      <c r="T4" s="105"/>
      <c r="U4" s="105"/>
      <c r="V4" s="105"/>
      <c r="W4" s="105"/>
      <c r="X4" s="105"/>
      <c r="Y4" s="105"/>
      <c r="Z4" s="111"/>
      <c r="AA4" s="111"/>
      <c r="AB4" s="109"/>
      <c r="AC4" s="109"/>
      <c r="AD4" s="112"/>
      <c r="AE4" s="105"/>
      <c r="AF4" s="105"/>
      <c r="AG4" s="105"/>
      <c r="AH4" s="105"/>
      <c r="AI4" s="105"/>
      <c r="AJ4" s="103"/>
      <c r="AK4" s="102"/>
      <c r="AL4" s="102"/>
      <c r="AM4" s="113"/>
      <c r="AN4" s="113"/>
      <c r="AO4" s="113"/>
      <c r="AP4" s="113"/>
      <c r="AQ4" s="113"/>
      <c r="AR4" s="113"/>
      <c r="AS4" s="113"/>
      <c r="AT4" s="113"/>
      <c r="AU4" s="113"/>
      <c r="AV4" s="113"/>
      <c r="AW4" s="113"/>
      <c r="AX4" s="113"/>
      <c r="AY4" s="114" t="s">
        <v>285</v>
      </c>
      <c r="AZ4" s="610" t="s">
        <v>286</v>
      </c>
      <c r="BA4" s="610"/>
      <c r="BB4" s="610"/>
      <c r="BC4" s="610"/>
      <c r="BD4" s="102"/>
      <c r="BE4" s="106"/>
    </row>
    <row r="5" spans="1:57" s="107" customFormat="1" ht="20.25" customHeight="1" x14ac:dyDescent="0.2">
      <c r="A5" s="105"/>
      <c r="B5" s="120"/>
      <c r="C5" s="120"/>
      <c r="D5" s="120"/>
      <c r="E5" s="120"/>
      <c r="F5" s="120"/>
      <c r="G5" s="120"/>
      <c r="H5" s="120"/>
      <c r="I5" s="120"/>
      <c r="J5" s="121"/>
      <c r="K5" s="122"/>
      <c r="L5" s="123"/>
      <c r="M5" s="123"/>
      <c r="N5" s="123"/>
      <c r="O5" s="123"/>
      <c r="P5" s="120"/>
      <c r="Q5" s="124"/>
      <c r="R5" s="124"/>
      <c r="S5" s="125"/>
      <c r="T5" s="105"/>
      <c r="U5" s="105"/>
      <c r="V5" s="105"/>
      <c r="W5" s="105"/>
      <c r="X5" s="105"/>
      <c r="Y5" s="105"/>
      <c r="Z5" s="111"/>
      <c r="AA5" s="111"/>
      <c r="AB5" s="109"/>
      <c r="AC5" s="109"/>
      <c r="AD5" s="126"/>
      <c r="AE5" s="126"/>
      <c r="AF5" s="126"/>
      <c r="AG5" s="126"/>
      <c r="AH5" s="105"/>
      <c r="AI5" s="105"/>
      <c r="AJ5" s="126" t="s">
        <v>287</v>
      </c>
      <c r="AK5" s="126"/>
      <c r="AL5" s="126"/>
      <c r="AM5" s="126"/>
      <c r="AN5" s="126"/>
      <c r="AO5" s="126"/>
      <c r="AP5" s="126"/>
      <c r="AQ5" s="126"/>
      <c r="AR5" s="115"/>
      <c r="AS5" s="115"/>
      <c r="AT5" s="127"/>
      <c r="AU5" s="126"/>
      <c r="AV5" s="616">
        <v>40</v>
      </c>
      <c r="AW5" s="617"/>
      <c r="AX5" s="128" t="s">
        <v>288</v>
      </c>
      <c r="AY5" s="129"/>
      <c r="AZ5" s="616">
        <v>160</v>
      </c>
      <c r="BA5" s="617"/>
      <c r="BB5" s="127" t="s">
        <v>289</v>
      </c>
      <c r="BC5" s="126"/>
      <c r="BD5" s="105"/>
      <c r="BE5" s="106"/>
    </row>
    <row r="6" spans="1:57" ht="20.25" customHeight="1" thickBot="1" x14ac:dyDescent="0.25">
      <c r="A6" s="130"/>
      <c r="B6" s="130"/>
      <c r="C6" s="131"/>
      <c r="D6" s="131"/>
      <c r="E6" s="130"/>
      <c r="F6" s="130"/>
      <c r="G6" s="132"/>
      <c r="H6" s="130"/>
      <c r="I6" s="130"/>
      <c r="J6" s="130"/>
      <c r="K6" s="130"/>
      <c r="L6" s="130"/>
      <c r="M6" s="130"/>
      <c r="N6" s="130"/>
      <c r="O6" s="130"/>
      <c r="P6" s="130"/>
      <c r="Q6" s="130"/>
      <c r="R6" s="130"/>
      <c r="S6" s="131"/>
      <c r="T6" s="130"/>
      <c r="U6" s="130"/>
      <c r="V6" s="130"/>
      <c r="W6" s="130"/>
      <c r="X6" s="130"/>
      <c r="Y6" s="130"/>
      <c r="Z6" s="130"/>
      <c r="AA6" s="130"/>
      <c r="AB6" s="130"/>
      <c r="AC6" s="130"/>
      <c r="AD6" s="130"/>
      <c r="AE6" s="130"/>
      <c r="AF6" s="130"/>
      <c r="AG6" s="130"/>
      <c r="AH6" s="130"/>
      <c r="AI6" s="130"/>
      <c r="AJ6" s="131"/>
      <c r="AK6" s="130"/>
      <c r="AL6" s="130"/>
      <c r="AM6" s="130"/>
      <c r="AN6" s="130"/>
      <c r="AO6" s="130"/>
      <c r="AP6" s="130"/>
      <c r="AQ6" s="130"/>
      <c r="AR6" s="130"/>
      <c r="AS6" s="130"/>
      <c r="AT6" s="130"/>
      <c r="AU6" s="130"/>
      <c r="AV6" s="130"/>
      <c r="AW6" s="130"/>
      <c r="AX6" s="130"/>
      <c r="AY6" s="130"/>
      <c r="AZ6" s="130"/>
      <c r="BA6" s="130"/>
      <c r="BB6" s="130"/>
      <c r="BC6" s="133"/>
      <c r="BD6" s="133"/>
      <c r="BE6" s="134"/>
    </row>
    <row r="7" spans="1:57" ht="20.25" customHeight="1" thickBot="1" x14ac:dyDescent="0.25">
      <c r="A7" s="130"/>
      <c r="B7" s="582" t="s">
        <v>290</v>
      </c>
      <c r="C7" s="585" t="s">
        <v>291</v>
      </c>
      <c r="D7" s="586"/>
      <c r="E7" s="591" t="s">
        <v>292</v>
      </c>
      <c r="F7" s="586"/>
      <c r="G7" s="591" t="s">
        <v>293</v>
      </c>
      <c r="H7" s="585"/>
      <c r="I7" s="585"/>
      <c r="J7" s="585"/>
      <c r="K7" s="586"/>
      <c r="L7" s="591" t="s">
        <v>294</v>
      </c>
      <c r="M7" s="585"/>
      <c r="N7" s="585"/>
      <c r="O7" s="594"/>
      <c r="P7" s="597" t="s">
        <v>295</v>
      </c>
      <c r="Q7" s="598"/>
      <c r="R7" s="598"/>
      <c r="S7" s="598"/>
      <c r="T7" s="598"/>
      <c r="U7" s="598"/>
      <c r="V7" s="598"/>
      <c r="W7" s="598"/>
      <c r="X7" s="598"/>
      <c r="Y7" s="598"/>
      <c r="Z7" s="598"/>
      <c r="AA7" s="598"/>
      <c r="AB7" s="598"/>
      <c r="AC7" s="598"/>
      <c r="AD7" s="598"/>
      <c r="AE7" s="598"/>
      <c r="AF7" s="598"/>
      <c r="AG7" s="598"/>
      <c r="AH7" s="598"/>
      <c r="AI7" s="598"/>
      <c r="AJ7" s="598"/>
      <c r="AK7" s="598"/>
      <c r="AL7" s="598"/>
      <c r="AM7" s="598"/>
      <c r="AN7" s="598"/>
      <c r="AO7" s="598"/>
      <c r="AP7" s="598"/>
      <c r="AQ7" s="598"/>
      <c r="AR7" s="598"/>
      <c r="AS7" s="598"/>
      <c r="AT7" s="598"/>
      <c r="AU7" s="599" t="str">
        <f>IF(AZ3="４週","(9)1～4週目の勤務時間数合計","(9)1か月の勤務時間数合計")</f>
        <v>(9)1～4週目の勤務時間数合計</v>
      </c>
      <c r="AV7" s="600"/>
      <c r="AW7" s="599" t="s">
        <v>296</v>
      </c>
      <c r="AX7" s="600"/>
      <c r="AY7" s="611" t="s">
        <v>297</v>
      </c>
      <c r="AZ7" s="611"/>
      <c r="BA7" s="611"/>
      <c r="BB7" s="611"/>
      <c r="BC7" s="611"/>
      <c r="BD7" s="611"/>
    </row>
    <row r="8" spans="1:57" ht="20.25" customHeight="1" thickBot="1" x14ac:dyDescent="0.25">
      <c r="A8" s="130"/>
      <c r="B8" s="583"/>
      <c r="C8" s="587"/>
      <c r="D8" s="588"/>
      <c r="E8" s="592"/>
      <c r="F8" s="588"/>
      <c r="G8" s="592"/>
      <c r="H8" s="587"/>
      <c r="I8" s="587"/>
      <c r="J8" s="587"/>
      <c r="K8" s="588"/>
      <c r="L8" s="592"/>
      <c r="M8" s="587"/>
      <c r="N8" s="587"/>
      <c r="O8" s="595"/>
      <c r="P8" s="613" t="s">
        <v>298</v>
      </c>
      <c r="Q8" s="614"/>
      <c r="R8" s="614"/>
      <c r="S8" s="614"/>
      <c r="T8" s="614"/>
      <c r="U8" s="614"/>
      <c r="V8" s="615"/>
      <c r="W8" s="613" t="s">
        <v>299</v>
      </c>
      <c r="X8" s="614"/>
      <c r="Y8" s="614"/>
      <c r="Z8" s="614"/>
      <c r="AA8" s="614"/>
      <c r="AB8" s="614"/>
      <c r="AC8" s="615"/>
      <c r="AD8" s="613" t="s">
        <v>300</v>
      </c>
      <c r="AE8" s="614"/>
      <c r="AF8" s="614"/>
      <c r="AG8" s="614"/>
      <c r="AH8" s="614"/>
      <c r="AI8" s="614"/>
      <c r="AJ8" s="615"/>
      <c r="AK8" s="613" t="s">
        <v>301</v>
      </c>
      <c r="AL8" s="614"/>
      <c r="AM8" s="614"/>
      <c r="AN8" s="614"/>
      <c r="AO8" s="614"/>
      <c r="AP8" s="614"/>
      <c r="AQ8" s="615"/>
      <c r="AR8" s="613" t="s">
        <v>302</v>
      </c>
      <c r="AS8" s="614"/>
      <c r="AT8" s="615"/>
      <c r="AU8" s="601"/>
      <c r="AV8" s="602"/>
      <c r="AW8" s="601"/>
      <c r="AX8" s="602"/>
      <c r="AY8" s="611"/>
      <c r="AZ8" s="611"/>
      <c r="BA8" s="611"/>
      <c r="BB8" s="611"/>
      <c r="BC8" s="611"/>
      <c r="BD8" s="611"/>
    </row>
    <row r="9" spans="1:57" ht="20.25" customHeight="1" thickBot="1" x14ac:dyDescent="0.25">
      <c r="A9" s="130"/>
      <c r="B9" s="583"/>
      <c r="C9" s="587"/>
      <c r="D9" s="588"/>
      <c r="E9" s="592"/>
      <c r="F9" s="588"/>
      <c r="G9" s="592"/>
      <c r="H9" s="587"/>
      <c r="I9" s="587"/>
      <c r="J9" s="587"/>
      <c r="K9" s="588"/>
      <c r="L9" s="592"/>
      <c r="M9" s="587"/>
      <c r="N9" s="587"/>
      <c r="O9" s="595"/>
      <c r="P9" s="136">
        <f>DAY(DATE($X$2,$AB$2,1))</f>
        <v>1</v>
      </c>
      <c r="Q9" s="137">
        <f>DAY(DATE($X$2,$AB$2,2))</f>
        <v>2</v>
      </c>
      <c r="R9" s="137">
        <f>DAY(DATE($X$2,$AB$2,3))</f>
        <v>3</v>
      </c>
      <c r="S9" s="137">
        <f>DAY(DATE($X$2,$AB$2,4))</f>
        <v>4</v>
      </c>
      <c r="T9" s="137">
        <f>DAY(DATE($X$2,$AB$2,5))</f>
        <v>5</v>
      </c>
      <c r="U9" s="137">
        <f>DAY(DATE($X$2,$AB$2,6))</f>
        <v>6</v>
      </c>
      <c r="V9" s="138">
        <f>DAY(DATE($X$2,$AB$2,7))</f>
        <v>7</v>
      </c>
      <c r="W9" s="136">
        <f>DAY(DATE($X$2,$AB$2,8))</f>
        <v>8</v>
      </c>
      <c r="X9" s="137">
        <f>DAY(DATE($X$2,$AB$2,9))</f>
        <v>9</v>
      </c>
      <c r="Y9" s="137">
        <f>DAY(DATE($X$2,$AB$2,10))</f>
        <v>10</v>
      </c>
      <c r="Z9" s="137">
        <f>DAY(DATE($X$2,$AB$2,11))</f>
        <v>11</v>
      </c>
      <c r="AA9" s="137">
        <f>DAY(DATE($X$2,$AB$2,12))</f>
        <v>12</v>
      </c>
      <c r="AB9" s="137">
        <f>DAY(DATE($X$2,$AB$2,13))</f>
        <v>13</v>
      </c>
      <c r="AC9" s="138">
        <f>DAY(DATE($X$2,$AB$2,14))</f>
        <v>14</v>
      </c>
      <c r="AD9" s="136">
        <f>DAY(DATE($X$2,$AB$2,15))</f>
        <v>15</v>
      </c>
      <c r="AE9" s="137">
        <f>DAY(DATE($X$2,$AB$2,16))</f>
        <v>16</v>
      </c>
      <c r="AF9" s="137">
        <f>DAY(DATE($X$2,$AB$2,17))</f>
        <v>17</v>
      </c>
      <c r="AG9" s="137">
        <f>DAY(DATE($X$2,$AB$2,18))</f>
        <v>18</v>
      </c>
      <c r="AH9" s="137">
        <f>DAY(DATE($X$2,$AB$2,19))</f>
        <v>19</v>
      </c>
      <c r="AI9" s="137">
        <f>DAY(DATE($X$2,$AB$2,20))</f>
        <v>20</v>
      </c>
      <c r="AJ9" s="138">
        <f>DAY(DATE($X$2,$AB$2,21))</f>
        <v>21</v>
      </c>
      <c r="AK9" s="136">
        <f>DAY(DATE($X$2,$AB$2,22))</f>
        <v>22</v>
      </c>
      <c r="AL9" s="137">
        <f>DAY(DATE($X$2,$AB$2,23))</f>
        <v>23</v>
      </c>
      <c r="AM9" s="137">
        <f>DAY(DATE($X$2,$AB$2,24))</f>
        <v>24</v>
      </c>
      <c r="AN9" s="137">
        <f>DAY(DATE($X$2,$AB$2,25))</f>
        <v>25</v>
      </c>
      <c r="AO9" s="137">
        <f>DAY(DATE($X$2,$AB$2,26))</f>
        <v>26</v>
      </c>
      <c r="AP9" s="137">
        <f>DAY(DATE($X$2,$AB$2,27))</f>
        <v>27</v>
      </c>
      <c r="AQ9" s="138">
        <f>DAY(DATE($X$2,$AB$2,28))</f>
        <v>28</v>
      </c>
      <c r="AR9" s="136" t="str">
        <f>IF(AZ3="暦月",IF(DAY(DATE($X$2,$AB$2,29))=29,29,""),"")</f>
        <v/>
      </c>
      <c r="AS9" s="137" t="str">
        <f>IF(AZ3="暦月",IF(DAY(DATE($X$2,$AB$2,30))=30,30,""),"")</f>
        <v/>
      </c>
      <c r="AT9" s="139" t="str">
        <f>IF(AZ3="暦月",IF(DAY(DATE($X$2,$AB$2,31))=31,31,""),"")</f>
        <v/>
      </c>
      <c r="AU9" s="601"/>
      <c r="AV9" s="602"/>
      <c r="AW9" s="601"/>
      <c r="AX9" s="602"/>
      <c r="AY9" s="611"/>
      <c r="AZ9" s="611"/>
      <c r="BA9" s="611"/>
      <c r="BB9" s="611"/>
      <c r="BC9" s="611"/>
      <c r="BD9" s="611"/>
    </row>
    <row r="10" spans="1:57" ht="20.25" hidden="1" customHeight="1" thickBot="1" x14ac:dyDescent="0.25">
      <c r="A10" s="130"/>
      <c r="B10" s="583"/>
      <c r="C10" s="587"/>
      <c r="D10" s="588"/>
      <c r="E10" s="592"/>
      <c r="F10" s="588"/>
      <c r="G10" s="592"/>
      <c r="H10" s="587"/>
      <c r="I10" s="587"/>
      <c r="J10" s="587"/>
      <c r="K10" s="588"/>
      <c r="L10" s="592"/>
      <c r="M10" s="587"/>
      <c r="N10" s="587"/>
      <c r="O10" s="595"/>
      <c r="P10" s="136">
        <f>WEEKDAY(DATE($X$2,$AB$2,1))</f>
        <v>2</v>
      </c>
      <c r="Q10" s="137">
        <f>WEEKDAY(DATE($X$2,$AB$2,2))</f>
        <v>3</v>
      </c>
      <c r="R10" s="137">
        <f>WEEKDAY(DATE($X$2,$AB$2,3))</f>
        <v>4</v>
      </c>
      <c r="S10" s="137">
        <f>WEEKDAY(DATE($X$2,$AB$2,4))</f>
        <v>5</v>
      </c>
      <c r="T10" s="137">
        <f>WEEKDAY(DATE($X$2,$AB$2,5))</f>
        <v>6</v>
      </c>
      <c r="U10" s="137">
        <f>WEEKDAY(DATE($X$2,$AB$2,6))</f>
        <v>7</v>
      </c>
      <c r="V10" s="138">
        <f>WEEKDAY(DATE($X$2,$AB$2,7))</f>
        <v>1</v>
      </c>
      <c r="W10" s="136">
        <f>WEEKDAY(DATE($X$2,$AB$2,8))</f>
        <v>2</v>
      </c>
      <c r="X10" s="137">
        <f>WEEKDAY(DATE($X$2,$AB$2,9))</f>
        <v>3</v>
      </c>
      <c r="Y10" s="137">
        <f>WEEKDAY(DATE($X$2,$AB$2,10))</f>
        <v>4</v>
      </c>
      <c r="Z10" s="137">
        <f>WEEKDAY(DATE($X$2,$AB$2,11))</f>
        <v>5</v>
      </c>
      <c r="AA10" s="137">
        <f>WEEKDAY(DATE($X$2,$AB$2,12))</f>
        <v>6</v>
      </c>
      <c r="AB10" s="137">
        <f>WEEKDAY(DATE($X$2,$AB$2,13))</f>
        <v>7</v>
      </c>
      <c r="AC10" s="138">
        <f>WEEKDAY(DATE($X$2,$AB$2,14))</f>
        <v>1</v>
      </c>
      <c r="AD10" s="136">
        <f>WEEKDAY(DATE($X$2,$AB$2,15))</f>
        <v>2</v>
      </c>
      <c r="AE10" s="137">
        <f>WEEKDAY(DATE($X$2,$AB$2,16))</f>
        <v>3</v>
      </c>
      <c r="AF10" s="137">
        <f>WEEKDAY(DATE($X$2,$AB$2,17))</f>
        <v>4</v>
      </c>
      <c r="AG10" s="137">
        <f>WEEKDAY(DATE($X$2,$AB$2,18))</f>
        <v>5</v>
      </c>
      <c r="AH10" s="137">
        <f>WEEKDAY(DATE($X$2,$AB$2,19))</f>
        <v>6</v>
      </c>
      <c r="AI10" s="137">
        <f>WEEKDAY(DATE($X$2,$AB$2,20))</f>
        <v>7</v>
      </c>
      <c r="AJ10" s="138">
        <f>WEEKDAY(DATE($X$2,$AB$2,21))</f>
        <v>1</v>
      </c>
      <c r="AK10" s="136">
        <f>WEEKDAY(DATE($X$2,$AB$2,22))</f>
        <v>2</v>
      </c>
      <c r="AL10" s="137">
        <f>WEEKDAY(DATE($X$2,$AB$2,23))</f>
        <v>3</v>
      </c>
      <c r="AM10" s="137">
        <f>WEEKDAY(DATE($X$2,$AB$2,24))</f>
        <v>4</v>
      </c>
      <c r="AN10" s="137">
        <f>WEEKDAY(DATE($X$2,$AB$2,25))</f>
        <v>5</v>
      </c>
      <c r="AO10" s="137">
        <f>WEEKDAY(DATE($X$2,$AB$2,26))</f>
        <v>6</v>
      </c>
      <c r="AP10" s="137">
        <f>WEEKDAY(DATE($X$2,$AB$2,27))</f>
        <v>7</v>
      </c>
      <c r="AQ10" s="138">
        <f>WEEKDAY(DATE($X$2,$AB$2,28))</f>
        <v>1</v>
      </c>
      <c r="AR10" s="136">
        <f>IF(AR9=29,WEEKDAY(DATE($X$2,$AB$2,29)),0)</f>
        <v>0</v>
      </c>
      <c r="AS10" s="137">
        <f>IF(AS9=30,WEEKDAY(DATE($X$2,$AB$2,30)),0)</f>
        <v>0</v>
      </c>
      <c r="AT10" s="139">
        <f>IF(AT9=31,WEEKDAY(DATE($X$2,$AB$2,31)),0)</f>
        <v>0</v>
      </c>
      <c r="AU10" s="603"/>
      <c r="AV10" s="604"/>
      <c r="AW10" s="603"/>
      <c r="AX10" s="604"/>
      <c r="AY10" s="612"/>
      <c r="AZ10" s="612"/>
      <c r="BA10" s="612"/>
      <c r="BB10" s="612"/>
      <c r="BC10" s="612"/>
      <c r="BD10" s="612"/>
    </row>
    <row r="11" spans="1:57" ht="20.25" customHeight="1" thickBot="1" x14ac:dyDescent="0.25">
      <c r="A11" s="130"/>
      <c r="B11" s="584"/>
      <c r="C11" s="589"/>
      <c r="D11" s="590"/>
      <c r="E11" s="593"/>
      <c r="F11" s="590"/>
      <c r="G11" s="593"/>
      <c r="H11" s="589"/>
      <c r="I11" s="589"/>
      <c r="J11" s="589"/>
      <c r="K11" s="590"/>
      <c r="L11" s="593"/>
      <c r="M11" s="589"/>
      <c r="N11" s="589"/>
      <c r="O11" s="596"/>
      <c r="P11" s="140" t="str">
        <f>IF(P10=1,"日",IF(P10=2,"月",IF(P10=3,"火",IF(P10=4,"水",IF(P10=5,"木",IF(P10=6,"金","土"))))))</f>
        <v>月</v>
      </c>
      <c r="Q11" s="141" t="str">
        <f t="shared" ref="Q11:AQ11" si="0">IF(Q10=1,"日",IF(Q10=2,"月",IF(Q10=3,"火",IF(Q10=4,"水",IF(Q10=5,"木",IF(Q10=6,"金","土"))))))</f>
        <v>火</v>
      </c>
      <c r="R11" s="141" t="str">
        <f t="shared" si="0"/>
        <v>水</v>
      </c>
      <c r="S11" s="141" t="str">
        <f t="shared" si="0"/>
        <v>木</v>
      </c>
      <c r="T11" s="141" t="str">
        <f t="shared" si="0"/>
        <v>金</v>
      </c>
      <c r="U11" s="141" t="str">
        <f t="shared" si="0"/>
        <v>土</v>
      </c>
      <c r="V11" s="142" t="str">
        <f t="shared" si="0"/>
        <v>日</v>
      </c>
      <c r="W11" s="140" t="str">
        <f t="shared" si="0"/>
        <v>月</v>
      </c>
      <c r="X11" s="141" t="str">
        <f t="shared" si="0"/>
        <v>火</v>
      </c>
      <c r="Y11" s="141" t="str">
        <f t="shared" si="0"/>
        <v>水</v>
      </c>
      <c r="Z11" s="141" t="str">
        <f t="shared" si="0"/>
        <v>木</v>
      </c>
      <c r="AA11" s="141" t="str">
        <f t="shared" si="0"/>
        <v>金</v>
      </c>
      <c r="AB11" s="141" t="str">
        <f t="shared" si="0"/>
        <v>土</v>
      </c>
      <c r="AC11" s="142" t="str">
        <f t="shared" si="0"/>
        <v>日</v>
      </c>
      <c r="AD11" s="140" t="str">
        <f t="shared" si="0"/>
        <v>月</v>
      </c>
      <c r="AE11" s="141" t="str">
        <f t="shared" si="0"/>
        <v>火</v>
      </c>
      <c r="AF11" s="141" t="str">
        <f t="shared" si="0"/>
        <v>水</v>
      </c>
      <c r="AG11" s="141" t="str">
        <f t="shared" si="0"/>
        <v>木</v>
      </c>
      <c r="AH11" s="141" t="str">
        <f t="shared" si="0"/>
        <v>金</v>
      </c>
      <c r="AI11" s="141" t="str">
        <f t="shared" si="0"/>
        <v>土</v>
      </c>
      <c r="AJ11" s="142" t="str">
        <f t="shared" si="0"/>
        <v>日</v>
      </c>
      <c r="AK11" s="140" t="str">
        <f t="shared" si="0"/>
        <v>月</v>
      </c>
      <c r="AL11" s="141" t="str">
        <f t="shared" si="0"/>
        <v>火</v>
      </c>
      <c r="AM11" s="141" t="str">
        <f t="shared" si="0"/>
        <v>水</v>
      </c>
      <c r="AN11" s="141" t="str">
        <f t="shared" si="0"/>
        <v>木</v>
      </c>
      <c r="AO11" s="141" t="str">
        <f t="shared" si="0"/>
        <v>金</v>
      </c>
      <c r="AP11" s="141" t="str">
        <f t="shared" si="0"/>
        <v>土</v>
      </c>
      <c r="AQ11" s="142" t="str">
        <f t="shared" si="0"/>
        <v>日</v>
      </c>
      <c r="AR11" s="141" t="str">
        <f>IF(AR10=1,"日",IF(AR10=2,"月",IF(AR10=3,"火",IF(AR10=4,"水",IF(AR10=5,"木",IF(AR10=6,"金",IF(AR10=0,"","土")))))))</f>
        <v/>
      </c>
      <c r="AS11" s="141" t="str">
        <f>IF(AS10=1,"日",IF(AS10=2,"月",IF(AS10=3,"火",IF(AS10=4,"水",IF(AS10=5,"木",IF(AS10=6,"金",IF(AS10=0,"","土")))))))</f>
        <v/>
      </c>
      <c r="AT11" s="143" t="str">
        <f>IF(AT10=1,"日",IF(AT10=2,"月",IF(AT10=3,"火",IF(AT10=4,"水",IF(AT10=5,"木",IF(AT10=6,"金",IF(AT10=0,"","土")))))))</f>
        <v/>
      </c>
      <c r="AU11" s="605"/>
      <c r="AV11" s="606"/>
      <c r="AW11" s="605"/>
      <c r="AX11" s="606"/>
      <c r="AY11" s="612"/>
      <c r="AZ11" s="612"/>
      <c r="BA11" s="612"/>
      <c r="BB11" s="612"/>
      <c r="BC11" s="612"/>
      <c r="BD11" s="612"/>
    </row>
    <row r="12" spans="1:57" ht="39.950000000000003" customHeight="1" x14ac:dyDescent="0.2">
      <c r="A12" s="130"/>
      <c r="B12" s="144">
        <v>1</v>
      </c>
      <c r="C12" s="637"/>
      <c r="D12" s="638"/>
      <c r="E12" s="639"/>
      <c r="F12" s="640"/>
      <c r="G12" s="641"/>
      <c r="H12" s="642"/>
      <c r="I12" s="642"/>
      <c r="J12" s="642"/>
      <c r="K12" s="643"/>
      <c r="L12" s="639"/>
      <c r="M12" s="644"/>
      <c r="N12" s="644"/>
      <c r="O12" s="645"/>
      <c r="P12" s="145"/>
      <c r="Q12" s="146"/>
      <c r="R12" s="146"/>
      <c r="S12" s="146"/>
      <c r="T12" s="146"/>
      <c r="U12" s="146"/>
      <c r="V12" s="147"/>
      <c r="W12" s="145"/>
      <c r="X12" s="146"/>
      <c r="Y12" s="146"/>
      <c r="Z12" s="146"/>
      <c r="AA12" s="146"/>
      <c r="AB12" s="146"/>
      <c r="AC12" s="147"/>
      <c r="AD12" s="145"/>
      <c r="AE12" s="146"/>
      <c r="AF12" s="146"/>
      <c r="AG12" s="146"/>
      <c r="AH12" s="146"/>
      <c r="AI12" s="146"/>
      <c r="AJ12" s="147"/>
      <c r="AK12" s="145"/>
      <c r="AL12" s="146"/>
      <c r="AM12" s="146"/>
      <c r="AN12" s="146"/>
      <c r="AO12" s="146"/>
      <c r="AP12" s="146"/>
      <c r="AQ12" s="147"/>
      <c r="AR12" s="145"/>
      <c r="AS12" s="146"/>
      <c r="AT12" s="147"/>
      <c r="AU12" s="646"/>
      <c r="AV12" s="647"/>
      <c r="AW12" s="648"/>
      <c r="AX12" s="649"/>
      <c r="AY12" s="618"/>
      <c r="AZ12" s="619"/>
      <c r="BA12" s="619"/>
      <c r="BB12" s="619"/>
      <c r="BC12" s="619"/>
      <c r="BD12" s="620"/>
    </row>
    <row r="13" spans="1:57" ht="39.950000000000003" customHeight="1" x14ac:dyDescent="0.2">
      <c r="A13" s="130"/>
      <c r="B13" s="148">
        <f t="shared" ref="B13:B39" si="1">B12+1</f>
        <v>2</v>
      </c>
      <c r="C13" s="621"/>
      <c r="D13" s="622"/>
      <c r="E13" s="623"/>
      <c r="F13" s="624"/>
      <c r="G13" s="625"/>
      <c r="H13" s="626"/>
      <c r="I13" s="626"/>
      <c r="J13" s="626"/>
      <c r="K13" s="627"/>
      <c r="L13" s="623"/>
      <c r="M13" s="628"/>
      <c r="N13" s="628"/>
      <c r="O13" s="629"/>
      <c r="P13" s="149"/>
      <c r="Q13" s="150"/>
      <c r="R13" s="150"/>
      <c r="S13" s="150"/>
      <c r="T13" s="150"/>
      <c r="U13" s="150"/>
      <c r="V13" s="151"/>
      <c r="W13" s="149"/>
      <c r="X13" s="150"/>
      <c r="Y13" s="150"/>
      <c r="Z13" s="150"/>
      <c r="AA13" s="150"/>
      <c r="AB13" s="150"/>
      <c r="AC13" s="151"/>
      <c r="AD13" s="149"/>
      <c r="AE13" s="150"/>
      <c r="AF13" s="150"/>
      <c r="AG13" s="150"/>
      <c r="AH13" s="150"/>
      <c r="AI13" s="150"/>
      <c r="AJ13" s="151"/>
      <c r="AK13" s="149"/>
      <c r="AL13" s="150"/>
      <c r="AM13" s="150"/>
      <c r="AN13" s="150"/>
      <c r="AO13" s="150"/>
      <c r="AP13" s="150"/>
      <c r="AQ13" s="151"/>
      <c r="AR13" s="149"/>
      <c r="AS13" s="150"/>
      <c r="AT13" s="151"/>
      <c r="AU13" s="630"/>
      <c r="AV13" s="631"/>
      <c r="AW13" s="632"/>
      <c r="AX13" s="633"/>
      <c r="AY13" s="634"/>
      <c r="AZ13" s="635"/>
      <c r="BA13" s="635"/>
      <c r="BB13" s="635"/>
      <c r="BC13" s="635"/>
      <c r="BD13" s="636"/>
    </row>
    <row r="14" spans="1:57" ht="39.950000000000003" customHeight="1" x14ac:dyDescent="0.2">
      <c r="A14" s="130"/>
      <c r="B14" s="148">
        <f t="shared" si="1"/>
        <v>3</v>
      </c>
      <c r="C14" s="621"/>
      <c r="D14" s="622"/>
      <c r="E14" s="623"/>
      <c r="F14" s="624"/>
      <c r="G14" s="625"/>
      <c r="H14" s="626"/>
      <c r="I14" s="626"/>
      <c r="J14" s="626"/>
      <c r="K14" s="627"/>
      <c r="L14" s="623"/>
      <c r="M14" s="628"/>
      <c r="N14" s="628"/>
      <c r="O14" s="629"/>
      <c r="P14" s="149"/>
      <c r="Q14" s="150"/>
      <c r="R14" s="150"/>
      <c r="S14" s="150"/>
      <c r="T14" s="150"/>
      <c r="U14" s="150"/>
      <c r="V14" s="151"/>
      <c r="W14" s="149"/>
      <c r="X14" s="150"/>
      <c r="Y14" s="150"/>
      <c r="Z14" s="150"/>
      <c r="AA14" s="150"/>
      <c r="AB14" s="150"/>
      <c r="AC14" s="151"/>
      <c r="AD14" s="149"/>
      <c r="AE14" s="150"/>
      <c r="AF14" s="150"/>
      <c r="AG14" s="150"/>
      <c r="AH14" s="150"/>
      <c r="AI14" s="150"/>
      <c r="AJ14" s="151"/>
      <c r="AK14" s="149"/>
      <c r="AL14" s="150"/>
      <c r="AM14" s="150"/>
      <c r="AN14" s="150"/>
      <c r="AO14" s="150"/>
      <c r="AP14" s="150"/>
      <c r="AQ14" s="151"/>
      <c r="AR14" s="149"/>
      <c r="AS14" s="150"/>
      <c r="AT14" s="151"/>
      <c r="AU14" s="630"/>
      <c r="AV14" s="631"/>
      <c r="AW14" s="632"/>
      <c r="AX14" s="633"/>
      <c r="AY14" s="634"/>
      <c r="AZ14" s="635"/>
      <c r="BA14" s="635"/>
      <c r="BB14" s="635"/>
      <c r="BC14" s="635"/>
      <c r="BD14" s="636"/>
    </row>
    <row r="15" spans="1:57" ht="39.950000000000003" customHeight="1" x14ac:dyDescent="0.2">
      <c r="A15" s="130"/>
      <c r="B15" s="148">
        <f t="shared" si="1"/>
        <v>4</v>
      </c>
      <c r="C15" s="621"/>
      <c r="D15" s="622"/>
      <c r="E15" s="623"/>
      <c r="F15" s="624"/>
      <c r="G15" s="625"/>
      <c r="H15" s="626"/>
      <c r="I15" s="626"/>
      <c r="J15" s="626"/>
      <c r="K15" s="627"/>
      <c r="L15" s="623"/>
      <c r="M15" s="628"/>
      <c r="N15" s="628"/>
      <c r="O15" s="629"/>
      <c r="P15" s="149"/>
      <c r="Q15" s="150"/>
      <c r="R15" s="150"/>
      <c r="S15" s="150"/>
      <c r="T15" s="150"/>
      <c r="U15" s="150"/>
      <c r="V15" s="151"/>
      <c r="W15" s="149"/>
      <c r="X15" s="150"/>
      <c r="Y15" s="150"/>
      <c r="Z15" s="150"/>
      <c r="AA15" s="150"/>
      <c r="AB15" s="150"/>
      <c r="AC15" s="151"/>
      <c r="AD15" s="149"/>
      <c r="AE15" s="150"/>
      <c r="AF15" s="150"/>
      <c r="AG15" s="150"/>
      <c r="AH15" s="150"/>
      <c r="AI15" s="150"/>
      <c r="AJ15" s="151"/>
      <c r="AK15" s="149"/>
      <c r="AL15" s="150"/>
      <c r="AM15" s="150"/>
      <c r="AN15" s="150"/>
      <c r="AO15" s="150"/>
      <c r="AP15" s="150"/>
      <c r="AQ15" s="151"/>
      <c r="AR15" s="149"/>
      <c r="AS15" s="150"/>
      <c r="AT15" s="151"/>
      <c r="AU15" s="630"/>
      <c r="AV15" s="631"/>
      <c r="AW15" s="632"/>
      <c r="AX15" s="633"/>
      <c r="AY15" s="634"/>
      <c r="AZ15" s="635"/>
      <c r="BA15" s="635"/>
      <c r="BB15" s="635"/>
      <c r="BC15" s="635"/>
      <c r="BD15" s="636"/>
    </row>
    <row r="16" spans="1:57" ht="39.950000000000003" customHeight="1" x14ac:dyDescent="0.2">
      <c r="A16" s="130"/>
      <c r="B16" s="148">
        <f t="shared" si="1"/>
        <v>5</v>
      </c>
      <c r="C16" s="621"/>
      <c r="D16" s="622"/>
      <c r="E16" s="623"/>
      <c r="F16" s="624"/>
      <c r="G16" s="625"/>
      <c r="H16" s="626"/>
      <c r="I16" s="626"/>
      <c r="J16" s="626"/>
      <c r="K16" s="627"/>
      <c r="L16" s="623"/>
      <c r="M16" s="628"/>
      <c r="N16" s="628"/>
      <c r="O16" s="629"/>
      <c r="P16" s="149"/>
      <c r="Q16" s="150"/>
      <c r="R16" s="150"/>
      <c r="S16" s="150"/>
      <c r="T16" s="150"/>
      <c r="U16" s="150"/>
      <c r="V16" s="151"/>
      <c r="W16" s="149"/>
      <c r="X16" s="150"/>
      <c r="Y16" s="150"/>
      <c r="Z16" s="150"/>
      <c r="AA16" s="150"/>
      <c r="AB16" s="150"/>
      <c r="AC16" s="151"/>
      <c r="AD16" s="149"/>
      <c r="AE16" s="150"/>
      <c r="AF16" s="150"/>
      <c r="AG16" s="150"/>
      <c r="AH16" s="150"/>
      <c r="AI16" s="150"/>
      <c r="AJ16" s="151"/>
      <c r="AK16" s="149"/>
      <c r="AL16" s="150"/>
      <c r="AM16" s="150"/>
      <c r="AN16" s="150"/>
      <c r="AO16" s="150"/>
      <c r="AP16" s="150"/>
      <c r="AQ16" s="151"/>
      <c r="AR16" s="149"/>
      <c r="AS16" s="150"/>
      <c r="AT16" s="151"/>
      <c r="AU16" s="630"/>
      <c r="AV16" s="631"/>
      <c r="AW16" s="632"/>
      <c r="AX16" s="633"/>
      <c r="AY16" s="634"/>
      <c r="AZ16" s="635"/>
      <c r="BA16" s="635"/>
      <c r="BB16" s="635"/>
      <c r="BC16" s="635"/>
      <c r="BD16" s="636"/>
    </row>
    <row r="17" spans="1:56" ht="39.950000000000003" customHeight="1" x14ac:dyDescent="0.2">
      <c r="A17" s="130"/>
      <c r="B17" s="148">
        <f t="shared" si="1"/>
        <v>6</v>
      </c>
      <c r="C17" s="621"/>
      <c r="D17" s="622"/>
      <c r="E17" s="623"/>
      <c r="F17" s="624"/>
      <c r="G17" s="625"/>
      <c r="H17" s="626"/>
      <c r="I17" s="626"/>
      <c r="J17" s="626"/>
      <c r="K17" s="627"/>
      <c r="L17" s="623"/>
      <c r="M17" s="628"/>
      <c r="N17" s="628"/>
      <c r="O17" s="629"/>
      <c r="P17" s="149"/>
      <c r="Q17" s="150"/>
      <c r="R17" s="150"/>
      <c r="S17" s="150"/>
      <c r="T17" s="150"/>
      <c r="U17" s="150"/>
      <c r="V17" s="151"/>
      <c r="W17" s="149"/>
      <c r="X17" s="150"/>
      <c r="Y17" s="150"/>
      <c r="Z17" s="150"/>
      <c r="AA17" s="150"/>
      <c r="AB17" s="150"/>
      <c r="AC17" s="151"/>
      <c r="AD17" s="149"/>
      <c r="AE17" s="150"/>
      <c r="AF17" s="150"/>
      <c r="AG17" s="150"/>
      <c r="AH17" s="150"/>
      <c r="AI17" s="150"/>
      <c r="AJ17" s="151"/>
      <c r="AK17" s="149"/>
      <c r="AL17" s="150"/>
      <c r="AM17" s="150"/>
      <c r="AN17" s="150"/>
      <c r="AO17" s="150"/>
      <c r="AP17" s="150"/>
      <c r="AQ17" s="151"/>
      <c r="AR17" s="149"/>
      <c r="AS17" s="150"/>
      <c r="AT17" s="151"/>
      <c r="AU17" s="630"/>
      <c r="AV17" s="631"/>
      <c r="AW17" s="632"/>
      <c r="AX17" s="633"/>
      <c r="AY17" s="634"/>
      <c r="AZ17" s="635"/>
      <c r="BA17" s="635"/>
      <c r="BB17" s="635"/>
      <c r="BC17" s="635"/>
      <c r="BD17" s="636"/>
    </row>
    <row r="18" spans="1:56" ht="39.950000000000003" customHeight="1" x14ac:dyDescent="0.2">
      <c r="A18" s="130"/>
      <c r="B18" s="148">
        <f t="shared" si="1"/>
        <v>7</v>
      </c>
      <c r="C18" s="621"/>
      <c r="D18" s="622"/>
      <c r="E18" s="623"/>
      <c r="F18" s="624"/>
      <c r="G18" s="625"/>
      <c r="H18" s="626"/>
      <c r="I18" s="626"/>
      <c r="J18" s="626"/>
      <c r="K18" s="627"/>
      <c r="L18" s="623"/>
      <c r="M18" s="628"/>
      <c r="N18" s="628"/>
      <c r="O18" s="629"/>
      <c r="P18" s="149"/>
      <c r="Q18" s="150"/>
      <c r="R18" s="150"/>
      <c r="S18" s="150"/>
      <c r="T18" s="150"/>
      <c r="U18" s="150"/>
      <c r="V18" s="151"/>
      <c r="W18" s="149"/>
      <c r="X18" s="150"/>
      <c r="Y18" s="150"/>
      <c r="Z18" s="150"/>
      <c r="AA18" s="150"/>
      <c r="AB18" s="150"/>
      <c r="AC18" s="151"/>
      <c r="AD18" s="149"/>
      <c r="AE18" s="150"/>
      <c r="AF18" s="150"/>
      <c r="AG18" s="150"/>
      <c r="AH18" s="150"/>
      <c r="AI18" s="150"/>
      <c r="AJ18" s="151"/>
      <c r="AK18" s="149"/>
      <c r="AL18" s="150"/>
      <c r="AM18" s="150"/>
      <c r="AN18" s="150"/>
      <c r="AO18" s="150"/>
      <c r="AP18" s="150"/>
      <c r="AQ18" s="151"/>
      <c r="AR18" s="149"/>
      <c r="AS18" s="150"/>
      <c r="AT18" s="151"/>
      <c r="AU18" s="630"/>
      <c r="AV18" s="631"/>
      <c r="AW18" s="632"/>
      <c r="AX18" s="633"/>
      <c r="AY18" s="634"/>
      <c r="AZ18" s="635"/>
      <c r="BA18" s="635"/>
      <c r="BB18" s="635"/>
      <c r="BC18" s="635"/>
      <c r="BD18" s="636"/>
    </row>
    <row r="19" spans="1:56" ht="39.950000000000003" customHeight="1" x14ac:dyDescent="0.2">
      <c r="A19" s="130"/>
      <c r="B19" s="148">
        <f t="shared" si="1"/>
        <v>8</v>
      </c>
      <c r="C19" s="621"/>
      <c r="D19" s="622"/>
      <c r="E19" s="623"/>
      <c r="F19" s="624"/>
      <c r="G19" s="625"/>
      <c r="H19" s="626"/>
      <c r="I19" s="626"/>
      <c r="J19" s="626"/>
      <c r="K19" s="627"/>
      <c r="L19" s="623"/>
      <c r="M19" s="628"/>
      <c r="N19" s="628"/>
      <c r="O19" s="629"/>
      <c r="P19" s="149"/>
      <c r="Q19" s="150"/>
      <c r="R19" s="150"/>
      <c r="S19" s="150"/>
      <c r="T19" s="150"/>
      <c r="U19" s="150"/>
      <c r="V19" s="151"/>
      <c r="W19" s="149"/>
      <c r="X19" s="150"/>
      <c r="Y19" s="150"/>
      <c r="Z19" s="150"/>
      <c r="AA19" s="150"/>
      <c r="AB19" s="150"/>
      <c r="AC19" s="151"/>
      <c r="AD19" s="149"/>
      <c r="AE19" s="150"/>
      <c r="AF19" s="150"/>
      <c r="AG19" s="150"/>
      <c r="AH19" s="150"/>
      <c r="AI19" s="150"/>
      <c r="AJ19" s="151"/>
      <c r="AK19" s="149"/>
      <c r="AL19" s="150"/>
      <c r="AM19" s="150"/>
      <c r="AN19" s="150"/>
      <c r="AO19" s="150"/>
      <c r="AP19" s="150"/>
      <c r="AQ19" s="151"/>
      <c r="AR19" s="149"/>
      <c r="AS19" s="150"/>
      <c r="AT19" s="151"/>
      <c r="AU19" s="630"/>
      <c r="AV19" s="631"/>
      <c r="AW19" s="632"/>
      <c r="AX19" s="633"/>
      <c r="AY19" s="634"/>
      <c r="AZ19" s="635"/>
      <c r="BA19" s="635"/>
      <c r="BB19" s="635"/>
      <c r="BC19" s="635"/>
      <c r="BD19" s="636"/>
    </row>
    <row r="20" spans="1:56" ht="39.950000000000003" customHeight="1" x14ac:dyDescent="0.2">
      <c r="A20" s="130"/>
      <c r="B20" s="148">
        <f t="shared" si="1"/>
        <v>9</v>
      </c>
      <c r="C20" s="621"/>
      <c r="D20" s="622"/>
      <c r="E20" s="623"/>
      <c r="F20" s="624"/>
      <c r="G20" s="625"/>
      <c r="H20" s="626"/>
      <c r="I20" s="626"/>
      <c r="J20" s="626"/>
      <c r="K20" s="627"/>
      <c r="L20" s="623"/>
      <c r="M20" s="628"/>
      <c r="N20" s="628"/>
      <c r="O20" s="629"/>
      <c r="P20" s="149"/>
      <c r="Q20" s="150"/>
      <c r="R20" s="150"/>
      <c r="S20" s="150"/>
      <c r="T20" s="150"/>
      <c r="U20" s="150"/>
      <c r="V20" s="151"/>
      <c r="W20" s="149"/>
      <c r="X20" s="150"/>
      <c r="Y20" s="150"/>
      <c r="Z20" s="150"/>
      <c r="AA20" s="150"/>
      <c r="AB20" s="150"/>
      <c r="AC20" s="151"/>
      <c r="AD20" s="149"/>
      <c r="AE20" s="150"/>
      <c r="AF20" s="150"/>
      <c r="AG20" s="150"/>
      <c r="AH20" s="150"/>
      <c r="AI20" s="150"/>
      <c r="AJ20" s="151"/>
      <c r="AK20" s="149"/>
      <c r="AL20" s="150"/>
      <c r="AM20" s="150"/>
      <c r="AN20" s="150"/>
      <c r="AO20" s="150"/>
      <c r="AP20" s="150"/>
      <c r="AQ20" s="151"/>
      <c r="AR20" s="149"/>
      <c r="AS20" s="150"/>
      <c r="AT20" s="151"/>
      <c r="AU20" s="630"/>
      <c r="AV20" s="631"/>
      <c r="AW20" s="632"/>
      <c r="AX20" s="633"/>
      <c r="AY20" s="634"/>
      <c r="AZ20" s="635"/>
      <c r="BA20" s="635"/>
      <c r="BB20" s="635"/>
      <c r="BC20" s="635"/>
      <c r="BD20" s="636"/>
    </row>
    <row r="21" spans="1:56" ht="39.950000000000003" customHeight="1" x14ac:dyDescent="0.2">
      <c r="A21" s="130"/>
      <c r="B21" s="148">
        <f t="shared" si="1"/>
        <v>10</v>
      </c>
      <c r="C21" s="621"/>
      <c r="D21" s="622"/>
      <c r="E21" s="623"/>
      <c r="F21" s="624"/>
      <c r="G21" s="625"/>
      <c r="H21" s="626"/>
      <c r="I21" s="626"/>
      <c r="J21" s="626"/>
      <c r="K21" s="627"/>
      <c r="L21" s="623"/>
      <c r="M21" s="628"/>
      <c r="N21" s="628"/>
      <c r="O21" s="629"/>
      <c r="P21" s="149"/>
      <c r="Q21" s="150"/>
      <c r="R21" s="150"/>
      <c r="S21" s="150"/>
      <c r="T21" s="150"/>
      <c r="U21" s="150"/>
      <c r="V21" s="151"/>
      <c r="W21" s="149"/>
      <c r="X21" s="150"/>
      <c r="Y21" s="150"/>
      <c r="Z21" s="150"/>
      <c r="AA21" s="150"/>
      <c r="AB21" s="150"/>
      <c r="AC21" s="151"/>
      <c r="AD21" s="149"/>
      <c r="AE21" s="150"/>
      <c r="AF21" s="150"/>
      <c r="AG21" s="150"/>
      <c r="AH21" s="150"/>
      <c r="AI21" s="150"/>
      <c r="AJ21" s="151"/>
      <c r="AK21" s="149"/>
      <c r="AL21" s="150"/>
      <c r="AM21" s="150"/>
      <c r="AN21" s="150"/>
      <c r="AO21" s="150"/>
      <c r="AP21" s="150"/>
      <c r="AQ21" s="151"/>
      <c r="AR21" s="149"/>
      <c r="AS21" s="150"/>
      <c r="AT21" s="151"/>
      <c r="AU21" s="630"/>
      <c r="AV21" s="631"/>
      <c r="AW21" s="632"/>
      <c r="AX21" s="633"/>
      <c r="AY21" s="634"/>
      <c r="AZ21" s="635"/>
      <c r="BA21" s="635"/>
      <c r="BB21" s="635"/>
      <c r="BC21" s="635"/>
      <c r="BD21" s="636"/>
    </row>
    <row r="22" spans="1:56" ht="39.950000000000003" customHeight="1" x14ac:dyDescent="0.2">
      <c r="A22" s="130"/>
      <c r="B22" s="148">
        <f t="shared" si="1"/>
        <v>11</v>
      </c>
      <c r="C22" s="621"/>
      <c r="D22" s="622"/>
      <c r="E22" s="623"/>
      <c r="F22" s="624"/>
      <c r="G22" s="625"/>
      <c r="H22" s="626"/>
      <c r="I22" s="626"/>
      <c r="J22" s="626"/>
      <c r="K22" s="627"/>
      <c r="L22" s="623"/>
      <c r="M22" s="628"/>
      <c r="N22" s="628"/>
      <c r="O22" s="629"/>
      <c r="P22" s="149"/>
      <c r="Q22" s="150"/>
      <c r="R22" s="150"/>
      <c r="S22" s="150"/>
      <c r="T22" s="150"/>
      <c r="U22" s="150"/>
      <c r="V22" s="151"/>
      <c r="W22" s="149"/>
      <c r="X22" s="150"/>
      <c r="Y22" s="150"/>
      <c r="Z22" s="150"/>
      <c r="AA22" s="150"/>
      <c r="AB22" s="150"/>
      <c r="AC22" s="151"/>
      <c r="AD22" s="149"/>
      <c r="AE22" s="150"/>
      <c r="AF22" s="150"/>
      <c r="AG22" s="150"/>
      <c r="AH22" s="150"/>
      <c r="AI22" s="150"/>
      <c r="AJ22" s="151"/>
      <c r="AK22" s="149"/>
      <c r="AL22" s="150"/>
      <c r="AM22" s="150"/>
      <c r="AN22" s="150"/>
      <c r="AO22" s="150"/>
      <c r="AP22" s="150"/>
      <c r="AQ22" s="151"/>
      <c r="AR22" s="149"/>
      <c r="AS22" s="150"/>
      <c r="AT22" s="151"/>
      <c r="AU22" s="630"/>
      <c r="AV22" s="631"/>
      <c r="AW22" s="632"/>
      <c r="AX22" s="633"/>
      <c r="AY22" s="634"/>
      <c r="AZ22" s="635"/>
      <c r="BA22" s="635"/>
      <c r="BB22" s="635"/>
      <c r="BC22" s="635"/>
      <c r="BD22" s="636"/>
    </row>
    <row r="23" spans="1:56" ht="39.950000000000003" customHeight="1" x14ac:dyDescent="0.2">
      <c r="A23" s="130"/>
      <c r="B23" s="148">
        <f t="shared" si="1"/>
        <v>12</v>
      </c>
      <c r="C23" s="621"/>
      <c r="D23" s="622"/>
      <c r="E23" s="623"/>
      <c r="F23" s="624"/>
      <c r="G23" s="625"/>
      <c r="H23" s="626"/>
      <c r="I23" s="626"/>
      <c r="J23" s="626"/>
      <c r="K23" s="627"/>
      <c r="L23" s="623"/>
      <c r="M23" s="628"/>
      <c r="N23" s="628"/>
      <c r="O23" s="629"/>
      <c r="P23" s="149"/>
      <c r="Q23" s="150"/>
      <c r="R23" s="150"/>
      <c r="S23" s="150"/>
      <c r="T23" s="150"/>
      <c r="U23" s="150"/>
      <c r="V23" s="151"/>
      <c r="W23" s="149"/>
      <c r="X23" s="150"/>
      <c r="Y23" s="150"/>
      <c r="Z23" s="150"/>
      <c r="AA23" s="150"/>
      <c r="AB23" s="150"/>
      <c r="AC23" s="151"/>
      <c r="AD23" s="149"/>
      <c r="AE23" s="150"/>
      <c r="AF23" s="150"/>
      <c r="AG23" s="150"/>
      <c r="AH23" s="150"/>
      <c r="AI23" s="150"/>
      <c r="AJ23" s="151"/>
      <c r="AK23" s="149"/>
      <c r="AL23" s="150"/>
      <c r="AM23" s="150"/>
      <c r="AN23" s="150"/>
      <c r="AO23" s="150"/>
      <c r="AP23" s="150"/>
      <c r="AQ23" s="151"/>
      <c r="AR23" s="149"/>
      <c r="AS23" s="150"/>
      <c r="AT23" s="151"/>
      <c r="AU23" s="630"/>
      <c r="AV23" s="631"/>
      <c r="AW23" s="632"/>
      <c r="AX23" s="633"/>
      <c r="AY23" s="634"/>
      <c r="AZ23" s="635"/>
      <c r="BA23" s="635"/>
      <c r="BB23" s="635"/>
      <c r="BC23" s="635"/>
      <c r="BD23" s="636"/>
    </row>
    <row r="24" spans="1:56" ht="39.950000000000003" customHeight="1" x14ac:dyDescent="0.2">
      <c r="A24" s="130"/>
      <c r="B24" s="148">
        <f t="shared" si="1"/>
        <v>13</v>
      </c>
      <c r="C24" s="621"/>
      <c r="D24" s="622"/>
      <c r="E24" s="623"/>
      <c r="F24" s="624"/>
      <c r="G24" s="625"/>
      <c r="H24" s="626"/>
      <c r="I24" s="626"/>
      <c r="J24" s="626"/>
      <c r="K24" s="627"/>
      <c r="L24" s="623"/>
      <c r="M24" s="628"/>
      <c r="N24" s="628"/>
      <c r="O24" s="629"/>
      <c r="P24" s="149"/>
      <c r="Q24" s="150"/>
      <c r="R24" s="150"/>
      <c r="S24" s="150"/>
      <c r="T24" s="150"/>
      <c r="U24" s="150"/>
      <c r="V24" s="151"/>
      <c r="W24" s="149"/>
      <c r="X24" s="150"/>
      <c r="Y24" s="150"/>
      <c r="Z24" s="150"/>
      <c r="AA24" s="150"/>
      <c r="AB24" s="150"/>
      <c r="AC24" s="151"/>
      <c r="AD24" s="149"/>
      <c r="AE24" s="150"/>
      <c r="AF24" s="150"/>
      <c r="AG24" s="150"/>
      <c r="AH24" s="150"/>
      <c r="AI24" s="150"/>
      <c r="AJ24" s="151"/>
      <c r="AK24" s="149"/>
      <c r="AL24" s="150"/>
      <c r="AM24" s="150"/>
      <c r="AN24" s="150"/>
      <c r="AO24" s="150"/>
      <c r="AP24" s="150"/>
      <c r="AQ24" s="151"/>
      <c r="AR24" s="149"/>
      <c r="AS24" s="150"/>
      <c r="AT24" s="151"/>
      <c r="AU24" s="630"/>
      <c r="AV24" s="631"/>
      <c r="AW24" s="632"/>
      <c r="AX24" s="633"/>
      <c r="AY24" s="634"/>
      <c r="AZ24" s="635"/>
      <c r="BA24" s="635"/>
      <c r="BB24" s="635"/>
      <c r="BC24" s="635"/>
      <c r="BD24" s="636"/>
    </row>
    <row r="25" spans="1:56" ht="39.950000000000003" customHeight="1" x14ac:dyDescent="0.2">
      <c r="A25" s="130"/>
      <c r="B25" s="148">
        <f t="shared" si="1"/>
        <v>14</v>
      </c>
      <c r="C25" s="621"/>
      <c r="D25" s="622"/>
      <c r="E25" s="623"/>
      <c r="F25" s="624"/>
      <c r="G25" s="625"/>
      <c r="H25" s="626"/>
      <c r="I25" s="626"/>
      <c r="J25" s="626"/>
      <c r="K25" s="627"/>
      <c r="L25" s="623"/>
      <c r="M25" s="628"/>
      <c r="N25" s="628"/>
      <c r="O25" s="629"/>
      <c r="P25" s="149"/>
      <c r="Q25" s="150"/>
      <c r="R25" s="150"/>
      <c r="S25" s="150"/>
      <c r="T25" s="150"/>
      <c r="U25" s="150"/>
      <c r="V25" s="151"/>
      <c r="W25" s="149"/>
      <c r="X25" s="150"/>
      <c r="Y25" s="150"/>
      <c r="Z25" s="150"/>
      <c r="AA25" s="150"/>
      <c r="AB25" s="150"/>
      <c r="AC25" s="151"/>
      <c r="AD25" s="149"/>
      <c r="AE25" s="150"/>
      <c r="AF25" s="150"/>
      <c r="AG25" s="150"/>
      <c r="AH25" s="150"/>
      <c r="AI25" s="150"/>
      <c r="AJ25" s="151"/>
      <c r="AK25" s="149"/>
      <c r="AL25" s="150"/>
      <c r="AM25" s="150"/>
      <c r="AN25" s="150"/>
      <c r="AO25" s="150"/>
      <c r="AP25" s="150"/>
      <c r="AQ25" s="151"/>
      <c r="AR25" s="149"/>
      <c r="AS25" s="150"/>
      <c r="AT25" s="151"/>
      <c r="AU25" s="630"/>
      <c r="AV25" s="631"/>
      <c r="AW25" s="632"/>
      <c r="AX25" s="633"/>
      <c r="AY25" s="634"/>
      <c r="AZ25" s="635"/>
      <c r="BA25" s="635"/>
      <c r="BB25" s="635"/>
      <c r="BC25" s="635"/>
      <c r="BD25" s="636"/>
    </row>
    <row r="26" spans="1:56" ht="39.950000000000003" customHeight="1" x14ac:dyDescent="0.2">
      <c r="A26" s="130"/>
      <c r="B26" s="148">
        <f t="shared" si="1"/>
        <v>15</v>
      </c>
      <c r="C26" s="621"/>
      <c r="D26" s="622"/>
      <c r="E26" s="623"/>
      <c r="F26" s="624"/>
      <c r="G26" s="625"/>
      <c r="H26" s="626"/>
      <c r="I26" s="626"/>
      <c r="J26" s="626"/>
      <c r="K26" s="627"/>
      <c r="L26" s="623"/>
      <c r="M26" s="628"/>
      <c r="N26" s="628"/>
      <c r="O26" s="629"/>
      <c r="P26" s="149"/>
      <c r="Q26" s="150"/>
      <c r="R26" s="150"/>
      <c r="S26" s="150"/>
      <c r="T26" s="150"/>
      <c r="U26" s="150"/>
      <c r="V26" s="151"/>
      <c r="W26" s="149"/>
      <c r="X26" s="150"/>
      <c r="Y26" s="150"/>
      <c r="Z26" s="150"/>
      <c r="AA26" s="150"/>
      <c r="AB26" s="150"/>
      <c r="AC26" s="151"/>
      <c r="AD26" s="149"/>
      <c r="AE26" s="150"/>
      <c r="AF26" s="150"/>
      <c r="AG26" s="150"/>
      <c r="AH26" s="150"/>
      <c r="AI26" s="150"/>
      <c r="AJ26" s="151"/>
      <c r="AK26" s="149"/>
      <c r="AL26" s="150"/>
      <c r="AM26" s="150"/>
      <c r="AN26" s="150"/>
      <c r="AO26" s="150"/>
      <c r="AP26" s="150"/>
      <c r="AQ26" s="151"/>
      <c r="AR26" s="149"/>
      <c r="AS26" s="150"/>
      <c r="AT26" s="151"/>
      <c r="AU26" s="630"/>
      <c r="AV26" s="631"/>
      <c r="AW26" s="632"/>
      <c r="AX26" s="633"/>
      <c r="AY26" s="634"/>
      <c r="AZ26" s="635"/>
      <c r="BA26" s="635"/>
      <c r="BB26" s="635"/>
      <c r="BC26" s="635"/>
      <c r="BD26" s="636"/>
    </row>
    <row r="27" spans="1:56" ht="39.950000000000003" customHeight="1" x14ac:dyDescent="0.2">
      <c r="A27" s="130"/>
      <c r="B27" s="148">
        <f t="shared" si="1"/>
        <v>16</v>
      </c>
      <c r="C27" s="152"/>
      <c r="D27" s="153"/>
      <c r="E27" s="154"/>
      <c r="F27" s="155"/>
      <c r="G27" s="156"/>
      <c r="H27" s="157"/>
      <c r="I27" s="157"/>
      <c r="J27" s="157"/>
      <c r="K27" s="158"/>
      <c r="L27" s="154"/>
      <c r="M27" s="159"/>
      <c r="N27" s="159"/>
      <c r="O27" s="160"/>
      <c r="P27" s="149"/>
      <c r="Q27" s="150"/>
      <c r="R27" s="150"/>
      <c r="S27" s="150"/>
      <c r="T27" s="150"/>
      <c r="U27" s="150"/>
      <c r="V27" s="151"/>
      <c r="W27" s="149"/>
      <c r="X27" s="150"/>
      <c r="Y27" s="150"/>
      <c r="Z27" s="150"/>
      <c r="AA27" s="150"/>
      <c r="AB27" s="150"/>
      <c r="AC27" s="151"/>
      <c r="AD27" s="149"/>
      <c r="AE27" s="150"/>
      <c r="AF27" s="150"/>
      <c r="AG27" s="150"/>
      <c r="AH27" s="150"/>
      <c r="AI27" s="150"/>
      <c r="AJ27" s="151"/>
      <c r="AK27" s="149"/>
      <c r="AL27" s="150"/>
      <c r="AM27" s="150"/>
      <c r="AN27" s="150"/>
      <c r="AO27" s="150"/>
      <c r="AP27" s="150"/>
      <c r="AQ27" s="151"/>
      <c r="AR27" s="149"/>
      <c r="AS27" s="150"/>
      <c r="AT27" s="151"/>
      <c r="AU27" s="161"/>
      <c r="AV27" s="162"/>
      <c r="AW27" s="163"/>
      <c r="AX27" s="164"/>
      <c r="AY27" s="165"/>
      <c r="AZ27" s="166"/>
      <c r="BA27" s="166"/>
      <c r="BB27" s="166"/>
      <c r="BC27" s="166"/>
      <c r="BD27" s="167"/>
    </row>
    <row r="28" spans="1:56" ht="39.950000000000003" customHeight="1" x14ac:dyDescent="0.2">
      <c r="A28" s="130"/>
      <c r="B28" s="148">
        <f t="shared" si="1"/>
        <v>17</v>
      </c>
      <c r="C28" s="152"/>
      <c r="D28" s="153"/>
      <c r="E28" s="154"/>
      <c r="F28" s="155"/>
      <c r="G28" s="156"/>
      <c r="H28" s="157"/>
      <c r="I28" s="157"/>
      <c r="J28" s="157"/>
      <c r="K28" s="158"/>
      <c r="L28" s="154"/>
      <c r="M28" s="159"/>
      <c r="N28" s="159"/>
      <c r="O28" s="160"/>
      <c r="P28" s="149"/>
      <c r="Q28" s="150"/>
      <c r="R28" s="150"/>
      <c r="S28" s="150"/>
      <c r="T28" s="150"/>
      <c r="U28" s="150"/>
      <c r="V28" s="151"/>
      <c r="W28" s="149"/>
      <c r="X28" s="150"/>
      <c r="Y28" s="150"/>
      <c r="Z28" s="150"/>
      <c r="AA28" s="150"/>
      <c r="AB28" s="150"/>
      <c r="AC28" s="151"/>
      <c r="AD28" s="149"/>
      <c r="AE28" s="150"/>
      <c r="AF28" s="150"/>
      <c r="AG28" s="150"/>
      <c r="AH28" s="150"/>
      <c r="AI28" s="150"/>
      <c r="AJ28" s="151"/>
      <c r="AK28" s="149"/>
      <c r="AL28" s="150"/>
      <c r="AM28" s="150"/>
      <c r="AN28" s="150"/>
      <c r="AO28" s="150"/>
      <c r="AP28" s="150"/>
      <c r="AQ28" s="151"/>
      <c r="AR28" s="149"/>
      <c r="AS28" s="150"/>
      <c r="AT28" s="151"/>
      <c r="AU28" s="161"/>
      <c r="AV28" s="162"/>
      <c r="AW28" s="163"/>
      <c r="AX28" s="164"/>
      <c r="AY28" s="165"/>
      <c r="AZ28" s="166"/>
      <c r="BA28" s="166"/>
      <c r="BB28" s="166"/>
      <c r="BC28" s="166"/>
      <c r="BD28" s="167"/>
    </row>
    <row r="29" spans="1:56" ht="39.950000000000003" customHeight="1" x14ac:dyDescent="0.2">
      <c r="A29" s="130"/>
      <c r="B29" s="148">
        <f t="shared" si="1"/>
        <v>18</v>
      </c>
      <c r="C29" s="152"/>
      <c r="D29" s="153"/>
      <c r="E29" s="154"/>
      <c r="F29" s="155"/>
      <c r="G29" s="156"/>
      <c r="H29" s="157"/>
      <c r="I29" s="157"/>
      <c r="J29" s="157"/>
      <c r="K29" s="158"/>
      <c r="L29" s="154"/>
      <c r="M29" s="159"/>
      <c r="N29" s="159"/>
      <c r="O29" s="160"/>
      <c r="P29" s="149"/>
      <c r="Q29" s="150"/>
      <c r="R29" s="150"/>
      <c r="S29" s="150"/>
      <c r="T29" s="150"/>
      <c r="U29" s="150"/>
      <c r="V29" s="151"/>
      <c r="W29" s="149"/>
      <c r="X29" s="150"/>
      <c r="Y29" s="150"/>
      <c r="Z29" s="150"/>
      <c r="AA29" s="150"/>
      <c r="AB29" s="150"/>
      <c r="AC29" s="151"/>
      <c r="AD29" s="149"/>
      <c r="AE29" s="150"/>
      <c r="AF29" s="150"/>
      <c r="AG29" s="150"/>
      <c r="AH29" s="150"/>
      <c r="AI29" s="150"/>
      <c r="AJ29" s="151"/>
      <c r="AK29" s="149"/>
      <c r="AL29" s="150"/>
      <c r="AM29" s="150"/>
      <c r="AN29" s="150"/>
      <c r="AO29" s="150"/>
      <c r="AP29" s="150"/>
      <c r="AQ29" s="151"/>
      <c r="AR29" s="149"/>
      <c r="AS29" s="150"/>
      <c r="AT29" s="151"/>
      <c r="AU29" s="161"/>
      <c r="AV29" s="162"/>
      <c r="AW29" s="163"/>
      <c r="AX29" s="164"/>
      <c r="AY29" s="165"/>
      <c r="AZ29" s="166"/>
      <c r="BA29" s="166"/>
      <c r="BB29" s="166"/>
      <c r="BC29" s="166"/>
      <c r="BD29" s="167"/>
    </row>
    <row r="30" spans="1:56" ht="39.950000000000003" customHeight="1" x14ac:dyDescent="0.2">
      <c r="A30" s="130"/>
      <c r="B30" s="148">
        <f t="shared" si="1"/>
        <v>19</v>
      </c>
      <c r="C30" s="152"/>
      <c r="D30" s="153"/>
      <c r="E30" s="154"/>
      <c r="F30" s="155"/>
      <c r="G30" s="156"/>
      <c r="H30" s="157"/>
      <c r="I30" s="157"/>
      <c r="J30" s="157"/>
      <c r="K30" s="158"/>
      <c r="L30" s="154"/>
      <c r="M30" s="159"/>
      <c r="N30" s="159"/>
      <c r="O30" s="160"/>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61"/>
      <c r="AV30" s="162"/>
      <c r="AW30" s="163"/>
      <c r="AX30" s="164"/>
      <c r="AY30" s="165"/>
      <c r="AZ30" s="166"/>
      <c r="BA30" s="166"/>
      <c r="BB30" s="166"/>
      <c r="BC30" s="166"/>
      <c r="BD30" s="167"/>
    </row>
    <row r="31" spans="1:56" ht="39.950000000000003" customHeight="1" x14ac:dyDescent="0.2">
      <c r="A31" s="130"/>
      <c r="B31" s="148">
        <f t="shared" si="1"/>
        <v>20</v>
      </c>
      <c r="C31" s="152"/>
      <c r="D31" s="153"/>
      <c r="E31" s="154"/>
      <c r="F31" s="155"/>
      <c r="G31" s="156"/>
      <c r="H31" s="157"/>
      <c r="I31" s="157"/>
      <c r="J31" s="157"/>
      <c r="K31" s="158"/>
      <c r="L31" s="154"/>
      <c r="M31" s="159"/>
      <c r="N31" s="159"/>
      <c r="O31" s="160"/>
      <c r="P31" s="149"/>
      <c r="Q31" s="150"/>
      <c r="R31" s="150"/>
      <c r="S31" s="150"/>
      <c r="T31" s="150"/>
      <c r="U31" s="150"/>
      <c r="V31" s="151"/>
      <c r="W31" s="149"/>
      <c r="X31" s="150"/>
      <c r="Y31" s="150"/>
      <c r="Z31" s="150"/>
      <c r="AA31" s="150"/>
      <c r="AB31" s="150"/>
      <c r="AC31" s="151"/>
      <c r="AD31" s="149"/>
      <c r="AE31" s="150"/>
      <c r="AF31" s="150"/>
      <c r="AG31" s="150"/>
      <c r="AH31" s="150"/>
      <c r="AI31" s="150"/>
      <c r="AJ31" s="151"/>
      <c r="AK31" s="149"/>
      <c r="AL31" s="150"/>
      <c r="AM31" s="150"/>
      <c r="AN31" s="150"/>
      <c r="AO31" s="150"/>
      <c r="AP31" s="150"/>
      <c r="AQ31" s="151"/>
      <c r="AR31" s="149"/>
      <c r="AS31" s="150"/>
      <c r="AT31" s="151"/>
      <c r="AU31" s="161"/>
      <c r="AV31" s="162"/>
      <c r="AW31" s="163"/>
      <c r="AX31" s="164"/>
      <c r="AY31" s="165"/>
      <c r="AZ31" s="166"/>
      <c r="BA31" s="166"/>
      <c r="BB31" s="166"/>
      <c r="BC31" s="166"/>
      <c r="BD31" s="167"/>
    </row>
    <row r="32" spans="1:56" ht="39.950000000000003" customHeight="1" x14ac:dyDescent="0.2">
      <c r="A32" s="130"/>
      <c r="B32" s="148">
        <f t="shared" si="1"/>
        <v>21</v>
      </c>
      <c r="C32" s="152"/>
      <c r="D32" s="153"/>
      <c r="E32" s="154"/>
      <c r="F32" s="155"/>
      <c r="G32" s="156"/>
      <c r="H32" s="157"/>
      <c r="I32" s="157"/>
      <c r="J32" s="157"/>
      <c r="K32" s="158"/>
      <c r="L32" s="154"/>
      <c r="M32" s="159"/>
      <c r="N32" s="159"/>
      <c r="O32" s="160"/>
      <c r="P32" s="149"/>
      <c r="Q32" s="150"/>
      <c r="R32" s="150"/>
      <c r="S32" s="150"/>
      <c r="T32" s="150"/>
      <c r="U32" s="150"/>
      <c r="V32" s="151"/>
      <c r="W32" s="149"/>
      <c r="X32" s="150"/>
      <c r="Y32" s="150"/>
      <c r="Z32" s="150"/>
      <c r="AA32" s="150"/>
      <c r="AB32" s="150"/>
      <c r="AC32" s="151"/>
      <c r="AD32" s="149"/>
      <c r="AE32" s="150"/>
      <c r="AF32" s="150"/>
      <c r="AG32" s="150"/>
      <c r="AH32" s="150"/>
      <c r="AI32" s="150"/>
      <c r="AJ32" s="151"/>
      <c r="AK32" s="149"/>
      <c r="AL32" s="150"/>
      <c r="AM32" s="150"/>
      <c r="AN32" s="150"/>
      <c r="AO32" s="150"/>
      <c r="AP32" s="150"/>
      <c r="AQ32" s="151"/>
      <c r="AR32" s="149"/>
      <c r="AS32" s="150"/>
      <c r="AT32" s="151"/>
      <c r="AU32" s="161"/>
      <c r="AV32" s="162"/>
      <c r="AW32" s="163"/>
      <c r="AX32" s="164"/>
      <c r="AY32" s="165"/>
      <c r="AZ32" s="166"/>
      <c r="BA32" s="166"/>
      <c r="BB32" s="166"/>
      <c r="BC32" s="166"/>
      <c r="BD32" s="167"/>
    </row>
    <row r="33" spans="1:58" ht="39.950000000000003" customHeight="1" x14ac:dyDescent="0.2">
      <c r="A33" s="130"/>
      <c r="B33" s="148">
        <f t="shared" si="1"/>
        <v>22</v>
      </c>
      <c r="C33" s="152"/>
      <c r="D33" s="153"/>
      <c r="E33" s="154"/>
      <c r="F33" s="155"/>
      <c r="G33" s="156"/>
      <c r="H33" s="157"/>
      <c r="I33" s="157"/>
      <c r="J33" s="157"/>
      <c r="K33" s="158"/>
      <c r="L33" s="154"/>
      <c r="M33" s="159"/>
      <c r="N33" s="159"/>
      <c r="O33" s="160"/>
      <c r="P33" s="149"/>
      <c r="Q33" s="150"/>
      <c r="R33" s="150"/>
      <c r="S33" s="150"/>
      <c r="T33" s="150"/>
      <c r="U33" s="150"/>
      <c r="V33" s="151"/>
      <c r="W33" s="149"/>
      <c r="X33" s="150"/>
      <c r="Y33" s="150"/>
      <c r="Z33" s="150"/>
      <c r="AA33" s="150"/>
      <c r="AB33" s="150"/>
      <c r="AC33" s="151"/>
      <c r="AD33" s="149"/>
      <c r="AE33" s="150"/>
      <c r="AF33" s="150"/>
      <c r="AG33" s="150"/>
      <c r="AH33" s="150"/>
      <c r="AI33" s="150"/>
      <c r="AJ33" s="151"/>
      <c r="AK33" s="149"/>
      <c r="AL33" s="150"/>
      <c r="AM33" s="150"/>
      <c r="AN33" s="150"/>
      <c r="AO33" s="150"/>
      <c r="AP33" s="150"/>
      <c r="AQ33" s="151"/>
      <c r="AR33" s="149"/>
      <c r="AS33" s="150"/>
      <c r="AT33" s="151"/>
      <c r="AU33" s="161"/>
      <c r="AV33" s="162"/>
      <c r="AW33" s="163"/>
      <c r="AX33" s="164"/>
      <c r="AY33" s="165"/>
      <c r="AZ33" s="166"/>
      <c r="BA33" s="166"/>
      <c r="BB33" s="166"/>
      <c r="BC33" s="166"/>
      <c r="BD33" s="167"/>
    </row>
    <row r="34" spans="1:58" ht="39.950000000000003" customHeight="1" x14ac:dyDescent="0.2">
      <c r="A34" s="130"/>
      <c r="B34" s="148">
        <f t="shared" si="1"/>
        <v>23</v>
      </c>
      <c r="C34" s="152"/>
      <c r="D34" s="153"/>
      <c r="E34" s="154"/>
      <c r="F34" s="155"/>
      <c r="G34" s="156"/>
      <c r="H34" s="157"/>
      <c r="I34" s="157"/>
      <c r="J34" s="157"/>
      <c r="K34" s="158"/>
      <c r="L34" s="154"/>
      <c r="M34" s="159"/>
      <c r="N34" s="159"/>
      <c r="O34" s="160"/>
      <c r="P34" s="149"/>
      <c r="Q34" s="150"/>
      <c r="R34" s="150"/>
      <c r="S34" s="150"/>
      <c r="T34" s="150"/>
      <c r="U34" s="150"/>
      <c r="V34" s="151"/>
      <c r="W34" s="149"/>
      <c r="X34" s="150"/>
      <c r="Y34" s="150"/>
      <c r="Z34" s="150"/>
      <c r="AA34" s="150"/>
      <c r="AB34" s="150"/>
      <c r="AC34" s="151"/>
      <c r="AD34" s="149"/>
      <c r="AE34" s="150"/>
      <c r="AF34" s="150"/>
      <c r="AG34" s="150"/>
      <c r="AH34" s="150"/>
      <c r="AI34" s="150"/>
      <c r="AJ34" s="151"/>
      <c r="AK34" s="149"/>
      <c r="AL34" s="150"/>
      <c r="AM34" s="150"/>
      <c r="AN34" s="150"/>
      <c r="AO34" s="150"/>
      <c r="AP34" s="150"/>
      <c r="AQ34" s="151"/>
      <c r="AR34" s="149"/>
      <c r="AS34" s="150"/>
      <c r="AT34" s="151"/>
      <c r="AU34" s="161"/>
      <c r="AV34" s="162"/>
      <c r="AW34" s="163"/>
      <c r="AX34" s="164"/>
      <c r="AY34" s="165"/>
      <c r="AZ34" s="166"/>
      <c r="BA34" s="166"/>
      <c r="BB34" s="166"/>
      <c r="BC34" s="166"/>
      <c r="BD34" s="167"/>
    </row>
    <row r="35" spans="1:58" ht="39.950000000000003" customHeight="1" x14ac:dyDescent="0.2">
      <c r="A35" s="130"/>
      <c r="B35" s="148">
        <f t="shared" si="1"/>
        <v>24</v>
      </c>
      <c r="C35" s="152"/>
      <c r="D35" s="153"/>
      <c r="E35" s="154"/>
      <c r="F35" s="155"/>
      <c r="G35" s="156"/>
      <c r="H35" s="157"/>
      <c r="I35" s="157"/>
      <c r="J35" s="157"/>
      <c r="K35" s="158"/>
      <c r="L35" s="154"/>
      <c r="M35" s="159"/>
      <c r="N35" s="159"/>
      <c r="O35" s="160"/>
      <c r="P35" s="149"/>
      <c r="Q35" s="150"/>
      <c r="R35" s="150"/>
      <c r="S35" s="150"/>
      <c r="T35" s="150"/>
      <c r="U35" s="150"/>
      <c r="V35" s="151"/>
      <c r="W35" s="149"/>
      <c r="X35" s="150"/>
      <c r="Y35" s="150"/>
      <c r="Z35" s="150"/>
      <c r="AA35" s="150"/>
      <c r="AB35" s="150"/>
      <c r="AC35" s="151"/>
      <c r="AD35" s="149"/>
      <c r="AE35" s="150"/>
      <c r="AF35" s="150"/>
      <c r="AG35" s="150"/>
      <c r="AH35" s="150"/>
      <c r="AI35" s="150"/>
      <c r="AJ35" s="151"/>
      <c r="AK35" s="149"/>
      <c r="AL35" s="150"/>
      <c r="AM35" s="150"/>
      <c r="AN35" s="150"/>
      <c r="AO35" s="150"/>
      <c r="AP35" s="150"/>
      <c r="AQ35" s="151"/>
      <c r="AR35" s="149"/>
      <c r="AS35" s="150"/>
      <c r="AT35" s="151"/>
      <c r="AU35" s="161"/>
      <c r="AV35" s="162"/>
      <c r="AW35" s="163"/>
      <c r="AX35" s="164"/>
      <c r="AY35" s="165"/>
      <c r="AZ35" s="166"/>
      <c r="BA35" s="166"/>
      <c r="BB35" s="166"/>
      <c r="BC35" s="166"/>
      <c r="BD35" s="167"/>
    </row>
    <row r="36" spans="1:58" ht="39.950000000000003" customHeight="1" x14ac:dyDescent="0.2">
      <c r="A36" s="130"/>
      <c r="B36" s="148">
        <f t="shared" si="1"/>
        <v>25</v>
      </c>
      <c r="C36" s="152"/>
      <c r="D36" s="153"/>
      <c r="E36" s="154"/>
      <c r="F36" s="155"/>
      <c r="G36" s="156"/>
      <c r="H36" s="157"/>
      <c r="I36" s="157"/>
      <c r="J36" s="157"/>
      <c r="K36" s="158"/>
      <c r="L36" s="154"/>
      <c r="M36" s="159"/>
      <c r="N36" s="159"/>
      <c r="O36" s="160"/>
      <c r="P36" s="149"/>
      <c r="Q36" s="150"/>
      <c r="R36" s="150"/>
      <c r="S36" s="150"/>
      <c r="T36" s="150"/>
      <c r="U36" s="150"/>
      <c r="V36" s="151"/>
      <c r="W36" s="149"/>
      <c r="X36" s="150"/>
      <c r="Y36" s="150"/>
      <c r="Z36" s="150"/>
      <c r="AA36" s="150"/>
      <c r="AB36" s="150"/>
      <c r="AC36" s="151"/>
      <c r="AD36" s="149"/>
      <c r="AE36" s="150"/>
      <c r="AF36" s="150"/>
      <c r="AG36" s="150"/>
      <c r="AH36" s="150"/>
      <c r="AI36" s="150"/>
      <c r="AJ36" s="151"/>
      <c r="AK36" s="149"/>
      <c r="AL36" s="150"/>
      <c r="AM36" s="150"/>
      <c r="AN36" s="150"/>
      <c r="AO36" s="150"/>
      <c r="AP36" s="150"/>
      <c r="AQ36" s="151"/>
      <c r="AR36" s="149"/>
      <c r="AS36" s="150"/>
      <c r="AT36" s="151"/>
      <c r="AU36" s="161"/>
      <c r="AV36" s="162"/>
      <c r="AW36" s="163"/>
      <c r="AX36" s="164"/>
      <c r="AY36" s="165"/>
      <c r="AZ36" s="166"/>
      <c r="BA36" s="166"/>
      <c r="BB36" s="166"/>
      <c r="BC36" s="166"/>
      <c r="BD36" s="167"/>
    </row>
    <row r="37" spans="1:58" ht="39.950000000000003" customHeight="1" x14ac:dyDescent="0.2">
      <c r="A37" s="130"/>
      <c r="B37" s="148">
        <f t="shared" si="1"/>
        <v>26</v>
      </c>
      <c r="C37" s="621"/>
      <c r="D37" s="622"/>
      <c r="E37" s="623"/>
      <c r="F37" s="624"/>
      <c r="G37" s="625"/>
      <c r="H37" s="626"/>
      <c r="I37" s="626"/>
      <c r="J37" s="626"/>
      <c r="K37" s="627"/>
      <c r="L37" s="623"/>
      <c r="M37" s="628"/>
      <c r="N37" s="628"/>
      <c r="O37" s="629"/>
      <c r="P37" s="149"/>
      <c r="Q37" s="150"/>
      <c r="R37" s="150"/>
      <c r="S37" s="150"/>
      <c r="T37" s="150"/>
      <c r="U37" s="150"/>
      <c r="V37" s="151"/>
      <c r="W37" s="149"/>
      <c r="X37" s="150"/>
      <c r="Y37" s="150"/>
      <c r="Z37" s="150"/>
      <c r="AA37" s="150"/>
      <c r="AB37" s="150"/>
      <c r="AC37" s="151"/>
      <c r="AD37" s="149"/>
      <c r="AE37" s="150"/>
      <c r="AF37" s="150"/>
      <c r="AG37" s="150"/>
      <c r="AH37" s="150"/>
      <c r="AI37" s="150"/>
      <c r="AJ37" s="151"/>
      <c r="AK37" s="149"/>
      <c r="AL37" s="150"/>
      <c r="AM37" s="150"/>
      <c r="AN37" s="150"/>
      <c r="AO37" s="150"/>
      <c r="AP37" s="150"/>
      <c r="AQ37" s="151"/>
      <c r="AR37" s="149"/>
      <c r="AS37" s="150"/>
      <c r="AT37" s="151"/>
      <c r="AU37" s="630"/>
      <c r="AV37" s="631"/>
      <c r="AW37" s="632"/>
      <c r="AX37" s="633"/>
      <c r="AY37" s="634"/>
      <c r="AZ37" s="635"/>
      <c r="BA37" s="635"/>
      <c r="BB37" s="635"/>
      <c r="BC37" s="635"/>
      <c r="BD37" s="636"/>
    </row>
    <row r="38" spans="1:58" ht="39.950000000000003" customHeight="1" x14ac:dyDescent="0.2">
      <c r="A38" s="130"/>
      <c r="B38" s="148">
        <f t="shared" si="1"/>
        <v>27</v>
      </c>
      <c r="C38" s="621"/>
      <c r="D38" s="622"/>
      <c r="E38" s="623"/>
      <c r="F38" s="624"/>
      <c r="G38" s="625"/>
      <c r="H38" s="626"/>
      <c r="I38" s="626"/>
      <c r="J38" s="626"/>
      <c r="K38" s="627"/>
      <c r="L38" s="623"/>
      <c r="M38" s="628"/>
      <c r="N38" s="628"/>
      <c r="O38" s="629"/>
      <c r="P38" s="149"/>
      <c r="Q38" s="150"/>
      <c r="R38" s="150"/>
      <c r="S38" s="150"/>
      <c r="T38" s="150"/>
      <c r="U38" s="150"/>
      <c r="V38" s="151"/>
      <c r="W38" s="149"/>
      <c r="X38" s="150"/>
      <c r="Y38" s="150"/>
      <c r="Z38" s="150"/>
      <c r="AA38" s="150"/>
      <c r="AB38" s="150"/>
      <c r="AC38" s="151"/>
      <c r="AD38" s="149"/>
      <c r="AE38" s="150"/>
      <c r="AF38" s="150"/>
      <c r="AG38" s="150"/>
      <c r="AH38" s="150"/>
      <c r="AI38" s="150"/>
      <c r="AJ38" s="151"/>
      <c r="AK38" s="149"/>
      <c r="AL38" s="150"/>
      <c r="AM38" s="150"/>
      <c r="AN38" s="150"/>
      <c r="AO38" s="150"/>
      <c r="AP38" s="150"/>
      <c r="AQ38" s="151"/>
      <c r="AR38" s="149"/>
      <c r="AS38" s="150"/>
      <c r="AT38" s="151"/>
      <c r="AU38" s="630"/>
      <c r="AV38" s="631"/>
      <c r="AW38" s="632"/>
      <c r="AX38" s="633"/>
      <c r="AY38" s="634"/>
      <c r="AZ38" s="635"/>
      <c r="BA38" s="635"/>
      <c r="BB38" s="635"/>
      <c r="BC38" s="635"/>
      <c r="BD38" s="636"/>
    </row>
    <row r="39" spans="1:58" ht="39.950000000000003" customHeight="1" thickBot="1" x14ac:dyDescent="0.25">
      <c r="A39" s="130"/>
      <c r="B39" s="168">
        <f t="shared" si="1"/>
        <v>28</v>
      </c>
      <c r="C39" s="651"/>
      <c r="D39" s="652"/>
      <c r="E39" s="653"/>
      <c r="F39" s="654"/>
      <c r="G39" s="655"/>
      <c r="H39" s="656"/>
      <c r="I39" s="656"/>
      <c r="J39" s="656"/>
      <c r="K39" s="657"/>
      <c r="L39" s="653"/>
      <c r="M39" s="658"/>
      <c r="N39" s="658"/>
      <c r="O39" s="659"/>
      <c r="P39" s="169"/>
      <c r="Q39" s="170"/>
      <c r="R39" s="170"/>
      <c r="S39" s="170"/>
      <c r="T39" s="170"/>
      <c r="U39" s="170"/>
      <c r="V39" s="171"/>
      <c r="W39" s="169"/>
      <c r="X39" s="170"/>
      <c r="Y39" s="170"/>
      <c r="Z39" s="170"/>
      <c r="AA39" s="170"/>
      <c r="AB39" s="170"/>
      <c r="AC39" s="171"/>
      <c r="AD39" s="169"/>
      <c r="AE39" s="170"/>
      <c r="AF39" s="170"/>
      <c r="AG39" s="170"/>
      <c r="AH39" s="170"/>
      <c r="AI39" s="170"/>
      <c r="AJ39" s="171"/>
      <c r="AK39" s="169"/>
      <c r="AL39" s="170"/>
      <c r="AM39" s="170"/>
      <c r="AN39" s="170"/>
      <c r="AO39" s="170"/>
      <c r="AP39" s="170"/>
      <c r="AQ39" s="171"/>
      <c r="AR39" s="169"/>
      <c r="AS39" s="170"/>
      <c r="AT39" s="171"/>
      <c r="AU39" s="660"/>
      <c r="AV39" s="661"/>
      <c r="AW39" s="662"/>
      <c r="AX39" s="663"/>
      <c r="AY39" s="664"/>
      <c r="AZ39" s="665"/>
      <c r="BA39" s="665"/>
      <c r="BB39" s="665"/>
      <c r="BC39" s="665"/>
      <c r="BD39" s="666"/>
    </row>
    <row r="40" spans="1:58" ht="20.25" customHeight="1" x14ac:dyDescent="0.2">
      <c r="A40" s="130"/>
      <c r="B40" s="130"/>
      <c r="C40" s="172"/>
      <c r="D40" s="173"/>
      <c r="E40" s="174"/>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75"/>
      <c r="AD40" s="132"/>
      <c r="AE40" s="132"/>
      <c r="AF40" s="132"/>
      <c r="AG40" s="132"/>
      <c r="AH40" s="132"/>
      <c r="AI40" s="132"/>
      <c r="AJ40" s="132"/>
      <c r="AK40" s="132"/>
      <c r="AL40" s="132"/>
      <c r="AM40" s="132"/>
      <c r="AN40" s="132"/>
      <c r="AO40" s="132"/>
      <c r="AP40" s="132"/>
      <c r="AQ40" s="132"/>
      <c r="AR40" s="132"/>
      <c r="AS40" s="132"/>
      <c r="AT40" s="132"/>
      <c r="AU40" s="132"/>
      <c r="AV40" s="130"/>
      <c r="AW40" s="130"/>
      <c r="AX40" s="130"/>
      <c r="AY40" s="130"/>
      <c r="AZ40" s="130"/>
      <c r="BA40" s="130"/>
      <c r="BB40" s="130"/>
      <c r="BC40" s="130"/>
      <c r="BD40" s="130"/>
    </row>
    <row r="41" spans="1:58" ht="20.25" customHeight="1" x14ac:dyDescent="0.2">
      <c r="A41" s="130"/>
      <c r="B41" s="130"/>
      <c r="C41" s="172"/>
      <c r="D41" s="173"/>
      <c r="E41" s="174"/>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75"/>
      <c r="AD41" s="132"/>
      <c r="AE41" s="132"/>
      <c r="AF41" s="132"/>
      <c r="AG41" s="132"/>
      <c r="AH41" s="132"/>
      <c r="AI41" s="132"/>
      <c r="AJ41" s="132"/>
      <c r="AK41" s="132"/>
      <c r="AL41" s="132"/>
      <c r="AM41" s="132"/>
      <c r="AN41" s="132"/>
      <c r="AO41" s="132"/>
      <c r="AP41" s="132"/>
      <c r="AQ41" s="132"/>
      <c r="AR41" s="132"/>
      <c r="AS41" s="132"/>
      <c r="AT41" s="132"/>
      <c r="AU41" s="132"/>
      <c r="AV41" s="130"/>
      <c r="AW41" s="130"/>
      <c r="AX41" s="130"/>
      <c r="AY41" s="130"/>
      <c r="AZ41" s="130"/>
      <c r="BA41" s="130"/>
      <c r="BB41" s="130"/>
      <c r="BC41" s="130"/>
      <c r="BD41" s="130"/>
    </row>
    <row r="42" spans="1:58" s="104" customFormat="1" ht="24.95" customHeight="1" x14ac:dyDescent="0.2">
      <c r="A42" s="176"/>
      <c r="B42" s="176" t="s">
        <v>304</v>
      </c>
      <c r="C42" s="177"/>
      <c r="D42" s="177"/>
      <c r="E42" s="176"/>
      <c r="F42" s="176"/>
      <c r="G42" s="176"/>
      <c r="H42" s="176"/>
      <c r="I42" s="176"/>
      <c r="J42" s="176"/>
      <c r="K42" s="176"/>
      <c r="L42" s="176"/>
      <c r="M42" s="176"/>
      <c r="N42" s="176"/>
      <c r="O42" s="176"/>
      <c r="P42" s="176"/>
      <c r="Q42" s="176"/>
      <c r="R42" s="176"/>
      <c r="S42" s="176"/>
      <c r="T42" s="176"/>
      <c r="U42" s="177"/>
      <c r="V42" s="176"/>
      <c r="W42" s="176"/>
      <c r="X42" s="176"/>
      <c r="Y42" s="176"/>
      <c r="Z42" s="176"/>
      <c r="AA42" s="176"/>
      <c r="AB42" s="176"/>
      <c r="AC42" s="176"/>
      <c r="AD42" s="176"/>
      <c r="AE42" s="176"/>
      <c r="AF42" s="176"/>
      <c r="AG42" s="176"/>
      <c r="AK42" s="178"/>
      <c r="AL42" s="179"/>
      <c r="AM42" s="179"/>
      <c r="AN42" s="176"/>
      <c r="AO42" s="176"/>
      <c r="AP42" s="176"/>
      <c r="AQ42" s="176"/>
      <c r="AR42" s="176"/>
      <c r="AS42" s="176"/>
      <c r="AT42" s="176"/>
      <c r="AU42" s="176"/>
      <c r="AV42" s="176"/>
      <c r="AW42" s="176"/>
      <c r="AX42" s="176"/>
      <c r="AY42" s="176"/>
      <c r="AZ42" s="176"/>
      <c r="BA42" s="176"/>
      <c r="BB42" s="176"/>
      <c r="BC42" s="176"/>
      <c r="BD42" s="176"/>
      <c r="BE42" s="176"/>
      <c r="BF42" s="179"/>
    </row>
    <row r="43" spans="1:58" s="104" customFormat="1" ht="24.95" customHeight="1" x14ac:dyDescent="0.2">
      <c r="A43" s="176"/>
      <c r="B43" s="176" t="s">
        <v>306</v>
      </c>
      <c r="C43" s="177"/>
      <c r="D43" s="177"/>
      <c r="E43" s="176"/>
      <c r="F43" s="176"/>
      <c r="G43" s="176"/>
      <c r="H43" s="176"/>
      <c r="I43" s="176"/>
      <c r="J43" s="176"/>
      <c r="K43" s="176"/>
      <c r="L43" s="176"/>
      <c r="M43" s="176"/>
      <c r="N43" s="176"/>
      <c r="O43" s="176"/>
      <c r="P43" s="176"/>
      <c r="Q43" s="176"/>
      <c r="R43" s="176"/>
      <c r="S43" s="176"/>
      <c r="T43" s="176"/>
      <c r="U43" s="177"/>
      <c r="V43" s="176"/>
      <c r="W43" s="176"/>
      <c r="X43" s="176"/>
      <c r="Y43" s="176"/>
      <c r="Z43" s="176"/>
      <c r="AA43" s="176"/>
      <c r="AB43" s="176"/>
      <c r="AC43" s="176"/>
      <c r="AD43" s="176"/>
      <c r="AE43" s="176"/>
      <c r="AF43" s="176"/>
      <c r="AG43" s="176"/>
      <c r="AK43" s="178"/>
      <c r="AL43" s="179"/>
      <c r="AM43" s="179"/>
      <c r="AN43" s="176"/>
      <c r="AO43" s="176"/>
      <c r="AP43" s="176"/>
      <c r="AQ43" s="176"/>
      <c r="AR43" s="176"/>
      <c r="AS43" s="176"/>
      <c r="AT43" s="176"/>
      <c r="AU43" s="176"/>
      <c r="AV43" s="176"/>
      <c r="AW43" s="176"/>
      <c r="AX43" s="176"/>
      <c r="AY43" s="176"/>
      <c r="AZ43" s="176"/>
      <c r="BA43" s="176"/>
      <c r="BB43" s="176"/>
      <c r="BC43" s="176"/>
      <c r="BD43" s="176"/>
      <c r="BE43" s="176"/>
      <c r="BF43" s="179"/>
    </row>
    <row r="44" spans="1:58" s="104" customFormat="1" ht="24.95" customHeight="1" x14ac:dyDescent="0.2">
      <c r="B44" s="104" t="s">
        <v>308</v>
      </c>
      <c r="C44" s="178"/>
      <c r="D44" s="178"/>
      <c r="E44" s="178"/>
      <c r="F44" s="178"/>
      <c r="G44" s="178"/>
      <c r="H44" s="178"/>
      <c r="I44" s="178"/>
      <c r="J44" s="178"/>
      <c r="K44" s="178"/>
      <c r="L44" s="178"/>
      <c r="M44" s="178"/>
      <c r="N44" s="178"/>
      <c r="O44" s="178"/>
      <c r="P44" s="178"/>
      <c r="Q44" s="178"/>
      <c r="R44" s="178"/>
      <c r="S44" s="178"/>
      <c r="T44" s="178"/>
      <c r="U44" s="179"/>
      <c r="V44" s="179"/>
      <c r="W44" s="178"/>
      <c r="X44" s="178"/>
      <c r="Y44" s="178"/>
      <c r="Z44" s="178"/>
      <c r="AA44" s="178"/>
      <c r="AB44" s="178"/>
      <c r="AC44" s="178"/>
      <c r="AD44" s="178"/>
      <c r="AE44" s="178"/>
      <c r="AF44" s="178"/>
      <c r="AG44" s="178"/>
      <c r="AH44" s="178"/>
      <c r="AI44" s="178"/>
      <c r="AJ44" s="178"/>
      <c r="AK44" s="178"/>
      <c r="AL44" s="179"/>
      <c r="AM44" s="179"/>
      <c r="AN44" s="176"/>
      <c r="AO44" s="176"/>
      <c r="AP44" s="176"/>
      <c r="AQ44" s="176"/>
      <c r="AR44" s="176"/>
      <c r="AS44" s="176"/>
      <c r="AT44" s="176"/>
      <c r="AU44" s="176"/>
      <c r="AV44" s="176"/>
      <c r="AW44" s="176"/>
      <c r="AX44" s="176"/>
      <c r="AY44" s="176"/>
      <c r="AZ44" s="176"/>
      <c r="BA44" s="176"/>
      <c r="BB44" s="176"/>
      <c r="BC44" s="176"/>
      <c r="BD44" s="176"/>
      <c r="BE44" s="176"/>
      <c r="BF44" s="179"/>
    </row>
    <row r="45" spans="1:58" s="104" customFormat="1" ht="24.95" customHeight="1" x14ac:dyDescent="0.2">
      <c r="B45" s="104" t="s">
        <v>310</v>
      </c>
    </row>
    <row r="46" spans="1:58" s="104" customFormat="1" ht="24.95" customHeight="1" x14ac:dyDescent="0.2">
      <c r="B46" s="104" t="s">
        <v>311</v>
      </c>
    </row>
    <row r="47" spans="1:58" s="104" customFormat="1" ht="24.95" customHeight="1" x14ac:dyDescent="0.2">
      <c r="B47" s="104" t="s">
        <v>313</v>
      </c>
    </row>
    <row r="48" spans="1:58" s="104" customFormat="1" ht="24.95" customHeight="1" x14ac:dyDescent="0.2">
      <c r="B48" s="104" t="s">
        <v>314</v>
      </c>
    </row>
    <row r="49" spans="2:8" s="104" customFormat="1" ht="24.95" customHeight="1" x14ac:dyDescent="0.2"/>
    <row r="50" spans="2:8" s="104" customFormat="1" ht="24.95" customHeight="1" x14ac:dyDescent="0.2">
      <c r="C50" s="180" t="s">
        <v>315</v>
      </c>
      <c r="D50" s="650" t="s">
        <v>316</v>
      </c>
      <c r="E50" s="650"/>
      <c r="F50" s="650"/>
      <c r="G50" s="650"/>
      <c r="H50" s="650"/>
    </row>
    <row r="51" spans="2:8" s="104" customFormat="1" ht="24.95" customHeight="1" x14ac:dyDescent="0.2">
      <c r="C51" s="181" t="s">
        <v>317</v>
      </c>
      <c r="D51" s="650" t="s">
        <v>318</v>
      </c>
      <c r="E51" s="650"/>
      <c r="F51" s="650"/>
      <c r="G51" s="650"/>
      <c r="H51" s="650"/>
    </row>
    <row r="52" spans="2:8" s="104" customFormat="1" ht="24.95" customHeight="1" x14ac:dyDescent="0.2">
      <c r="C52" s="181" t="s">
        <v>319</v>
      </c>
      <c r="D52" s="650" t="s">
        <v>320</v>
      </c>
      <c r="E52" s="650"/>
      <c r="F52" s="650"/>
      <c r="G52" s="650"/>
      <c r="H52" s="650"/>
    </row>
    <row r="53" spans="2:8" s="104" customFormat="1" ht="24.95" customHeight="1" x14ac:dyDescent="0.2">
      <c r="C53" s="181" t="s">
        <v>321</v>
      </c>
      <c r="D53" s="650" t="s">
        <v>322</v>
      </c>
      <c r="E53" s="650"/>
      <c r="F53" s="650"/>
      <c r="G53" s="650"/>
      <c r="H53" s="650"/>
    </row>
    <row r="54" spans="2:8" s="104" customFormat="1" ht="24.95" customHeight="1" x14ac:dyDescent="0.2">
      <c r="C54" s="181" t="s">
        <v>323</v>
      </c>
      <c r="D54" s="650" t="s">
        <v>324</v>
      </c>
      <c r="E54" s="650"/>
      <c r="F54" s="650"/>
      <c r="G54" s="650"/>
      <c r="H54" s="650"/>
    </row>
    <row r="55" spans="2:8" s="104" customFormat="1" ht="24.95" customHeight="1" x14ac:dyDescent="0.2"/>
    <row r="56" spans="2:8" s="104" customFormat="1" ht="24.95" customHeight="1" x14ac:dyDescent="0.2">
      <c r="C56" s="104" t="s">
        <v>326</v>
      </c>
    </row>
    <row r="57" spans="2:8" s="104" customFormat="1" ht="24.95" customHeight="1" x14ac:dyDescent="0.2">
      <c r="C57" s="104" t="s">
        <v>328</v>
      </c>
    </row>
    <row r="58" spans="2:8" s="104" customFormat="1" ht="24.95" customHeight="1" x14ac:dyDescent="0.2">
      <c r="C58" s="104" t="s">
        <v>330</v>
      </c>
    </row>
    <row r="59" spans="2:8" s="104" customFormat="1" ht="24.95" customHeight="1" x14ac:dyDescent="0.2"/>
    <row r="60" spans="2:8" s="104" customFormat="1" ht="24.95" customHeight="1" x14ac:dyDescent="0.2">
      <c r="B60" s="104" t="s">
        <v>331</v>
      </c>
    </row>
    <row r="61" spans="2:8" s="104" customFormat="1" ht="24.95" customHeight="1" x14ac:dyDescent="0.2">
      <c r="B61" s="104" t="s">
        <v>333</v>
      </c>
    </row>
    <row r="62" spans="2:8" s="104" customFormat="1" ht="24.95" customHeight="1" x14ac:dyDescent="0.2">
      <c r="B62" s="104" t="s">
        <v>334</v>
      </c>
    </row>
    <row r="63" spans="2:8" s="104" customFormat="1" ht="24.95" customHeight="1" x14ac:dyDescent="0.2">
      <c r="B63" s="104" t="s">
        <v>335</v>
      </c>
    </row>
    <row r="64" spans="2:8" s="104" customFormat="1" ht="24.95" customHeight="1" x14ac:dyDescent="0.2">
      <c r="B64" s="104" t="s">
        <v>336</v>
      </c>
    </row>
    <row r="65" spans="2:2" s="104" customFormat="1" ht="24.95" customHeight="1" x14ac:dyDescent="0.2">
      <c r="B65" s="104" t="s">
        <v>337</v>
      </c>
    </row>
    <row r="66" spans="2:2" s="104" customFormat="1" ht="24.95" customHeight="1" x14ac:dyDescent="0.2">
      <c r="B66" s="104" t="s">
        <v>338</v>
      </c>
    </row>
    <row r="67" spans="2:2" s="104" customFormat="1" ht="24.95" customHeight="1" x14ac:dyDescent="0.2">
      <c r="B67" s="104" t="s">
        <v>339</v>
      </c>
    </row>
    <row r="68" spans="2:2" s="104" customFormat="1" ht="24.95" customHeight="1" x14ac:dyDescent="0.2">
      <c r="B68" s="104" t="s">
        <v>340</v>
      </c>
    </row>
    <row r="69" spans="2:2" s="104" customFormat="1" ht="24.95" customHeight="1" x14ac:dyDescent="0.2">
      <c r="B69" s="104" t="s">
        <v>341</v>
      </c>
    </row>
    <row r="70" spans="2:2" s="104" customFormat="1" ht="24.95" customHeight="1" x14ac:dyDescent="0.2">
      <c r="B70" s="104" t="s">
        <v>343</v>
      </c>
    </row>
    <row r="71" spans="2:2" s="104" customFormat="1" ht="24.95" customHeight="1" x14ac:dyDescent="0.2">
      <c r="B71" s="104" t="s">
        <v>344</v>
      </c>
    </row>
    <row r="72" spans="2:2" s="104" customFormat="1" ht="24.95" customHeight="1" x14ac:dyDescent="0.2">
      <c r="B72" s="182" t="s">
        <v>345</v>
      </c>
    </row>
    <row r="73" spans="2:2" s="104" customFormat="1" ht="24.95" customHeight="1" x14ac:dyDescent="0.2">
      <c r="B73" s="182" t="s">
        <v>346</v>
      </c>
    </row>
    <row r="74" spans="2:2" ht="24.95" customHeight="1" x14ac:dyDescent="0.2">
      <c r="B74" s="104" t="s">
        <v>347</v>
      </c>
    </row>
  </sheetData>
  <sheetProtection insertRows="0"/>
  <mergeCells count="154">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s>
  <phoneticPr fontId="1"/>
  <conditionalFormatting sqref="AU12:AX39">
    <cfRule type="expression" dxfId="516"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37" fitToHeight="0" orientation="landscape" r:id="rId1"/>
  <colBreaks count="1" manualBreakCount="1">
    <brk id="5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5.83203125" defaultRowHeight="20.25" customHeight="1" x14ac:dyDescent="0.2"/>
  <cols>
    <col min="1" max="1" width="2.1640625" style="239" customWidth="1"/>
    <col min="2" max="5" width="7.6640625" style="239" customWidth="1"/>
    <col min="6" max="57" width="7.5" style="239" customWidth="1"/>
    <col min="58" max="16384" width="5.83203125" style="239"/>
  </cols>
  <sheetData>
    <row r="1" spans="2:63" s="183" customFormat="1" ht="20.25" customHeight="1" x14ac:dyDescent="0.2">
      <c r="C1" s="184" t="s">
        <v>272</v>
      </c>
      <c r="D1" s="184"/>
      <c r="E1" s="184"/>
      <c r="F1" s="184"/>
      <c r="G1" s="185" t="s">
        <v>348</v>
      </c>
      <c r="I1" s="185"/>
      <c r="K1" s="184"/>
      <c r="L1" s="184"/>
      <c r="M1" s="184"/>
      <c r="N1" s="184"/>
      <c r="O1" s="184"/>
      <c r="P1" s="184"/>
      <c r="Q1" s="184"/>
      <c r="AL1" s="186"/>
      <c r="AM1" s="187"/>
      <c r="AN1" s="187" t="s">
        <v>349</v>
      </c>
      <c r="AO1" s="607" t="s">
        <v>350</v>
      </c>
      <c r="AP1" s="607"/>
      <c r="AQ1" s="607"/>
      <c r="AR1" s="607"/>
      <c r="AS1" s="607"/>
      <c r="AT1" s="607"/>
      <c r="AU1" s="607"/>
      <c r="AV1" s="607"/>
      <c r="AW1" s="607"/>
      <c r="AX1" s="607"/>
      <c r="AY1" s="607"/>
      <c r="AZ1" s="607"/>
      <c r="BA1" s="607"/>
      <c r="BB1" s="607"/>
      <c r="BC1" s="607"/>
      <c r="BD1" s="607"/>
      <c r="BE1" s="187" t="s">
        <v>277</v>
      </c>
    </row>
    <row r="2" spans="2:63" s="183" customFormat="1" ht="20.25" customHeight="1" x14ac:dyDescent="0.2">
      <c r="C2" s="184"/>
      <c r="D2" s="184"/>
      <c r="E2" s="184"/>
      <c r="F2" s="184"/>
      <c r="I2" s="185"/>
      <c r="K2" s="184"/>
      <c r="L2" s="184"/>
      <c r="M2" s="184"/>
      <c r="N2" s="184"/>
      <c r="O2" s="184"/>
      <c r="P2" s="184"/>
      <c r="Q2" s="184"/>
      <c r="X2" s="106" t="s">
        <v>278</v>
      </c>
      <c r="Y2" s="608">
        <v>6</v>
      </c>
      <c r="Z2" s="608"/>
      <c r="AA2" s="106" t="s">
        <v>275</v>
      </c>
      <c r="AB2" s="672">
        <f>IF(Y2=0,"",YEAR(DATE(2018+Y2,1,1)))</f>
        <v>2024</v>
      </c>
      <c r="AC2" s="672"/>
      <c r="AD2" s="107" t="s">
        <v>279</v>
      </c>
      <c r="AE2" s="107" t="s">
        <v>280</v>
      </c>
      <c r="AF2" s="608">
        <v>4</v>
      </c>
      <c r="AG2" s="608"/>
      <c r="AH2" s="107" t="s">
        <v>281</v>
      </c>
      <c r="AL2" s="186"/>
      <c r="AM2" s="187"/>
      <c r="AN2" s="187" t="s">
        <v>351</v>
      </c>
      <c r="AO2" s="607"/>
      <c r="AP2" s="607"/>
      <c r="AQ2" s="607"/>
      <c r="AR2" s="607"/>
      <c r="AS2" s="607"/>
      <c r="AT2" s="607"/>
      <c r="AU2" s="607"/>
      <c r="AV2" s="607"/>
      <c r="AW2" s="607"/>
      <c r="AX2" s="607"/>
      <c r="AY2" s="607"/>
      <c r="AZ2" s="607"/>
      <c r="BA2" s="607"/>
      <c r="BB2" s="607"/>
      <c r="BC2" s="607"/>
      <c r="BD2" s="607"/>
      <c r="BE2" s="187" t="s">
        <v>277</v>
      </c>
    </row>
    <row r="3" spans="2:63" s="194" customFormat="1" ht="20.25" customHeight="1" x14ac:dyDescent="0.2">
      <c r="B3" s="188"/>
      <c r="C3" s="188"/>
      <c r="D3" s="188"/>
      <c r="E3" s="188"/>
      <c r="F3" s="189"/>
      <c r="G3" s="188"/>
      <c r="H3" s="188"/>
      <c r="I3" s="189"/>
      <c r="J3" s="188"/>
      <c r="K3" s="190"/>
      <c r="L3" s="190"/>
      <c r="M3" s="190"/>
      <c r="N3" s="190"/>
      <c r="O3" s="190"/>
      <c r="P3" s="190"/>
      <c r="Q3" s="190"/>
      <c r="R3" s="188"/>
      <c r="S3" s="188"/>
      <c r="T3" s="188"/>
      <c r="U3" s="188"/>
      <c r="V3" s="188"/>
      <c r="W3" s="188"/>
      <c r="X3" s="188"/>
      <c r="Y3" s="191"/>
      <c r="Z3" s="191"/>
      <c r="AA3" s="192"/>
      <c r="AB3" s="193"/>
      <c r="AC3" s="192"/>
      <c r="AD3" s="188"/>
      <c r="AE3" s="188"/>
      <c r="AF3" s="188"/>
      <c r="AG3" s="188"/>
      <c r="AH3" s="188"/>
      <c r="AI3" s="188"/>
      <c r="AJ3" s="188"/>
      <c r="AK3" s="188"/>
      <c r="AL3" s="188"/>
      <c r="AM3" s="188"/>
      <c r="AN3" s="188"/>
      <c r="AO3" s="188"/>
      <c r="AP3" s="188"/>
      <c r="AQ3" s="188"/>
      <c r="AR3" s="188"/>
      <c r="AS3" s="188"/>
      <c r="AZ3" s="195" t="s">
        <v>283</v>
      </c>
      <c r="BA3" s="667" t="s">
        <v>284</v>
      </c>
      <c r="BB3" s="668"/>
      <c r="BC3" s="668"/>
      <c r="BD3" s="669"/>
      <c r="BE3" s="187"/>
    </row>
    <row r="4" spans="2:63" s="194" customFormat="1" ht="18.75" x14ac:dyDescent="0.2">
      <c r="B4" s="188"/>
      <c r="C4" s="188"/>
      <c r="D4" s="188"/>
      <c r="E4" s="188"/>
      <c r="F4" s="189"/>
      <c r="G4" s="188"/>
      <c r="H4" s="188"/>
      <c r="I4" s="189"/>
      <c r="J4" s="188"/>
      <c r="K4" s="190"/>
      <c r="L4" s="190"/>
      <c r="M4" s="190"/>
      <c r="N4" s="190"/>
      <c r="O4" s="190"/>
      <c r="P4" s="190"/>
      <c r="Q4" s="190"/>
      <c r="R4" s="188"/>
      <c r="S4" s="188"/>
      <c r="T4" s="188"/>
      <c r="U4" s="188"/>
      <c r="V4" s="188"/>
      <c r="W4" s="188"/>
      <c r="X4" s="188"/>
      <c r="Y4" s="196"/>
      <c r="Z4" s="196"/>
      <c r="AA4" s="188"/>
      <c r="AB4" s="188"/>
      <c r="AC4" s="188"/>
      <c r="AD4" s="188"/>
      <c r="AE4" s="188"/>
      <c r="AF4" s="126"/>
      <c r="AG4" s="126"/>
      <c r="AH4" s="126"/>
      <c r="AI4" s="126"/>
      <c r="AJ4" s="126"/>
      <c r="AK4" s="126"/>
      <c r="AL4" s="126"/>
      <c r="AM4" s="126"/>
      <c r="AN4" s="126"/>
      <c r="AO4" s="126"/>
      <c r="AP4" s="126"/>
      <c r="AQ4" s="126"/>
      <c r="AR4" s="126"/>
      <c r="AS4" s="126"/>
      <c r="AT4" s="183"/>
      <c r="AU4" s="183"/>
      <c r="AV4" s="183"/>
      <c r="AW4" s="183"/>
      <c r="AX4" s="183"/>
      <c r="AY4" s="183"/>
      <c r="AZ4" s="195" t="s">
        <v>285</v>
      </c>
      <c r="BA4" s="667" t="s">
        <v>286</v>
      </c>
      <c r="BB4" s="668"/>
      <c r="BC4" s="668"/>
      <c r="BD4" s="669"/>
      <c r="BE4" s="197"/>
    </row>
    <row r="5" spans="2:63" s="194" customFormat="1" ht="6.75" customHeight="1" x14ac:dyDescent="0.2">
      <c r="B5" s="188"/>
      <c r="C5" s="125"/>
      <c r="D5" s="125"/>
      <c r="E5" s="125"/>
      <c r="F5" s="198"/>
      <c r="G5" s="125"/>
      <c r="H5" s="125"/>
      <c r="I5" s="198"/>
      <c r="J5" s="125"/>
      <c r="K5" s="199"/>
      <c r="L5" s="199"/>
      <c r="M5" s="199"/>
      <c r="N5" s="199"/>
      <c r="O5" s="199"/>
      <c r="P5" s="199"/>
      <c r="Q5" s="199"/>
      <c r="R5" s="125"/>
      <c r="S5" s="125"/>
      <c r="T5" s="125"/>
      <c r="U5" s="125"/>
      <c r="V5" s="125"/>
      <c r="W5" s="125"/>
      <c r="X5" s="125"/>
      <c r="Y5" s="200"/>
      <c r="Z5" s="200"/>
      <c r="AA5" s="125"/>
      <c r="AB5" s="125"/>
      <c r="AC5" s="125"/>
      <c r="AD5" s="125"/>
      <c r="AE5" s="188"/>
      <c r="AF5" s="126"/>
      <c r="AG5" s="126"/>
      <c r="AH5" s="126"/>
      <c r="AI5" s="126"/>
      <c r="AJ5" s="126"/>
      <c r="AK5" s="126"/>
      <c r="AL5" s="126"/>
      <c r="AM5" s="126"/>
      <c r="AN5" s="126"/>
      <c r="AO5" s="126"/>
      <c r="AP5" s="126"/>
      <c r="AQ5" s="126"/>
      <c r="AR5" s="126"/>
      <c r="AS5" s="126"/>
      <c r="AT5" s="183"/>
      <c r="AU5" s="183"/>
      <c r="AV5" s="183"/>
      <c r="AW5" s="183"/>
      <c r="AX5" s="183"/>
      <c r="AY5" s="183"/>
      <c r="AZ5" s="183"/>
      <c r="BA5" s="183"/>
      <c r="BB5" s="183"/>
      <c r="BC5" s="183"/>
      <c r="BD5" s="197"/>
      <c r="BE5" s="197"/>
    </row>
    <row r="6" spans="2:63" s="194" customFormat="1" ht="20.25" customHeight="1" x14ac:dyDescent="0.2">
      <c r="B6" s="188"/>
      <c r="C6" s="125"/>
      <c r="D6" s="125"/>
      <c r="E6" s="125"/>
      <c r="F6" s="198"/>
      <c r="G6" s="125"/>
      <c r="H6" s="125"/>
      <c r="I6" s="198"/>
      <c r="J6" s="125"/>
      <c r="K6" s="199"/>
      <c r="L6" s="199"/>
      <c r="M6" s="199"/>
      <c r="N6" s="199"/>
      <c r="O6" s="199"/>
      <c r="P6" s="199"/>
      <c r="Q6" s="199"/>
      <c r="R6" s="125"/>
      <c r="S6" s="125"/>
      <c r="T6" s="125"/>
      <c r="U6" s="125"/>
      <c r="V6" s="125"/>
      <c r="W6" s="125"/>
      <c r="X6" s="125"/>
      <c r="Y6" s="200"/>
      <c r="Z6" s="200"/>
      <c r="AA6" s="125"/>
      <c r="AB6" s="125"/>
      <c r="AC6" s="125"/>
      <c r="AD6" s="125"/>
      <c r="AE6" s="188"/>
      <c r="AF6" s="126"/>
      <c r="AG6" s="126"/>
      <c r="AH6" s="126"/>
      <c r="AI6" s="126"/>
      <c r="AJ6" s="126"/>
      <c r="AK6" s="126" t="s">
        <v>287</v>
      </c>
      <c r="AL6" s="126"/>
      <c r="AM6" s="126"/>
      <c r="AN6" s="126"/>
      <c r="AO6" s="126"/>
      <c r="AP6" s="126"/>
      <c r="AQ6" s="126"/>
      <c r="AR6" s="126"/>
      <c r="AS6" s="115"/>
      <c r="AT6" s="115"/>
      <c r="AU6" s="127"/>
      <c r="AV6" s="126"/>
      <c r="AW6" s="616">
        <v>40</v>
      </c>
      <c r="AX6" s="617"/>
      <c r="AY6" s="128" t="s">
        <v>288</v>
      </c>
      <c r="AZ6" s="129"/>
      <c r="BA6" s="616">
        <v>160</v>
      </c>
      <c r="BB6" s="617"/>
      <c r="BC6" s="128" t="s">
        <v>289</v>
      </c>
      <c r="BD6" s="126"/>
      <c r="BE6" s="197"/>
    </row>
    <row r="7" spans="2:63" s="194" customFormat="1" ht="6.75" customHeight="1" x14ac:dyDescent="0.2">
      <c r="B7" s="188"/>
      <c r="C7" s="125"/>
      <c r="D7" s="125"/>
      <c r="E7" s="125"/>
      <c r="F7" s="198"/>
      <c r="G7" s="125"/>
      <c r="H7" s="125"/>
      <c r="I7" s="198"/>
      <c r="J7" s="125"/>
      <c r="K7" s="199"/>
      <c r="L7" s="199"/>
      <c r="M7" s="199"/>
      <c r="N7" s="199"/>
      <c r="O7" s="199"/>
      <c r="P7" s="199"/>
      <c r="Q7" s="199"/>
      <c r="R7" s="125"/>
      <c r="S7" s="125"/>
      <c r="T7" s="125"/>
      <c r="U7" s="125"/>
      <c r="V7" s="125"/>
      <c r="W7" s="125"/>
      <c r="X7" s="125"/>
      <c r="Y7" s="200"/>
      <c r="Z7" s="200"/>
      <c r="AA7" s="125"/>
      <c r="AB7" s="125"/>
      <c r="AC7" s="125"/>
      <c r="AD7" s="125"/>
      <c r="AE7" s="188"/>
      <c r="AF7" s="126"/>
      <c r="AG7" s="126"/>
      <c r="AH7" s="126"/>
      <c r="AI7" s="126"/>
      <c r="AJ7" s="126"/>
      <c r="AK7" s="126"/>
      <c r="AL7" s="126"/>
      <c r="AM7" s="126"/>
      <c r="AN7" s="126"/>
      <c r="AO7" s="126"/>
      <c r="AP7" s="126"/>
      <c r="AQ7" s="126"/>
      <c r="AR7" s="126"/>
      <c r="AS7" s="126"/>
      <c r="AT7" s="183"/>
      <c r="AU7" s="183"/>
      <c r="AV7" s="183"/>
      <c r="AW7" s="201"/>
      <c r="AX7" s="201"/>
      <c r="AY7" s="201"/>
      <c r="AZ7" s="201"/>
      <c r="BA7" s="201"/>
      <c r="BB7" s="201"/>
      <c r="BC7" s="201"/>
      <c r="BD7" s="197"/>
      <c r="BE7" s="197"/>
    </row>
    <row r="8" spans="2:63" s="194" customFormat="1" ht="18.75" x14ac:dyDescent="0.2">
      <c r="B8" s="120"/>
      <c r="C8" s="120"/>
      <c r="D8" s="120"/>
      <c r="E8" s="120"/>
      <c r="F8" s="202"/>
      <c r="G8" s="202"/>
      <c r="H8" s="202"/>
      <c r="I8" s="120"/>
      <c r="J8" s="120"/>
      <c r="K8" s="202"/>
      <c r="L8" s="202"/>
      <c r="M8" s="202"/>
      <c r="N8" s="120"/>
      <c r="O8" s="202"/>
      <c r="P8" s="202"/>
      <c r="Q8" s="202"/>
      <c r="R8" s="203"/>
      <c r="S8" s="204"/>
      <c r="T8" s="204"/>
      <c r="U8" s="205"/>
      <c r="V8" s="188"/>
      <c r="W8" s="188"/>
      <c r="X8" s="188"/>
      <c r="Y8" s="200"/>
      <c r="Z8" s="206"/>
      <c r="AA8" s="198"/>
      <c r="AB8" s="200"/>
      <c r="AC8" s="200"/>
      <c r="AD8" s="200"/>
      <c r="AE8" s="207"/>
      <c r="AF8" s="208"/>
      <c r="AG8" s="208"/>
      <c r="AH8" s="208"/>
      <c r="AI8" s="209"/>
      <c r="AJ8" s="199"/>
      <c r="AK8" s="206"/>
      <c r="AL8" s="126"/>
      <c r="AM8" s="126"/>
      <c r="AN8" s="210"/>
      <c r="AO8" s="210"/>
      <c r="AP8" s="210"/>
      <c r="AQ8" s="127"/>
      <c r="AR8" s="211"/>
      <c r="AS8" s="211"/>
      <c r="AT8" s="212"/>
      <c r="AU8" s="213"/>
      <c r="AV8" s="213"/>
      <c r="AW8" s="214"/>
      <c r="AX8" s="214"/>
      <c r="AY8" s="215" t="s">
        <v>352</v>
      </c>
      <c r="AZ8" s="216"/>
      <c r="BA8" s="616"/>
      <c r="BB8" s="670"/>
      <c r="BC8" s="617"/>
      <c r="BD8" s="217" t="s">
        <v>353</v>
      </c>
      <c r="BE8" s="183"/>
      <c r="BI8" s="187"/>
      <c r="BJ8" s="187"/>
      <c r="BK8" s="187"/>
    </row>
    <row r="9" spans="2:63" s="194" customFormat="1" ht="6" customHeight="1" x14ac:dyDescent="0.2">
      <c r="B9" s="124"/>
      <c r="C9" s="124"/>
      <c r="D9" s="124"/>
      <c r="E9" s="124"/>
      <c r="F9" s="124"/>
      <c r="G9" s="124"/>
      <c r="H9" s="124"/>
      <c r="I9" s="124"/>
      <c r="J9" s="120"/>
      <c r="K9" s="202"/>
      <c r="L9" s="115"/>
      <c r="M9" s="115"/>
      <c r="N9" s="120"/>
      <c r="O9" s="115"/>
      <c r="P9" s="124"/>
      <c r="Q9" s="115"/>
      <c r="R9" s="115"/>
      <c r="S9" s="115"/>
      <c r="T9" s="115"/>
      <c r="U9" s="117"/>
      <c r="V9" s="188"/>
      <c r="W9" s="188"/>
      <c r="X9" s="188"/>
      <c r="Y9" s="125"/>
      <c r="Z9" s="209"/>
      <c r="AA9" s="209"/>
      <c r="AB9" s="125"/>
      <c r="AC9" s="125"/>
      <c r="AD9" s="125"/>
      <c r="AE9" s="207"/>
      <c r="AF9" s="200"/>
      <c r="AG9" s="208"/>
      <c r="AH9" s="209"/>
      <c r="AI9" s="208"/>
      <c r="AJ9" s="209"/>
      <c r="AK9" s="209"/>
      <c r="AL9" s="209"/>
      <c r="AM9" s="209"/>
      <c r="AN9" s="124"/>
      <c r="AO9" s="124"/>
      <c r="AP9" s="120"/>
      <c r="AQ9" s="218"/>
      <c r="AR9" s="211"/>
      <c r="AS9" s="211"/>
      <c r="AT9" s="212"/>
      <c r="AU9" s="213"/>
      <c r="AV9" s="213"/>
      <c r="AW9" s="214"/>
      <c r="AX9" s="214"/>
      <c r="AY9" s="216"/>
      <c r="AZ9" s="216"/>
      <c r="BA9" s="219"/>
      <c r="BB9" s="219"/>
      <c r="BC9" s="219"/>
      <c r="BD9" s="217"/>
      <c r="BE9" s="183"/>
      <c r="BI9" s="187"/>
      <c r="BJ9" s="187"/>
      <c r="BK9" s="187"/>
    </row>
    <row r="10" spans="2:63" s="194" customFormat="1" ht="20.25" customHeight="1" x14ac:dyDescent="0.2">
      <c r="B10" s="220"/>
      <c r="C10" s="220"/>
      <c r="D10" s="220"/>
      <c r="E10" s="220"/>
      <c r="F10" s="220"/>
      <c r="G10" s="220"/>
      <c r="H10" s="220"/>
      <c r="I10" s="220"/>
      <c r="J10" s="220"/>
      <c r="K10" s="220"/>
      <c r="L10" s="220"/>
      <c r="M10" s="220"/>
      <c r="N10" s="220"/>
      <c r="O10" s="220"/>
      <c r="P10" s="220"/>
      <c r="Q10" s="220"/>
      <c r="R10" s="220"/>
      <c r="S10" s="220"/>
      <c r="T10" s="220"/>
      <c r="U10" s="220"/>
      <c r="V10" s="188"/>
      <c r="W10" s="188"/>
      <c r="X10" s="188"/>
      <c r="Y10" s="120"/>
      <c r="Z10" s="221"/>
      <c r="AA10" s="221"/>
      <c r="AB10" s="120"/>
      <c r="AC10" s="200"/>
      <c r="AD10" s="200"/>
      <c r="AE10" s="222"/>
      <c r="AF10" s="198"/>
      <c r="AG10" s="208"/>
      <c r="AH10" s="209"/>
      <c r="AI10" s="208"/>
      <c r="AJ10" s="209"/>
      <c r="AK10" s="209"/>
      <c r="AL10" s="209"/>
      <c r="AM10" s="209"/>
      <c r="AN10" s="671"/>
      <c r="AO10" s="671"/>
      <c r="AP10" s="671"/>
      <c r="AQ10" s="127"/>
      <c r="AR10" s="211"/>
      <c r="AS10" s="211"/>
      <c r="AT10" s="212"/>
      <c r="AU10" s="213"/>
      <c r="AV10" s="213"/>
      <c r="AW10" s="214"/>
      <c r="AX10" s="214"/>
      <c r="AY10" s="216"/>
      <c r="AZ10" s="216"/>
      <c r="BA10" s="616"/>
      <c r="BB10" s="670"/>
      <c r="BC10" s="617"/>
      <c r="BD10" s="223" t="s">
        <v>354</v>
      </c>
      <c r="BE10" s="183"/>
      <c r="BI10" s="187"/>
      <c r="BJ10" s="187"/>
      <c r="BK10" s="187"/>
    </row>
    <row r="11" spans="2:63" s="194" customFormat="1" ht="6.75" customHeight="1" x14ac:dyDescent="0.2">
      <c r="B11" s="220"/>
      <c r="C11" s="220"/>
      <c r="D11" s="220"/>
      <c r="E11" s="220"/>
      <c r="F11" s="220"/>
      <c r="G11" s="220"/>
      <c r="H11" s="220"/>
      <c r="I11" s="220"/>
      <c r="J11" s="220"/>
      <c r="K11" s="220"/>
      <c r="L11" s="220"/>
      <c r="M11" s="220"/>
      <c r="N11" s="220"/>
      <c r="O11" s="220"/>
      <c r="P11" s="220"/>
      <c r="Q11" s="220"/>
      <c r="R11" s="220"/>
      <c r="S11" s="220"/>
      <c r="T11" s="220"/>
      <c r="U11" s="220"/>
      <c r="V11" s="188"/>
      <c r="W11" s="188"/>
      <c r="X11" s="188"/>
      <c r="Y11" s="202"/>
      <c r="Z11" s="224"/>
      <c r="AA11" s="224"/>
      <c r="AB11" s="202"/>
      <c r="AC11" s="208"/>
      <c r="AD11" s="208"/>
      <c r="AE11" s="207"/>
      <c r="AF11" s="126"/>
      <c r="AG11" s="126"/>
      <c r="AH11" s="126"/>
      <c r="AI11" s="126"/>
      <c r="AJ11" s="126"/>
      <c r="AK11" s="126"/>
      <c r="AL11" s="126"/>
      <c r="AM11" s="126"/>
      <c r="AN11" s="124"/>
      <c r="AO11" s="124"/>
      <c r="AP11" s="124"/>
      <c r="AQ11" s="126"/>
      <c r="AR11" s="211"/>
      <c r="AS11" s="211"/>
      <c r="AT11" s="212"/>
      <c r="AU11" s="213"/>
      <c r="AV11" s="213"/>
      <c r="AW11" s="214"/>
      <c r="AX11" s="214"/>
      <c r="AY11" s="216"/>
      <c r="AZ11" s="216"/>
      <c r="BA11" s="219"/>
      <c r="BB11" s="219"/>
      <c r="BC11" s="219"/>
      <c r="BD11" s="217"/>
      <c r="BE11" s="183"/>
      <c r="BI11" s="187"/>
      <c r="BJ11" s="187"/>
      <c r="BK11" s="187"/>
    </row>
    <row r="12" spans="2:63" s="194" customFormat="1" ht="18.75" x14ac:dyDescent="0.2">
      <c r="B12" s="220"/>
      <c r="C12" s="220"/>
      <c r="D12" s="220"/>
      <c r="E12" s="220"/>
      <c r="F12" s="220"/>
      <c r="G12" s="220"/>
      <c r="H12" s="220"/>
      <c r="I12" s="220"/>
      <c r="J12" s="220"/>
      <c r="K12" s="220"/>
      <c r="L12" s="220"/>
      <c r="M12" s="220"/>
      <c r="N12" s="220"/>
      <c r="O12" s="220"/>
      <c r="P12" s="220"/>
      <c r="Q12" s="220"/>
      <c r="R12" s="220"/>
      <c r="S12" s="220"/>
      <c r="T12" s="220"/>
      <c r="U12" s="220"/>
      <c r="V12" s="188"/>
      <c r="W12" s="188"/>
      <c r="X12" s="188"/>
      <c r="Y12" s="120"/>
      <c r="Z12" s="221"/>
      <c r="AA12" s="221"/>
      <c r="AB12" s="120"/>
      <c r="AC12" s="200"/>
      <c r="AD12" s="200"/>
      <c r="AE12" s="207"/>
      <c r="AF12" s="126"/>
      <c r="AG12" s="126"/>
      <c r="AH12" s="126"/>
      <c r="AI12" s="126"/>
      <c r="AJ12" s="126"/>
      <c r="AK12" s="126"/>
      <c r="AL12" s="126"/>
      <c r="AM12" s="126"/>
      <c r="AN12" s="115"/>
      <c r="AO12" s="115"/>
      <c r="AP12" s="115"/>
      <c r="AQ12" s="126"/>
      <c r="AR12" s="211"/>
      <c r="AS12" s="225" t="s">
        <v>355</v>
      </c>
      <c r="AT12" s="673"/>
      <c r="AU12" s="674"/>
      <c r="AV12" s="675"/>
      <c r="AW12" s="219" t="s">
        <v>356</v>
      </c>
      <c r="AX12" s="673"/>
      <c r="AY12" s="674"/>
      <c r="AZ12" s="675"/>
      <c r="BA12" s="226" t="s">
        <v>357</v>
      </c>
      <c r="BB12" s="676"/>
      <c r="BC12" s="677"/>
      <c r="BD12" s="227" t="s">
        <v>358</v>
      </c>
      <c r="BE12" s="228"/>
      <c r="BI12" s="187"/>
      <c r="BJ12" s="187"/>
      <c r="BK12" s="187"/>
    </row>
    <row r="13" spans="2:63" s="194" customFormat="1" ht="6.75" customHeight="1" x14ac:dyDescent="0.15">
      <c r="B13" s="188"/>
      <c r="C13" s="229"/>
      <c r="D13" s="229"/>
      <c r="E13" s="229"/>
      <c r="F13" s="125"/>
      <c r="G13" s="125"/>
      <c r="H13" s="199"/>
      <c r="I13" s="200"/>
      <c r="J13" s="208"/>
      <c r="K13" s="209"/>
      <c r="L13" s="209"/>
      <c r="M13" s="200"/>
      <c r="N13" s="209"/>
      <c r="O13" s="125"/>
      <c r="P13" s="208"/>
      <c r="Q13" s="209"/>
      <c r="R13" s="209"/>
      <c r="S13" s="209"/>
      <c r="T13" s="209"/>
      <c r="U13" s="125"/>
      <c r="V13" s="199"/>
      <c r="W13" s="230"/>
      <c r="X13" s="230"/>
      <c r="Y13" s="198"/>
      <c r="Z13" s="200"/>
      <c r="AA13" s="199"/>
      <c r="AB13" s="200"/>
      <c r="AC13" s="208"/>
      <c r="AD13" s="209"/>
      <c r="AE13" s="207"/>
      <c r="AF13" s="222"/>
      <c r="AG13" s="231"/>
      <c r="AH13" s="207"/>
      <c r="AI13" s="231"/>
      <c r="AJ13" s="207"/>
      <c r="AK13" s="207"/>
      <c r="AL13" s="207"/>
      <c r="AM13" s="207"/>
      <c r="AN13" s="119"/>
      <c r="AO13" s="188"/>
      <c r="AP13" s="196"/>
      <c r="AQ13" s="196"/>
      <c r="AR13" s="196"/>
      <c r="AS13" s="196"/>
      <c r="AT13" s="232"/>
      <c r="AU13" s="233"/>
      <c r="AV13" s="233"/>
      <c r="AW13" s="234"/>
      <c r="AX13" s="234"/>
      <c r="AY13" s="233"/>
      <c r="AZ13" s="233"/>
      <c r="BA13" s="235"/>
      <c r="BB13" s="235"/>
      <c r="BC13" s="235"/>
      <c r="BD13" s="236"/>
      <c r="BI13" s="187"/>
      <c r="BJ13" s="187"/>
      <c r="BK13" s="187"/>
    </row>
    <row r="14" spans="2:63" ht="8.4499999999999993" customHeight="1" thickBot="1" x14ac:dyDescent="0.25">
      <c r="B14" s="237"/>
      <c r="C14" s="238"/>
      <c r="D14" s="238"/>
      <c r="E14" s="238"/>
      <c r="F14" s="238"/>
      <c r="G14" s="237"/>
      <c r="H14" s="237"/>
      <c r="I14" s="237"/>
      <c r="J14" s="237"/>
      <c r="K14" s="237"/>
      <c r="L14" s="237"/>
      <c r="M14" s="237"/>
      <c r="N14" s="237"/>
      <c r="O14" s="237"/>
      <c r="P14" s="237"/>
      <c r="Q14" s="237"/>
      <c r="R14" s="237"/>
      <c r="S14" s="237"/>
      <c r="T14" s="237"/>
      <c r="U14" s="237"/>
      <c r="V14" s="237"/>
      <c r="W14" s="238"/>
      <c r="X14" s="237"/>
      <c r="Y14" s="237"/>
      <c r="Z14" s="237"/>
      <c r="AA14" s="237"/>
      <c r="AB14" s="237"/>
      <c r="AC14" s="237"/>
      <c r="AD14" s="237"/>
      <c r="AE14" s="237"/>
      <c r="AF14" s="237"/>
      <c r="AG14" s="237"/>
      <c r="AH14" s="237"/>
      <c r="AI14" s="237"/>
      <c r="AJ14" s="237"/>
      <c r="AK14" s="237"/>
      <c r="AL14" s="237"/>
      <c r="AM14" s="238"/>
      <c r="AN14" s="237"/>
      <c r="AO14" s="237"/>
      <c r="AP14" s="237"/>
      <c r="AQ14" s="237"/>
      <c r="AR14" s="237"/>
      <c r="AS14" s="237"/>
      <c r="BD14" s="240"/>
      <c r="BE14" s="240"/>
      <c r="BF14" s="240"/>
    </row>
    <row r="15" spans="2:63" ht="20.25" customHeight="1" x14ac:dyDescent="0.2">
      <c r="B15" s="678" t="s">
        <v>290</v>
      </c>
      <c r="C15" s="681" t="s">
        <v>359</v>
      </c>
      <c r="D15" s="682"/>
      <c r="E15" s="683"/>
      <c r="F15" s="690" t="s">
        <v>360</v>
      </c>
      <c r="G15" s="693" t="s">
        <v>361</v>
      </c>
      <c r="H15" s="682"/>
      <c r="I15" s="682"/>
      <c r="J15" s="683"/>
      <c r="K15" s="693" t="s">
        <v>362</v>
      </c>
      <c r="L15" s="682"/>
      <c r="M15" s="682"/>
      <c r="N15" s="696"/>
      <c r="O15" s="699"/>
      <c r="P15" s="700"/>
      <c r="Q15" s="701"/>
      <c r="R15" s="708" t="s">
        <v>363</v>
      </c>
      <c r="S15" s="709"/>
      <c r="T15" s="709"/>
      <c r="U15" s="709"/>
      <c r="V15" s="709"/>
      <c r="W15" s="709"/>
      <c r="X15" s="709"/>
      <c r="Y15" s="709"/>
      <c r="Z15" s="709"/>
      <c r="AA15" s="709"/>
      <c r="AB15" s="709"/>
      <c r="AC15" s="709"/>
      <c r="AD15" s="709"/>
      <c r="AE15" s="709"/>
      <c r="AF15" s="709"/>
      <c r="AG15" s="709"/>
      <c r="AH15" s="709"/>
      <c r="AI15" s="709"/>
      <c r="AJ15" s="709"/>
      <c r="AK15" s="709"/>
      <c r="AL15" s="709"/>
      <c r="AM15" s="709"/>
      <c r="AN15" s="709"/>
      <c r="AO15" s="709"/>
      <c r="AP15" s="709"/>
      <c r="AQ15" s="709"/>
      <c r="AR15" s="709"/>
      <c r="AS15" s="709"/>
      <c r="AT15" s="709"/>
      <c r="AU15" s="709"/>
      <c r="AV15" s="710"/>
      <c r="AW15" s="733" t="str">
        <f>IF(BA3="４週","(11) 1～4週目の勤務時間数合計","(11) 1か月の勤務時間数   合計")</f>
        <v>(11) 1～4週目の勤務時間数合計</v>
      </c>
      <c r="AX15" s="734"/>
      <c r="AY15" s="739" t="s">
        <v>364</v>
      </c>
      <c r="AZ15" s="740"/>
      <c r="BA15" s="745" t="s">
        <v>365</v>
      </c>
      <c r="BB15" s="746"/>
      <c r="BC15" s="746"/>
      <c r="BD15" s="746"/>
      <c r="BE15" s="747"/>
    </row>
    <row r="16" spans="2:63" ht="20.25" customHeight="1" x14ac:dyDescent="0.2">
      <c r="B16" s="679"/>
      <c r="C16" s="684"/>
      <c r="D16" s="685"/>
      <c r="E16" s="686"/>
      <c r="F16" s="691"/>
      <c r="G16" s="694"/>
      <c r="H16" s="685"/>
      <c r="I16" s="685"/>
      <c r="J16" s="686"/>
      <c r="K16" s="694"/>
      <c r="L16" s="685"/>
      <c r="M16" s="685"/>
      <c r="N16" s="697"/>
      <c r="O16" s="702"/>
      <c r="P16" s="703"/>
      <c r="Q16" s="704"/>
      <c r="R16" s="754" t="s">
        <v>298</v>
      </c>
      <c r="S16" s="755"/>
      <c r="T16" s="755"/>
      <c r="U16" s="755"/>
      <c r="V16" s="755"/>
      <c r="W16" s="755"/>
      <c r="X16" s="756"/>
      <c r="Y16" s="754" t="s">
        <v>299</v>
      </c>
      <c r="Z16" s="755"/>
      <c r="AA16" s="755"/>
      <c r="AB16" s="755"/>
      <c r="AC16" s="755"/>
      <c r="AD16" s="755"/>
      <c r="AE16" s="756"/>
      <c r="AF16" s="754" t="s">
        <v>300</v>
      </c>
      <c r="AG16" s="755"/>
      <c r="AH16" s="755"/>
      <c r="AI16" s="755"/>
      <c r="AJ16" s="755"/>
      <c r="AK16" s="755"/>
      <c r="AL16" s="756"/>
      <c r="AM16" s="754" t="s">
        <v>301</v>
      </c>
      <c r="AN16" s="755"/>
      <c r="AO16" s="755"/>
      <c r="AP16" s="755"/>
      <c r="AQ16" s="755"/>
      <c r="AR16" s="755"/>
      <c r="AS16" s="756"/>
      <c r="AT16" s="757" t="s">
        <v>302</v>
      </c>
      <c r="AU16" s="758"/>
      <c r="AV16" s="759"/>
      <c r="AW16" s="735"/>
      <c r="AX16" s="736"/>
      <c r="AY16" s="741"/>
      <c r="AZ16" s="742"/>
      <c r="BA16" s="748"/>
      <c r="BB16" s="749"/>
      <c r="BC16" s="749"/>
      <c r="BD16" s="749"/>
      <c r="BE16" s="750"/>
    </row>
    <row r="17" spans="2:57" ht="20.25" customHeight="1" x14ac:dyDescent="0.2">
      <c r="B17" s="679"/>
      <c r="C17" s="684"/>
      <c r="D17" s="685"/>
      <c r="E17" s="686"/>
      <c r="F17" s="691"/>
      <c r="G17" s="694"/>
      <c r="H17" s="685"/>
      <c r="I17" s="685"/>
      <c r="J17" s="686"/>
      <c r="K17" s="694"/>
      <c r="L17" s="685"/>
      <c r="M17" s="685"/>
      <c r="N17" s="697"/>
      <c r="O17" s="702"/>
      <c r="P17" s="703"/>
      <c r="Q17" s="704"/>
      <c r="R17" s="241">
        <v>1</v>
      </c>
      <c r="S17" s="242">
        <v>2</v>
      </c>
      <c r="T17" s="242">
        <v>3</v>
      </c>
      <c r="U17" s="242">
        <v>4</v>
      </c>
      <c r="V17" s="242">
        <v>5</v>
      </c>
      <c r="W17" s="242">
        <v>6</v>
      </c>
      <c r="X17" s="243">
        <v>7</v>
      </c>
      <c r="Y17" s="241">
        <v>8</v>
      </c>
      <c r="Z17" s="242">
        <v>9</v>
      </c>
      <c r="AA17" s="242">
        <v>10</v>
      </c>
      <c r="AB17" s="242">
        <v>11</v>
      </c>
      <c r="AC17" s="242">
        <v>12</v>
      </c>
      <c r="AD17" s="242">
        <v>13</v>
      </c>
      <c r="AE17" s="243">
        <v>14</v>
      </c>
      <c r="AF17" s="244">
        <v>15</v>
      </c>
      <c r="AG17" s="242">
        <v>16</v>
      </c>
      <c r="AH17" s="242">
        <v>17</v>
      </c>
      <c r="AI17" s="242">
        <v>18</v>
      </c>
      <c r="AJ17" s="242">
        <v>19</v>
      </c>
      <c r="AK17" s="242">
        <v>20</v>
      </c>
      <c r="AL17" s="243">
        <v>21</v>
      </c>
      <c r="AM17" s="241">
        <v>22</v>
      </c>
      <c r="AN17" s="242">
        <v>23</v>
      </c>
      <c r="AO17" s="242">
        <v>24</v>
      </c>
      <c r="AP17" s="242">
        <v>25</v>
      </c>
      <c r="AQ17" s="242">
        <v>26</v>
      </c>
      <c r="AR17" s="242">
        <v>27</v>
      </c>
      <c r="AS17" s="243">
        <v>28</v>
      </c>
      <c r="AT17" s="245" t="str">
        <f>IF($BA$3="暦月",IF(DAY(DATE($AB$2,$AF$2,29))=29,29,""),"")</f>
        <v/>
      </c>
      <c r="AU17" s="246" t="str">
        <f>IF($BA$3="暦月",IF(DAY(DATE($AB$2,$AF$2,30))=30,30,""),"")</f>
        <v/>
      </c>
      <c r="AV17" s="247" t="str">
        <f>IF($BA$3="暦月",IF(DAY(DATE($AB$2,$AF$2,31))=31,31,""),"")</f>
        <v/>
      </c>
      <c r="AW17" s="735"/>
      <c r="AX17" s="736"/>
      <c r="AY17" s="741"/>
      <c r="AZ17" s="742"/>
      <c r="BA17" s="748"/>
      <c r="BB17" s="749"/>
      <c r="BC17" s="749"/>
      <c r="BD17" s="749"/>
      <c r="BE17" s="750"/>
    </row>
    <row r="18" spans="2:57" ht="20.25" hidden="1" customHeight="1" x14ac:dyDescent="0.2">
      <c r="B18" s="679"/>
      <c r="C18" s="684"/>
      <c r="D18" s="685"/>
      <c r="E18" s="686"/>
      <c r="F18" s="691"/>
      <c r="G18" s="694"/>
      <c r="H18" s="685"/>
      <c r="I18" s="685"/>
      <c r="J18" s="686"/>
      <c r="K18" s="694"/>
      <c r="L18" s="685"/>
      <c r="M18" s="685"/>
      <c r="N18" s="697"/>
      <c r="O18" s="702"/>
      <c r="P18" s="703"/>
      <c r="Q18" s="704"/>
      <c r="R18" s="241">
        <f>WEEKDAY(DATE($AB$2,$AF$2,1))</f>
        <v>2</v>
      </c>
      <c r="S18" s="242">
        <f>WEEKDAY(DATE($AB$2,$AF$2,2))</f>
        <v>3</v>
      </c>
      <c r="T18" s="242">
        <f>WEEKDAY(DATE($AB$2,$AF$2,3))</f>
        <v>4</v>
      </c>
      <c r="U18" s="242">
        <f>WEEKDAY(DATE($AB$2,$AF$2,4))</f>
        <v>5</v>
      </c>
      <c r="V18" s="242">
        <f>WEEKDAY(DATE($AB$2,$AF$2,5))</f>
        <v>6</v>
      </c>
      <c r="W18" s="242">
        <f>WEEKDAY(DATE($AB$2,$AF$2,6))</f>
        <v>7</v>
      </c>
      <c r="X18" s="243">
        <f>WEEKDAY(DATE($AB$2,$AF$2,7))</f>
        <v>1</v>
      </c>
      <c r="Y18" s="241">
        <f>WEEKDAY(DATE($AB$2,$AF$2,8))</f>
        <v>2</v>
      </c>
      <c r="Z18" s="242">
        <f>WEEKDAY(DATE($AB$2,$AF$2,9))</f>
        <v>3</v>
      </c>
      <c r="AA18" s="242">
        <f>WEEKDAY(DATE($AB$2,$AF$2,10))</f>
        <v>4</v>
      </c>
      <c r="AB18" s="242">
        <f>WEEKDAY(DATE($AB$2,$AF$2,11))</f>
        <v>5</v>
      </c>
      <c r="AC18" s="242">
        <f>WEEKDAY(DATE($AB$2,$AF$2,12))</f>
        <v>6</v>
      </c>
      <c r="AD18" s="242">
        <f>WEEKDAY(DATE($AB$2,$AF$2,13))</f>
        <v>7</v>
      </c>
      <c r="AE18" s="243">
        <f>WEEKDAY(DATE($AB$2,$AF$2,14))</f>
        <v>1</v>
      </c>
      <c r="AF18" s="241">
        <f>WEEKDAY(DATE($AB$2,$AF$2,15))</f>
        <v>2</v>
      </c>
      <c r="AG18" s="242">
        <f>WEEKDAY(DATE($AB$2,$AF$2,16))</f>
        <v>3</v>
      </c>
      <c r="AH18" s="242">
        <f>WEEKDAY(DATE($AB$2,$AF$2,17))</f>
        <v>4</v>
      </c>
      <c r="AI18" s="242">
        <f>WEEKDAY(DATE($AB$2,$AF$2,18))</f>
        <v>5</v>
      </c>
      <c r="AJ18" s="242">
        <f>WEEKDAY(DATE($AB$2,$AF$2,19))</f>
        <v>6</v>
      </c>
      <c r="AK18" s="242">
        <f>WEEKDAY(DATE($AB$2,$AF$2,20))</f>
        <v>7</v>
      </c>
      <c r="AL18" s="243">
        <f>WEEKDAY(DATE($AB$2,$AF$2,21))</f>
        <v>1</v>
      </c>
      <c r="AM18" s="241">
        <f>WEEKDAY(DATE($AB$2,$AF$2,22))</f>
        <v>2</v>
      </c>
      <c r="AN18" s="242">
        <f>WEEKDAY(DATE($AB$2,$AF$2,23))</f>
        <v>3</v>
      </c>
      <c r="AO18" s="242">
        <f>WEEKDAY(DATE($AB$2,$AF$2,24))</f>
        <v>4</v>
      </c>
      <c r="AP18" s="242">
        <f>WEEKDAY(DATE($AB$2,$AF$2,25))</f>
        <v>5</v>
      </c>
      <c r="AQ18" s="242">
        <f>WEEKDAY(DATE($AB$2,$AF$2,26))</f>
        <v>6</v>
      </c>
      <c r="AR18" s="242">
        <f>WEEKDAY(DATE($AB$2,$AF$2,27))</f>
        <v>7</v>
      </c>
      <c r="AS18" s="243">
        <f>WEEKDAY(DATE($AB$2,$AF$2,28))</f>
        <v>1</v>
      </c>
      <c r="AT18" s="241">
        <f>IF(AT17=29,WEEKDAY(DATE($AB$2,$AF$2,29)),0)</f>
        <v>0</v>
      </c>
      <c r="AU18" s="242">
        <f>IF(AU17=30,WEEKDAY(DATE($AB$2,$AF$2,30)),0)</f>
        <v>0</v>
      </c>
      <c r="AV18" s="243">
        <f>IF(AV17=31,WEEKDAY(DATE($AB$2,$AF$2,31)),0)</f>
        <v>0</v>
      </c>
      <c r="AW18" s="735"/>
      <c r="AX18" s="736"/>
      <c r="AY18" s="741"/>
      <c r="AZ18" s="742"/>
      <c r="BA18" s="748"/>
      <c r="BB18" s="749"/>
      <c r="BC18" s="749"/>
      <c r="BD18" s="749"/>
      <c r="BE18" s="750"/>
    </row>
    <row r="19" spans="2:57" ht="22.5" customHeight="1" thickBot="1" x14ac:dyDescent="0.25">
      <c r="B19" s="680"/>
      <c r="C19" s="687"/>
      <c r="D19" s="688"/>
      <c r="E19" s="689"/>
      <c r="F19" s="692"/>
      <c r="G19" s="695"/>
      <c r="H19" s="688"/>
      <c r="I19" s="688"/>
      <c r="J19" s="689"/>
      <c r="K19" s="695"/>
      <c r="L19" s="688"/>
      <c r="M19" s="688"/>
      <c r="N19" s="698"/>
      <c r="O19" s="705"/>
      <c r="P19" s="706"/>
      <c r="Q19" s="707"/>
      <c r="R19" s="248" t="str">
        <f>IF(R18=1,"日",IF(R18=2,"月",IF(R18=3,"火",IF(R18=4,"水",IF(R18=5,"木",IF(R18=6,"金","土"))))))</f>
        <v>月</v>
      </c>
      <c r="S19" s="249" t="str">
        <f t="shared" ref="S19:AS19" si="0">IF(S18=1,"日",IF(S18=2,"月",IF(S18=3,"火",IF(S18=4,"水",IF(S18=5,"木",IF(S18=6,"金","土"))))))</f>
        <v>火</v>
      </c>
      <c r="T19" s="249" t="str">
        <f t="shared" si="0"/>
        <v>水</v>
      </c>
      <c r="U19" s="249" t="str">
        <f t="shared" si="0"/>
        <v>木</v>
      </c>
      <c r="V19" s="249" t="str">
        <f t="shared" si="0"/>
        <v>金</v>
      </c>
      <c r="W19" s="249" t="str">
        <f t="shared" si="0"/>
        <v>土</v>
      </c>
      <c r="X19" s="250" t="str">
        <f t="shared" si="0"/>
        <v>日</v>
      </c>
      <c r="Y19" s="248" t="str">
        <f>IF(Y18=1,"日",IF(Y18=2,"月",IF(Y18=3,"火",IF(Y18=4,"水",IF(Y18=5,"木",IF(Y18=6,"金","土"))))))</f>
        <v>月</v>
      </c>
      <c r="Z19" s="249" t="str">
        <f t="shared" si="0"/>
        <v>火</v>
      </c>
      <c r="AA19" s="249" t="str">
        <f t="shared" si="0"/>
        <v>水</v>
      </c>
      <c r="AB19" s="249" t="str">
        <f t="shared" si="0"/>
        <v>木</v>
      </c>
      <c r="AC19" s="249" t="str">
        <f t="shared" si="0"/>
        <v>金</v>
      </c>
      <c r="AD19" s="249" t="str">
        <f t="shared" si="0"/>
        <v>土</v>
      </c>
      <c r="AE19" s="250" t="str">
        <f t="shared" si="0"/>
        <v>日</v>
      </c>
      <c r="AF19" s="248" t="str">
        <f>IF(AF18=1,"日",IF(AF18=2,"月",IF(AF18=3,"火",IF(AF18=4,"水",IF(AF18=5,"木",IF(AF18=6,"金","土"))))))</f>
        <v>月</v>
      </c>
      <c r="AG19" s="249" t="str">
        <f t="shared" si="0"/>
        <v>火</v>
      </c>
      <c r="AH19" s="249" t="str">
        <f t="shared" si="0"/>
        <v>水</v>
      </c>
      <c r="AI19" s="249" t="str">
        <f t="shared" si="0"/>
        <v>木</v>
      </c>
      <c r="AJ19" s="249" t="str">
        <f t="shared" si="0"/>
        <v>金</v>
      </c>
      <c r="AK19" s="249" t="str">
        <f t="shared" si="0"/>
        <v>土</v>
      </c>
      <c r="AL19" s="250" t="str">
        <f t="shared" si="0"/>
        <v>日</v>
      </c>
      <c r="AM19" s="248" t="str">
        <f>IF(AM18=1,"日",IF(AM18=2,"月",IF(AM18=3,"火",IF(AM18=4,"水",IF(AM18=5,"木",IF(AM18=6,"金","土"))))))</f>
        <v>月</v>
      </c>
      <c r="AN19" s="249" t="str">
        <f t="shared" si="0"/>
        <v>火</v>
      </c>
      <c r="AO19" s="249" t="str">
        <f t="shared" si="0"/>
        <v>水</v>
      </c>
      <c r="AP19" s="249" t="str">
        <f t="shared" si="0"/>
        <v>木</v>
      </c>
      <c r="AQ19" s="249" t="str">
        <f t="shared" si="0"/>
        <v>金</v>
      </c>
      <c r="AR19" s="249" t="str">
        <f t="shared" si="0"/>
        <v>土</v>
      </c>
      <c r="AS19" s="250" t="str">
        <f t="shared" si="0"/>
        <v>日</v>
      </c>
      <c r="AT19" s="249" t="str">
        <f>IF(AT18=1,"日",IF(AT18=2,"月",IF(AT18=3,"火",IF(AT18=4,"水",IF(AT18=5,"木",IF(AT18=6,"金",IF(AT18=0,"","土")))))))</f>
        <v/>
      </c>
      <c r="AU19" s="249" t="str">
        <f>IF(AU18=1,"日",IF(AU18=2,"月",IF(AU18=3,"火",IF(AU18=4,"水",IF(AU18=5,"木",IF(AU18=6,"金",IF(AU18=0,"","土")))))))</f>
        <v/>
      </c>
      <c r="AV19" s="249" t="str">
        <f>IF(AV18=1,"日",IF(AV18=2,"月",IF(AV18=3,"火",IF(AV18=4,"水",IF(AV18=5,"木",IF(AV18=6,"金",IF(AV18=0,"","土")))))))</f>
        <v/>
      </c>
      <c r="AW19" s="737"/>
      <c r="AX19" s="738"/>
      <c r="AY19" s="743"/>
      <c r="AZ19" s="744"/>
      <c r="BA19" s="751"/>
      <c r="BB19" s="752"/>
      <c r="BC19" s="752"/>
      <c r="BD19" s="752"/>
      <c r="BE19" s="753"/>
    </row>
    <row r="20" spans="2:57" ht="20.25" customHeight="1" x14ac:dyDescent="0.2">
      <c r="B20" s="711">
        <v>1</v>
      </c>
      <c r="C20" s="713"/>
      <c r="D20" s="714"/>
      <c r="E20" s="715"/>
      <c r="F20" s="722"/>
      <c r="G20" s="641"/>
      <c r="H20" s="642"/>
      <c r="I20" s="642"/>
      <c r="J20" s="643"/>
      <c r="K20" s="724"/>
      <c r="L20" s="725"/>
      <c r="M20" s="725"/>
      <c r="N20" s="726"/>
      <c r="O20" s="730" t="s">
        <v>366</v>
      </c>
      <c r="P20" s="731"/>
      <c r="Q20" s="732"/>
      <c r="R20" s="251"/>
      <c r="S20" s="252"/>
      <c r="T20" s="252"/>
      <c r="U20" s="252"/>
      <c r="V20" s="252"/>
      <c r="W20" s="252"/>
      <c r="X20" s="253"/>
      <c r="Y20" s="251"/>
      <c r="Z20" s="252"/>
      <c r="AA20" s="252"/>
      <c r="AB20" s="252"/>
      <c r="AC20" s="252"/>
      <c r="AD20" s="252"/>
      <c r="AE20" s="253"/>
      <c r="AF20" s="251"/>
      <c r="AG20" s="252"/>
      <c r="AH20" s="252"/>
      <c r="AI20" s="252"/>
      <c r="AJ20" s="252"/>
      <c r="AK20" s="252"/>
      <c r="AL20" s="253"/>
      <c r="AM20" s="251"/>
      <c r="AN20" s="252"/>
      <c r="AO20" s="252"/>
      <c r="AP20" s="252"/>
      <c r="AQ20" s="252"/>
      <c r="AR20" s="252"/>
      <c r="AS20" s="253"/>
      <c r="AT20" s="251"/>
      <c r="AU20" s="252"/>
      <c r="AV20" s="252"/>
      <c r="AW20" s="760"/>
      <c r="AX20" s="761"/>
      <c r="AY20" s="762"/>
      <c r="AZ20" s="763"/>
      <c r="BA20" s="764"/>
      <c r="BB20" s="765"/>
      <c r="BC20" s="765"/>
      <c r="BD20" s="765"/>
      <c r="BE20" s="766"/>
    </row>
    <row r="21" spans="2:57" ht="20.25" customHeight="1" x14ac:dyDescent="0.2">
      <c r="B21" s="712"/>
      <c r="C21" s="716"/>
      <c r="D21" s="717"/>
      <c r="E21" s="718"/>
      <c r="F21" s="723"/>
      <c r="G21" s="625"/>
      <c r="H21" s="626"/>
      <c r="I21" s="626"/>
      <c r="J21" s="627"/>
      <c r="K21" s="727"/>
      <c r="L21" s="728"/>
      <c r="M21" s="728"/>
      <c r="N21" s="729"/>
      <c r="O21" s="773" t="s">
        <v>367</v>
      </c>
      <c r="P21" s="774"/>
      <c r="Q21" s="775"/>
      <c r="R21" s="254"/>
      <c r="S21" s="255"/>
      <c r="T21" s="255"/>
      <c r="U21" s="255"/>
      <c r="V21" s="255"/>
      <c r="W21" s="255"/>
      <c r="X21" s="256"/>
      <c r="Y21" s="254"/>
      <c r="Z21" s="255"/>
      <c r="AA21" s="255"/>
      <c r="AB21" s="255"/>
      <c r="AC21" s="255"/>
      <c r="AD21" s="255"/>
      <c r="AE21" s="256"/>
      <c r="AF21" s="254"/>
      <c r="AG21" s="255"/>
      <c r="AH21" s="255"/>
      <c r="AI21" s="255"/>
      <c r="AJ21" s="255"/>
      <c r="AK21" s="255"/>
      <c r="AL21" s="256"/>
      <c r="AM21" s="254"/>
      <c r="AN21" s="255"/>
      <c r="AO21" s="255"/>
      <c r="AP21" s="255"/>
      <c r="AQ21" s="255"/>
      <c r="AR21" s="255"/>
      <c r="AS21" s="256"/>
      <c r="AT21" s="254"/>
      <c r="AU21" s="255"/>
      <c r="AV21" s="255"/>
      <c r="AW21" s="776"/>
      <c r="AX21" s="777"/>
      <c r="AY21" s="778"/>
      <c r="AZ21" s="779"/>
      <c r="BA21" s="767"/>
      <c r="BB21" s="768"/>
      <c r="BC21" s="768"/>
      <c r="BD21" s="768"/>
      <c r="BE21" s="769"/>
    </row>
    <row r="22" spans="2:57" ht="20.25" customHeight="1" x14ac:dyDescent="0.2">
      <c r="B22" s="712"/>
      <c r="C22" s="719"/>
      <c r="D22" s="720"/>
      <c r="E22" s="721"/>
      <c r="F22" s="723"/>
      <c r="G22" s="625"/>
      <c r="H22" s="626"/>
      <c r="I22" s="626"/>
      <c r="J22" s="627"/>
      <c r="K22" s="727"/>
      <c r="L22" s="728"/>
      <c r="M22" s="728"/>
      <c r="N22" s="729"/>
      <c r="O22" s="780" t="s">
        <v>368</v>
      </c>
      <c r="P22" s="781"/>
      <c r="Q22" s="782"/>
      <c r="R22" s="257"/>
      <c r="S22" s="258"/>
      <c r="T22" s="258"/>
      <c r="U22" s="258"/>
      <c r="V22" s="258"/>
      <c r="W22" s="258"/>
      <c r="X22" s="259"/>
      <c r="Y22" s="257"/>
      <c r="Z22" s="258"/>
      <c r="AA22" s="258"/>
      <c r="AB22" s="258"/>
      <c r="AC22" s="258"/>
      <c r="AD22" s="258"/>
      <c r="AE22" s="259"/>
      <c r="AF22" s="257"/>
      <c r="AG22" s="258"/>
      <c r="AH22" s="258"/>
      <c r="AI22" s="258"/>
      <c r="AJ22" s="258"/>
      <c r="AK22" s="258"/>
      <c r="AL22" s="259"/>
      <c r="AM22" s="257"/>
      <c r="AN22" s="258"/>
      <c r="AO22" s="258"/>
      <c r="AP22" s="258"/>
      <c r="AQ22" s="258"/>
      <c r="AR22" s="258"/>
      <c r="AS22" s="259"/>
      <c r="AT22" s="257"/>
      <c r="AU22" s="258"/>
      <c r="AV22" s="258"/>
      <c r="AW22" s="783"/>
      <c r="AX22" s="784"/>
      <c r="AY22" s="785"/>
      <c r="AZ22" s="786"/>
      <c r="BA22" s="770"/>
      <c r="BB22" s="771"/>
      <c r="BC22" s="771"/>
      <c r="BD22" s="771"/>
      <c r="BE22" s="772"/>
    </row>
    <row r="23" spans="2:57" ht="20.25" customHeight="1" x14ac:dyDescent="0.2">
      <c r="B23" s="712">
        <f>B20+1</f>
        <v>2</v>
      </c>
      <c r="C23" s="814"/>
      <c r="D23" s="815"/>
      <c r="E23" s="816"/>
      <c r="F23" s="796"/>
      <c r="G23" s="625"/>
      <c r="H23" s="626"/>
      <c r="I23" s="626"/>
      <c r="J23" s="627"/>
      <c r="K23" s="798"/>
      <c r="L23" s="799"/>
      <c r="M23" s="799"/>
      <c r="N23" s="800"/>
      <c r="O23" s="804" t="s">
        <v>366</v>
      </c>
      <c r="P23" s="805"/>
      <c r="Q23" s="806"/>
      <c r="R23" s="251"/>
      <c r="S23" s="252"/>
      <c r="T23" s="252"/>
      <c r="U23" s="252"/>
      <c r="V23" s="252"/>
      <c r="W23" s="252"/>
      <c r="X23" s="253"/>
      <c r="Y23" s="251"/>
      <c r="Z23" s="252"/>
      <c r="AA23" s="252"/>
      <c r="AB23" s="252"/>
      <c r="AC23" s="252"/>
      <c r="AD23" s="252"/>
      <c r="AE23" s="253"/>
      <c r="AF23" s="251"/>
      <c r="AG23" s="252"/>
      <c r="AH23" s="252"/>
      <c r="AI23" s="252"/>
      <c r="AJ23" s="252"/>
      <c r="AK23" s="252"/>
      <c r="AL23" s="253"/>
      <c r="AM23" s="251"/>
      <c r="AN23" s="252"/>
      <c r="AO23" s="252"/>
      <c r="AP23" s="252"/>
      <c r="AQ23" s="252"/>
      <c r="AR23" s="252"/>
      <c r="AS23" s="253"/>
      <c r="AT23" s="251"/>
      <c r="AU23" s="252"/>
      <c r="AV23" s="252"/>
      <c r="AW23" s="807"/>
      <c r="AX23" s="808"/>
      <c r="AY23" s="809"/>
      <c r="AZ23" s="810"/>
      <c r="BA23" s="811"/>
      <c r="BB23" s="812"/>
      <c r="BC23" s="812"/>
      <c r="BD23" s="812"/>
      <c r="BE23" s="813"/>
    </row>
    <row r="24" spans="2:57" ht="20.25" customHeight="1" x14ac:dyDescent="0.2">
      <c r="B24" s="712"/>
      <c r="C24" s="716"/>
      <c r="D24" s="717"/>
      <c r="E24" s="718"/>
      <c r="F24" s="723"/>
      <c r="G24" s="625"/>
      <c r="H24" s="626"/>
      <c r="I24" s="626"/>
      <c r="J24" s="627"/>
      <c r="K24" s="727"/>
      <c r="L24" s="728"/>
      <c r="M24" s="728"/>
      <c r="N24" s="729"/>
      <c r="O24" s="773" t="s">
        <v>367</v>
      </c>
      <c r="P24" s="774"/>
      <c r="Q24" s="775"/>
      <c r="R24" s="254"/>
      <c r="S24" s="255"/>
      <c r="T24" s="255"/>
      <c r="U24" s="255"/>
      <c r="V24" s="255"/>
      <c r="W24" s="255"/>
      <c r="X24" s="256"/>
      <c r="Y24" s="254"/>
      <c r="Z24" s="255"/>
      <c r="AA24" s="255"/>
      <c r="AB24" s="255"/>
      <c r="AC24" s="255"/>
      <c r="AD24" s="255"/>
      <c r="AE24" s="256"/>
      <c r="AF24" s="254"/>
      <c r="AG24" s="255"/>
      <c r="AH24" s="255"/>
      <c r="AI24" s="255"/>
      <c r="AJ24" s="255"/>
      <c r="AK24" s="255"/>
      <c r="AL24" s="256"/>
      <c r="AM24" s="254"/>
      <c r="AN24" s="255"/>
      <c r="AO24" s="255"/>
      <c r="AP24" s="255"/>
      <c r="AQ24" s="255"/>
      <c r="AR24" s="255"/>
      <c r="AS24" s="256"/>
      <c r="AT24" s="254"/>
      <c r="AU24" s="255"/>
      <c r="AV24" s="255"/>
      <c r="AW24" s="776"/>
      <c r="AX24" s="777"/>
      <c r="AY24" s="778"/>
      <c r="AZ24" s="779"/>
      <c r="BA24" s="767"/>
      <c r="BB24" s="768"/>
      <c r="BC24" s="768"/>
      <c r="BD24" s="768"/>
      <c r="BE24" s="769"/>
    </row>
    <row r="25" spans="2:57" ht="20.25" customHeight="1" x14ac:dyDescent="0.2">
      <c r="B25" s="712"/>
      <c r="C25" s="719"/>
      <c r="D25" s="720"/>
      <c r="E25" s="721"/>
      <c r="F25" s="797"/>
      <c r="G25" s="625"/>
      <c r="H25" s="626"/>
      <c r="I25" s="626"/>
      <c r="J25" s="627"/>
      <c r="K25" s="801"/>
      <c r="L25" s="802"/>
      <c r="M25" s="802"/>
      <c r="N25" s="803"/>
      <c r="O25" s="780" t="s">
        <v>368</v>
      </c>
      <c r="P25" s="781"/>
      <c r="Q25" s="782"/>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783"/>
      <c r="AX25" s="784"/>
      <c r="AY25" s="785"/>
      <c r="AZ25" s="786"/>
      <c r="BA25" s="770"/>
      <c r="BB25" s="771"/>
      <c r="BC25" s="771"/>
      <c r="BD25" s="771"/>
      <c r="BE25" s="772"/>
    </row>
    <row r="26" spans="2:57" ht="20.25" customHeight="1" x14ac:dyDescent="0.2">
      <c r="B26" s="712">
        <f>B23+1</f>
        <v>3</v>
      </c>
      <c r="C26" s="787"/>
      <c r="D26" s="788"/>
      <c r="E26" s="789"/>
      <c r="F26" s="796"/>
      <c r="G26" s="625"/>
      <c r="H26" s="626"/>
      <c r="I26" s="626"/>
      <c r="J26" s="627"/>
      <c r="K26" s="798"/>
      <c r="L26" s="799"/>
      <c r="M26" s="799"/>
      <c r="N26" s="800"/>
      <c r="O26" s="804" t="s">
        <v>366</v>
      </c>
      <c r="P26" s="805"/>
      <c r="Q26" s="806"/>
      <c r="R26" s="251"/>
      <c r="S26" s="252"/>
      <c r="T26" s="252"/>
      <c r="U26" s="252"/>
      <c r="V26" s="252"/>
      <c r="W26" s="252"/>
      <c r="X26" s="253"/>
      <c r="Y26" s="251"/>
      <c r="Z26" s="252"/>
      <c r="AA26" s="252"/>
      <c r="AB26" s="252"/>
      <c r="AC26" s="252"/>
      <c r="AD26" s="252"/>
      <c r="AE26" s="253"/>
      <c r="AF26" s="251"/>
      <c r="AG26" s="252"/>
      <c r="AH26" s="252"/>
      <c r="AI26" s="252"/>
      <c r="AJ26" s="252"/>
      <c r="AK26" s="252"/>
      <c r="AL26" s="253"/>
      <c r="AM26" s="251"/>
      <c r="AN26" s="252"/>
      <c r="AO26" s="252"/>
      <c r="AP26" s="252"/>
      <c r="AQ26" s="252"/>
      <c r="AR26" s="252"/>
      <c r="AS26" s="253"/>
      <c r="AT26" s="251"/>
      <c r="AU26" s="252"/>
      <c r="AV26" s="252"/>
      <c r="AW26" s="807"/>
      <c r="AX26" s="808"/>
      <c r="AY26" s="809"/>
      <c r="AZ26" s="810"/>
      <c r="BA26" s="811"/>
      <c r="BB26" s="812"/>
      <c r="BC26" s="812"/>
      <c r="BD26" s="812"/>
      <c r="BE26" s="813"/>
    </row>
    <row r="27" spans="2:57" ht="20.25" customHeight="1" x14ac:dyDescent="0.2">
      <c r="B27" s="712"/>
      <c r="C27" s="790"/>
      <c r="D27" s="791"/>
      <c r="E27" s="792"/>
      <c r="F27" s="723"/>
      <c r="G27" s="625"/>
      <c r="H27" s="626"/>
      <c r="I27" s="626"/>
      <c r="J27" s="627"/>
      <c r="K27" s="727"/>
      <c r="L27" s="728"/>
      <c r="M27" s="728"/>
      <c r="N27" s="729"/>
      <c r="O27" s="773" t="s">
        <v>367</v>
      </c>
      <c r="P27" s="774"/>
      <c r="Q27" s="775"/>
      <c r="R27" s="254"/>
      <c r="S27" s="255"/>
      <c r="T27" s="255"/>
      <c r="U27" s="255"/>
      <c r="V27" s="255"/>
      <c r="W27" s="255"/>
      <c r="X27" s="256"/>
      <c r="Y27" s="254"/>
      <c r="Z27" s="255"/>
      <c r="AA27" s="255"/>
      <c r="AB27" s="255"/>
      <c r="AC27" s="255"/>
      <c r="AD27" s="255"/>
      <c r="AE27" s="256"/>
      <c r="AF27" s="254"/>
      <c r="AG27" s="255"/>
      <c r="AH27" s="255"/>
      <c r="AI27" s="255"/>
      <c r="AJ27" s="255"/>
      <c r="AK27" s="255"/>
      <c r="AL27" s="256"/>
      <c r="AM27" s="254"/>
      <c r="AN27" s="255"/>
      <c r="AO27" s="255"/>
      <c r="AP27" s="255"/>
      <c r="AQ27" s="255"/>
      <c r="AR27" s="255"/>
      <c r="AS27" s="256"/>
      <c r="AT27" s="254"/>
      <c r="AU27" s="255"/>
      <c r="AV27" s="255"/>
      <c r="AW27" s="776"/>
      <c r="AX27" s="777"/>
      <c r="AY27" s="778"/>
      <c r="AZ27" s="779"/>
      <c r="BA27" s="767"/>
      <c r="BB27" s="768"/>
      <c r="BC27" s="768"/>
      <c r="BD27" s="768"/>
      <c r="BE27" s="769"/>
    </row>
    <row r="28" spans="2:57" ht="20.25" customHeight="1" x14ac:dyDescent="0.2">
      <c r="B28" s="712"/>
      <c r="C28" s="793"/>
      <c r="D28" s="794"/>
      <c r="E28" s="795"/>
      <c r="F28" s="797"/>
      <c r="G28" s="625"/>
      <c r="H28" s="626"/>
      <c r="I28" s="626"/>
      <c r="J28" s="627"/>
      <c r="K28" s="801"/>
      <c r="L28" s="802"/>
      <c r="M28" s="802"/>
      <c r="N28" s="803"/>
      <c r="O28" s="780" t="s">
        <v>368</v>
      </c>
      <c r="P28" s="781"/>
      <c r="Q28" s="782"/>
      <c r="R28" s="257"/>
      <c r="S28" s="258"/>
      <c r="T28" s="258"/>
      <c r="U28" s="258"/>
      <c r="V28" s="258"/>
      <c r="W28" s="258"/>
      <c r="X28" s="259"/>
      <c r="Y28" s="257"/>
      <c r="Z28" s="258"/>
      <c r="AA28" s="258"/>
      <c r="AB28" s="258"/>
      <c r="AC28" s="258"/>
      <c r="AD28" s="258"/>
      <c r="AE28" s="259"/>
      <c r="AF28" s="257"/>
      <c r="AG28" s="258"/>
      <c r="AH28" s="258"/>
      <c r="AI28" s="258"/>
      <c r="AJ28" s="258"/>
      <c r="AK28" s="258"/>
      <c r="AL28" s="259"/>
      <c r="AM28" s="257"/>
      <c r="AN28" s="258"/>
      <c r="AO28" s="258"/>
      <c r="AP28" s="258"/>
      <c r="AQ28" s="258"/>
      <c r="AR28" s="258"/>
      <c r="AS28" s="259"/>
      <c r="AT28" s="257"/>
      <c r="AU28" s="258"/>
      <c r="AV28" s="258"/>
      <c r="AW28" s="783"/>
      <c r="AX28" s="784"/>
      <c r="AY28" s="785"/>
      <c r="AZ28" s="786"/>
      <c r="BA28" s="770"/>
      <c r="BB28" s="771"/>
      <c r="BC28" s="771"/>
      <c r="BD28" s="771"/>
      <c r="BE28" s="772"/>
    </row>
    <row r="29" spans="2:57" ht="20.25" customHeight="1" x14ac:dyDescent="0.2">
      <c r="B29" s="712">
        <f>B26+1</f>
        <v>4</v>
      </c>
      <c r="C29" s="787"/>
      <c r="D29" s="788"/>
      <c r="E29" s="789"/>
      <c r="F29" s="796"/>
      <c r="G29" s="625"/>
      <c r="H29" s="626"/>
      <c r="I29" s="626"/>
      <c r="J29" s="627"/>
      <c r="K29" s="798"/>
      <c r="L29" s="799"/>
      <c r="M29" s="799"/>
      <c r="N29" s="800"/>
      <c r="O29" s="804" t="s">
        <v>366</v>
      </c>
      <c r="P29" s="805"/>
      <c r="Q29" s="806"/>
      <c r="R29" s="251"/>
      <c r="S29" s="252"/>
      <c r="T29" s="252"/>
      <c r="U29" s="252"/>
      <c r="V29" s="252"/>
      <c r="W29" s="252"/>
      <c r="X29" s="253"/>
      <c r="Y29" s="251"/>
      <c r="Z29" s="252"/>
      <c r="AA29" s="252"/>
      <c r="AB29" s="252"/>
      <c r="AC29" s="252"/>
      <c r="AD29" s="252"/>
      <c r="AE29" s="253"/>
      <c r="AF29" s="251"/>
      <c r="AG29" s="252"/>
      <c r="AH29" s="252"/>
      <c r="AI29" s="252"/>
      <c r="AJ29" s="252"/>
      <c r="AK29" s="252"/>
      <c r="AL29" s="253"/>
      <c r="AM29" s="251"/>
      <c r="AN29" s="252"/>
      <c r="AO29" s="252"/>
      <c r="AP29" s="252"/>
      <c r="AQ29" s="252"/>
      <c r="AR29" s="252"/>
      <c r="AS29" s="253"/>
      <c r="AT29" s="251"/>
      <c r="AU29" s="252"/>
      <c r="AV29" s="252"/>
      <c r="AW29" s="807"/>
      <c r="AX29" s="808"/>
      <c r="AY29" s="809"/>
      <c r="AZ29" s="810"/>
      <c r="BA29" s="811"/>
      <c r="BB29" s="812"/>
      <c r="BC29" s="812"/>
      <c r="BD29" s="812"/>
      <c r="BE29" s="813"/>
    </row>
    <row r="30" spans="2:57" ht="20.25" customHeight="1" x14ac:dyDescent="0.2">
      <c r="B30" s="712"/>
      <c r="C30" s="790"/>
      <c r="D30" s="791"/>
      <c r="E30" s="792"/>
      <c r="F30" s="723"/>
      <c r="G30" s="625"/>
      <c r="H30" s="626"/>
      <c r="I30" s="626"/>
      <c r="J30" s="627"/>
      <c r="K30" s="727"/>
      <c r="L30" s="728"/>
      <c r="M30" s="728"/>
      <c r="N30" s="729"/>
      <c r="O30" s="773" t="s">
        <v>367</v>
      </c>
      <c r="P30" s="774"/>
      <c r="Q30" s="775"/>
      <c r="R30" s="254"/>
      <c r="S30" s="255"/>
      <c r="T30" s="255"/>
      <c r="U30" s="255"/>
      <c r="V30" s="255"/>
      <c r="W30" s="255"/>
      <c r="X30" s="256"/>
      <c r="Y30" s="254"/>
      <c r="Z30" s="255"/>
      <c r="AA30" s="255"/>
      <c r="AB30" s="255"/>
      <c r="AC30" s="255"/>
      <c r="AD30" s="255"/>
      <c r="AE30" s="256"/>
      <c r="AF30" s="254"/>
      <c r="AG30" s="255"/>
      <c r="AH30" s="255"/>
      <c r="AI30" s="255"/>
      <c r="AJ30" s="255"/>
      <c r="AK30" s="255"/>
      <c r="AL30" s="256"/>
      <c r="AM30" s="254"/>
      <c r="AN30" s="255"/>
      <c r="AO30" s="255"/>
      <c r="AP30" s="255"/>
      <c r="AQ30" s="255"/>
      <c r="AR30" s="255"/>
      <c r="AS30" s="256"/>
      <c r="AT30" s="254"/>
      <c r="AU30" s="255"/>
      <c r="AV30" s="255"/>
      <c r="AW30" s="776"/>
      <c r="AX30" s="777"/>
      <c r="AY30" s="778"/>
      <c r="AZ30" s="779"/>
      <c r="BA30" s="767"/>
      <c r="BB30" s="768"/>
      <c r="BC30" s="768"/>
      <c r="BD30" s="768"/>
      <c r="BE30" s="769"/>
    </row>
    <row r="31" spans="2:57" ht="20.25" customHeight="1" x14ac:dyDescent="0.2">
      <c r="B31" s="712"/>
      <c r="C31" s="793"/>
      <c r="D31" s="794"/>
      <c r="E31" s="795"/>
      <c r="F31" s="797"/>
      <c r="G31" s="625"/>
      <c r="H31" s="626"/>
      <c r="I31" s="626"/>
      <c r="J31" s="627"/>
      <c r="K31" s="801"/>
      <c r="L31" s="802"/>
      <c r="M31" s="802"/>
      <c r="N31" s="803"/>
      <c r="O31" s="780" t="s">
        <v>368</v>
      </c>
      <c r="P31" s="781"/>
      <c r="Q31" s="782"/>
      <c r="R31" s="257"/>
      <c r="S31" s="258"/>
      <c r="T31" s="258"/>
      <c r="U31" s="258"/>
      <c r="V31" s="258"/>
      <c r="W31" s="258"/>
      <c r="X31" s="259"/>
      <c r="Y31" s="257"/>
      <c r="Z31" s="258"/>
      <c r="AA31" s="258"/>
      <c r="AB31" s="258"/>
      <c r="AC31" s="258"/>
      <c r="AD31" s="258"/>
      <c r="AE31" s="259"/>
      <c r="AF31" s="257"/>
      <c r="AG31" s="258"/>
      <c r="AH31" s="258"/>
      <c r="AI31" s="258"/>
      <c r="AJ31" s="258"/>
      <c r="AK31" s="258"/>
      <c r="AL31" s="259"/>
      <c r="AM31" s="257"/>
      <c r="AN31" s="258"/>
      <c r="AO31" s="258"/>
      <c r="AP31" s="258"/>
      <c r="AQ31" s="258"/>
      <c r="AR31" s="258"/>
      <c r="AS31" s="259"/>
      <c r="AT31" s="257"/>
      <c r="AU31" s="258"/>
      <c r="AV31" s="258"/>
      <c r="AW31" s="783"/>
      <c r="AX31" s="784"/>
      <c r="AY31" s="785"/>
      <c r="AZ31" s="786"/>
      <c r="BA31" s="770"/>
      <c r="BB31" s="771"/>
      <c r="BC31" s="771"/>
      <c r="BD31" s="771"/>
      <c r="BE31" s="772"/>
    </row>
    <row r="32" spans="2:57" ht="20.25" customHeight="1" x14ac:dyDescent="0.2">
      <c r="B32" s="712">
        <f>B29+1</f>
        <v>5</v>
      </c>
      <c r="C32" s="787"/>
      <c r="D32" s="788"/>
      <c r="E32" s="789"/>
      <c r="F32" s="796"/>
      <c r="G32" s="625"/>
      <c r="H32" s="626"/>
      <c r="I32" s="626"/>
      <c r="J32" s="627"/>
      <c r="K32" s="798"/>
      <c r="L32" s="799"/>
      <c r="M32" s="799"/>
      <c r="N32" s="800"/>
      <c r="O32" s="804" t="s">
        <v>366</v>
      </c>
      <c r="P32" s="805"/>
      <c r="Q32" s="806"/>
      <c r="R32" s="251"/>
      <c r="S32" s="252"/>
      <c r="T32" s="252"/>
      <c r="U32" s="252"/>
      <c r="V32" s="252"/>
      <c r="W32" s="252"/>
      <c r="X32" s="253"/>
      <c r="Y32" s="251"/>
      <c r="Z32" s="252"/>
      <c r="AA32" s="252"/>
      <c r="AB32" s="252"/>
      <c r="AC32" s="252"/>
      <c r="AD32" s="252"/>
      <c r="AE32" s="253"/>
      <c r="AF32" s="251"/>
      <c r="AG32" s="252"/>
      <c r="AH32" s="252"/>
      <c r="AI32" s="252"/>
      <c r="AJ32" s="252"/>
      <c r="AK32" s="252"/>
      <c r="AL32" s="253"/>
      <c r="AM32" s="251"/>
      <c r="AN32" s="252"/>
      <c r="AO32" s="252"/>
      <c r="AP32" s="252"/>
      <c r="AQ32" s="252"/>
      <c r="AR32" s="252"/>
      <c r="AS32" s="253"/>
      <c r="AT32" s="251"/>
      <c r="AU32" s="252"/>
      <c r="AV32" s="252"/>
      <c r="AW32" s="807"/>
      <c r="AX32" s="808"/>
      <c r="AY32" s="809"/>
      <c r="AZ32" s="810"/>
      <c r="BA32" s="811"/>
      <c r="BB32" s="812"/>
      <c r="BC32" s="812"/>
      <c r="BD32" s="812"/>
      <c r="BE32" s="813"/>
    </row>
    <row r="33" spans="2:57" ht="20.25" customHeight="1" x14ac:dyDescent="0.2">
      <c r="B33" s="712"/>
      <c r="C33" s="790"/>
      <c r="D33" s="791"/>
      <c r="E33" s="792"/>
      <c r="F33" s="723"/>
      <c r="G33" s="625"/>
      <c r="H33" s="626"/>
      <c r="I33" s="626"/>
      <c r="J33" s="627"/>
      <c r="K33" s="727"/>
      <c r="L33" s="728"/>
      <c r="M33" s="728"/>
      <c r="N33" s="729"/>
      <c r="O33" s="773" t="s">
        <v>367</v>
      </c>
      <c r="P33" s="774"/>
      <c r="Q33" s="775"/>
      <c r="R33" s="254"/>
      <c r="S33" s="255"/>
      <c r="T33" s="255"/>
      <c r="U33" s="255"/>
      <c r="V33" s="255"/>
      <c r="W33" s="255"/>
      <c r="X33" s="256"/>
      <c r="Y33" s="254"/>
      <c r="Z33" s="255"/>
      <c r="AA33" s="255"/>
      <c r="AB33" s="255"/>
      <c r="AC33" s="255"/>
      <c r="AD33" s="255"/>
      <c r="AE33" s="256"/>
      <c r="AF33" s="254"/>
      <c r="AG33" s="255"/>
      <c r="AH33" s="255"/>
      <c r="AI33" s="255"/>
      <c r="AJ33" s="255"/>
      <c r="AK33" s="255"/>
      <c r="AL33" s="256"/>
      <c r="AM33" s="254"/>
      <c r="AN33" s="255"/>
      <c r="AO33" s="255"/>
      <c r="AP33" s="255"/>
      <c r="AQ33" s="255"/>
      <c r="AR33" s="255"/>
      <c r="AS33" s="256"/>
      <c r="AT33" s="254"/>
      <c r="AU33" s="255"/>
      <c r="AV33" s="255"/>
      <c r="AW33" s="776"/>
      <c r="AX33" s="777"/>
      <c r="AY33" s="778"/>
      <c r="AZ33" s="779"/>
      <c r="BA33" s="767"/>
      <c r="BB33" s="768"/>
      <c r="BC33" s="768"/>
      <c r="BD33" s="768"/>
      <c r="BE33" s="769"/>
    </row>
    <row r="34" spans="2:57" ht="20.25" customHeight="1" x14ac:dyDescent="0.2">
      <c r="B34" s="712"/>
      <c r="C34" s="793"/>
      <c r="D34" s="794"/>
      <c r="E34" s="795"/>
      <c r="F34" s="797"/>
      <c r="G34" s="625"/>
      <c r="H34" s="626"/>
      <c r="I34" s="626"/>
      <c r="J34" s="627"/>
      <c r="K34" s="801"/>
      <c r="L34" s="802"/>
      <c r="M34" s="802"/>
      <c r="N34" s="803"/>
      <c r="O34" s="780" t="s">
        <v>368</v>
      </c>
      <c r="P34" s="781"/>
      <c r="Q34" s="782"/>
      <c r="R34" s="257"/>
      <c r="S34" s="258"/>
      <c r="T34" s="258"/>
      <c r="U34" s="258"/>
      <c r="V34" s="258"/>
      <c r="W34" s="258"/>
      <c r="X34" s="259"/>
      <c r="Y34" s="257"/>
      <c r="Z34" s="258"/>
      <c r="AA34" s="258"/>
      <c r="AB34" s="258"/>
      <c r="AC34" s="258"/>
      <c r="AD34" s="258"/>
      <c r="AE34" s="259"/>
      <c r="AF34" s="257"/>
      <c r="AG34" s="258"/>
      <c r="AH34" s="258"/>
      <c r="AI34" s="258"/>
      <c r="AJ34" s="258"/>
      <c r="AK34" s="258"/>
      <c r="AL34" s="259"/>
      <c r="AM34" s="257"/>
      <c r="AN34" s="258"/>
      <c r="AO34" s="258"/>
      <c r="AP34" s="258"/>
      <c r="AQ34" s="258"/>
      <c r="AR34" s="258"/>
      <c r="AS34" s="259"/>
      <c r="AT34" s="257"/>
      <c r="AU34" s="258"/>
      <c r="AV34" s="258"/>
      <c r="AW34" s="783"/>
      <c r="AX34" s="784"/>
      <c r="AY34" s="785"/>
      <c r="AZ34" s="786"/>
      <c r="BA34" s="770"/>
      <c r="BB34" s="771"/>
      <c r="BC34" s="771"/>
      <c r="BD34" s="771"/>
      <c r="BE34" s="772"/>
    </row>
    <row r="35" spans="2:57" ht="20.25" customHeight="1" x14ac:dyDescent="0.2">
      <c r="B35" s="712">
        <f>B32+1</f>
        <v>6</v>
      </c>
      <c r="C35" s="787"/>
      <c r="D35" s="788"/>
      <c r="E35" s="789"/>
      <c r="F35" s="796"/>
      <c r="G35" s="625"/>
      <c r="H35" s="626"/>
      <c r="I35" s="626"/>
      <c r="J35" s="627"/>
      <c r="K35" s="798"/>
      <c r="L35" s="799"/>
      <c r="M35" s="799"/>
      <c r="N35" s="800"/>
      <c r="O35" s="804" t="s">
        <v>366</v>
      </c>
      <c r="P35" s="805"/>
      <c r="Q35" s="806"/>
      <c r="R35" s="251"/>
      <c r="S35" s="252"/>
      <c r="T35" s="252"/>
      <c r="U35" s="252"/>
      <c r="V35" s="252"/>
      <c r="W35" s="252"/>
      <c r="X35" s="253"/>
      <c r="Y35" s="251"/>
      <c r="Z35" s="252"/>
      <c r="AA35" s="252"/>
      <c r="AB35" s="252"/>
      <c r="AC35" s="252"/>
      <c r="AD35" s="252"/>
      <c r="AE35" s="253"/>
      <c r="AF35" s="251"/>
      <c r="AG35" s="252"/>
      <c r="AH35" s="252"/>
      <c r="AI35" s="252"/>
      <c r="AJ35" s="252"/>
      <c r="AK35" s="252"/>
      <c r="AL35" s="253"/>
      <c r="AM35" s="251"/>
      <c r="AN35" s="252"/>
      <c r="AO35" s="252"/>
      <c r="AP35" s="252"/>
      <c r="AQ35" s="252"/>
      <c r="AR35" s="252"/>
      <c r="AS35" s="253"/>
      <c r="AT35" s="251"/>
      <c r="AU35" s="252"/>
      <c r="AV35" s="252"/>
      <c r="AW35" s="807"/>
      <c r="AX35" s="808"/>
      <c r="AY35" s="809"/>
      <c r="AZ35" s="810"/>
      <c r="BA35" s="811"/>
      <c r="BB35" s="812"/>
      <c r="BC35" s="812"/>
      <c r="BD35" s="812"/>
      <c r="BE35" s="813"/>
    </row>
    <row r="36" spans="2:57" ht="20.25" customHeight="1" x14ac:dyDescent="0.2">
      <c r="B36" s="712"/>
      <c r="C36" s="790"/>
      <c r="D36" s="791"/>
      <c r="E36" s="792"/>
      <c r="F36" s="723"/>
      <c r="G36" s="625"/>
      <c r="H36" s="626"/>
      <c r="I36" s="626"/>
      <c r="J36" s="627"/>
      <c r="K36" s="727"/>
      <c r="L36" s="728"/>
      <c r="M36" s="728"/>
      <c r="N36" s="729"/>
      <c r="O36" s="773" t="s">
        <v>367</v>
      </c>
      <c r="P36" s="774"/>
      <c r="Q36" s="775"/>
      <c r="R36" s="254"/>
      <c r="S36" s="255"/>
      <c r="T36" s="255"/>
      <c r="U36" s="255"/>
      <c r="V36" s="255"/>
      <c r="W36" s="255"/>
      <c r="X36" s="256"/>
      <c r="Y36" s="254"/>
      <c r="Z36" s="255"/>
      <c r="AA36" s="255"/>
      <c r="AB36" s="255"/>
      <c r="AC36" s="255"/>
      <c r="AD36" s="255"/>
      <c r="AE36" s="256"/>
      <c r="AF36" s="254"/>
      <c r="AG36" s="255"/>
      <c r="AH36" s="255"/>
      <c r="AI36" s="255"/>
      <c r="AJ36" s="255"/>
      <c r="AK36" s="255"/>
      <c r="AL36" s="256"/>
      <c r="AM36" s="254"/>
      <c r="AN36" s="255"/>
      <c r="AO36" s="255"/>
      <c r="AP36" s="255"/>
      <c r="AQ36" s="255"/>
      <c r="AR36" s="255"/>
      <c r="AS36" s="256"/>
      <c r="AT36" s="254"/>
      <c r="AU36" s="255"/>
      <c r="AV36" s="255"/>
      <c r="AW36" s="776"/>
      <c r="AX36" s="777"/>
      <c r="AY36" s="778"/>
      <c r="AZ36" s="779"/>
      <c r="BA36" s="767"/>
      <c r="BB36" s="768"/>
      <c r="BC36" s="768"/>
      <c r="BD36" s="768"/>
      <c r="BE36" s="769"/>
    </row>
    <row r="37" spans="2:57" ht="20.25" customHeight="1" x14ac:dyDescent="0.2">
      <c r="B37" s="712"/>
      <c r="C37" s="793"/>
      <c r="D37" s="794"/>
      <c r="E37" s="795"/>
      <c r="F37" s="797"/>
      <c r="G37" s="625"/>
      <c r="H37" s="626"/>
      <c r="I37" s="626"/>
      <c r="J37" s="627"/>
      <c r="K37" s="801"/>
      <c r="L37" s="802"/>
      <c r="M37" s="802"/>
      <c r="N37" s="803"/>
      <c r="O37" s="780" t="s">
        <v>368</v>
      </c>
      <c r="P37" s="781"/>
      <c r="Q37" s="782"/>
      <c r="R37" s="257"/>
      <c r="S37" s="258"/>
      <c r="T37" s="258"/>
      <c r="U37" s="258"/>
      <c r="V37" s="258"/>
      <c r="W37" s="258"/>
      <c r="X37" s="259"/>
      <c r="Y37" s="257"/>
      <c r="Z37" s="258"/>
      <c r="AA37" s="258"/>
      <c r="AB37" s="258"/>
      <c r="AC37" s="258"/>
      <c r="AD37" s="258"/>
      <c r="AE37" s="259"/>
      <c r="AF37" s="257"/>
      <c r="AG37" s="258"/>
      <c r="AH37" s="258"/>
      <c r="AI37" s="258"/>
      <c r="AJ37" s="258"/>
      <c r="AK37" s="258"/>
      <c r="AL37" s="259"/>
      <c r="AM37" s="257"/>
      <c r="AN37" s="258"/>
      <c r="AO37" s="258"/>
      <c r="AP37" s="258"/>
      <c r="AQ37" s="258"/>
      <c r="AR37" s="258"/>
      <c r="AS37" s="259"/>
      <c r="AT37" s="257"/>
      <c r="AU37" s="258"/>
      <c r="AV37" s="258"/>
      <c r="AW37" s="783"/>
      <c r="AX37" s="784"/>
      <c r="AY37" s="785"/>
      <c r="AZ37" s="786"/>
      <c r="BA37" s="770"/>
      <c r="BB37" s="771"/>
      <c r="BC37" s="771"/>
      <c r="BD37" s="771"/>
      <c r="BE37" s="772"/>
    </row>
    <row r="38" spans="2:57" ht="20.25" customHeight="1" x14ac:dyDescent="0.2">
      <c r="B38" s="712">
        <f>B35+1</f>
        <v>7</v>
      </c>
      <c r="C38" s="787"/>
      <c r="D38" s="788"/>
      <c r="E38" s="789"/>
      <c r="F38" s="796"/>
      <c r="G38" s="625"/>
      <c r="H38" s="626"/>
      <c r="I38" s="626"/>
      <c r="J38" s="627"/>
      <c r="K38" s="798"/>
      <c r="L38" s="799"/>
      <c r="M38" s="799"/>
      <c r="N38" s="800"/>
      <c r="O38" s="804" t="s">
        <v>366</v>
      </c>
      <c r="P38" s="805"/>
      <c r="Q38" s="806"/>
      <c r="R38" s="251"/>
      <c r="S38" s="252"/>
      <c r="T38" s="252"/>
      <c r="U38" s="252"/>
      <c r="V38" s="252"/>
      <c r="W38" s="252"/>
      <c r="X38" s="253"/>
      <c r="Y38" s="251"/>
      <c r="Z38" s="252"/>
      <c r="AA38" s="252"/>
      <c r="AB38" s="252"/>
      <c r="AC38" s="252"/>
      <c r="AD38" s="252"/>
      <c r="AE38" s="253"/>
      <c r="AF38" s="251"/>
      <c r="AG38" s="252"/>
      <c r="AH38" s="252"/>
      <c r="AI38" s="252"/>
      <c r="AJ38" s="252"/>
      <c r="AK38" s="252"/>
      <c r="AL38" s="253"/>
      <c r="AM38" s="251"/>
      <c r="AN38" s="252"/>
      <c r="AO38" s="252"/>
      <c r="AP38" s="252"/>
      <c r="AQ38" s="252"/>
      <c r="AR38" s="252"/>
      <c r="AS38" s="253"/>
      <c r="AT38" s="251"/>
      <c r="AU38" s="252"/>
      <c r="AV38" s="252"/>
      <c r="AW38" s="807"/>
      <c r="AX38" s="808"/>
      <c r="AY38" s="809"/>
      <c r="AZ38" s="810"/>
      <c r="BA38" s="811"/>
      <c r="BB38" s="812"/>
      <c r="BC38" s="812"/>
      <c r="BD38" s="812"/>
      <c r="BE38" s="813"/>
    </row>
    <row r="39" spans="2:57" ht="20.25" customHeight="1" x14ac:dyDescent="0.2">
      <c r="B39" s="712"/>
      <c r="C39" s="790"/>
      <c r="D39" s="791"/>
      <c r="E39" s="792"/>
      <c r="F39" s="723"/>
      <c r="G39" s="625"/>
      <c r="H39" s="626"/>
      <c r="I39" s="626"/>
      <c r="J39" s="627"/>
      <c r="K39" s="727"/>
      <c r="L39" s="728"/>
      <c r="M39" s="728"/>
      <c r="N39" s="729"/>
      <c r="O39" s="773" t="s">
        <v>367</v>
      </c>
      <c r="P39" s="774"/>
      <c r="Q39" s="775"/>
      <c r="R39" s="254"/>
      <c r="S39" s="255"/>
      <c r="T39" s="255"/>
      <c r="U39" s="255"/>
      <c r="V39" s="255"/>
      <c r="W39" s="255"/>
      <c r="X39" s="256"/>
      <c r="Y39" s="254"/>
      <c r="Z39" s="255"/>
      <c r="AA39" s="255"/>
      <c r="AB39" s="255"/>
      <c r="AC39" s="255"/>
      <c r="AD39" s="255"/>
      <c r="AE39" s="256"/>
      <c r="AF39" s="254"/>
      <c r="AG39" s="255"/>
      <c r="AH39" s="255"/>
      <c r="AI39" s="255"/>
      <c r="AJ39" s="255"/>
      <c r="AK39" s="255"/>
      <c r="AL39" s="256"/>
      <c r="AM39" s="254"/>
      <c r="AN39" s="255"/>
      <c r="AO39" s="255"/>
      <c r="AP39" s="255"/>
      <c r="AQ39" s="255"/>
      <c r="AR39" s="255"/>
      <c r="AS39" s="256"/>
      <c r="AT39" s="254"/>
      <c r="AU39" s="255"/>
      <c r="AV39" s="255"/>
      <c r="AW39" s="776"/>
      <c r="AX39" s="777"/>
      <c r="AY39" s="778"/>
      <c r="AZ39" s="779"/>
      <c r="BA39" s="767"/>
      <c r="BB39" s="768"/>
      <c r="BC39" s="768"/>
      <c r="BD39" s="768"/>
      <c r="BE39" s="769"/>
    </row>
    <row r="40" spans="2:57" ht="20.25" customHeight="1" x14ac:dyDescent="0.2">
      <c r="B40" s="712"/>
      <c r="C40" s="793"/>
      <c r="D40" s="794"/>
      <c r="E40" s="795"/>
      <c r="F40" s="797"/>
      <c r="G40" s="625"/>
      <c r="H40" s="626"/>
      <c r="I40" s="626"/>
      <c r="J40" s="627"/>
      <c r="K40" s="801"/>
      <c r="L40" s="802"/>
      <c r="M40" s="802"/>
      <c r="N40" s="803"/>
      <c r="O40" s="780" t="s">
        <v>368</v>
      </c>
      <c r="P40" s="781"/>
      <c r="Q40" s="782"/>
      <c r="R40" s="257"/>
      <c r="S40" s="258"/>
      <c r="T40" s="258"/>
      <c r="U40" s="258"/>
      <c r="V40" s="258"/>
      <c r="W40" s="258"/>
      <c r="X40" s="259"/>
      <c r="Y40" s="257"/>
      <c r="Z40" s="258"/>
      <c r="AA40" s="258"/>
      <c r="AB40" s="258"/>
      <c r="AC40" s="258"/>
      <c r="AD40" s="258"/>
      <c r="AE40" s="259"/>
      <c r="AF40" s="257"/>
      <c r="AG40" s="258"/>
      <c r="AH40" s="258"/>
      <c r="AI40" s="258"/>
      <c r="AJ40" s="258"/>
      <c r="AK40" s="258"/>
      <c r="AL40" s="259"/>
      <c r="AM40" s="257"/>
      <c r="AN40" s="258"/>
      <c r="AO40" s="258"/>
      <c r="AP40" s="258"/>
      <c r="AQ40" s="258"/>
      <c r="AR40" s="258"/>
      <c r="AS40" s="259"/>
      <c r="AT40" s="257"/>
      <c r="AU40" s="258"/>
      <c r="AV40" s="258"/>
      <c r="AW40" s="783"/>
      <c r="AX40" s="784"/>
      <c r="AY40" s="785"/>
      <c r="AZ40" s="786"/>
      <c r="BA40" s="770"/>
      <c r="BB40" s="771"/>
      <c r="BC40" s="771"/>
      <c r="BD40" s="771"/>
      <c r="BE40" s="772"/>
    </row>
    <row r="41" spans="2:57" ht="20.25" customHeight="1" x14ac:dyDescent="0.2">
      <c r="B41" s="712">
        <f>B38+1</f>
        <v>8</v>
      </c>
      <c r="C41" s="787"/>
      <c r="D41" s="788"/>
      <c r="E41" s="789"/>
      <c r="F41" s="796"/>
      <c r="G41" s="625"/>
      <c r="H41" s="626"/>
      <c r="I41" s="626"/>
      <c r="J41" s="627"/>
      <c r="K41" s="798"/>
      <c r="L41" s="799"/>
      <c r="M41" s="799"/>
      <c r="N41" s="800"/>
      <c r="O41" s="804" t="s">
        <v>366</v>
      </c>
      <c r="P41" s="805"/>
      <c r="Q41" s="806"/>
      <c r="R41" s="251"/>
      <c r="S41" s="252"/>
      <c r="T41" s="252"/>
      <c r="U41" s="252"/>
      <c r="V41" s="252"/>
      <c r="W41" s="252"/>
      <c r="X41" s="253"/>
      <c r="Y41" s="251"/>
      <c r="Z41" s="252"/>
      <c r="AA41" s="252"/>
      <c r="AB41" s="252"/>
      <c r="AC41" s="252"/>
      <c r="AD41" s="252"/>
      <c r="AE41" s="253"/>
      <c r="AF41" s="251"/>
      <c r="AG41" s="252"/>
      <c r="AH41" s="252"/>
      <c r="AI41" s="252"/>
      <c r="AJ41" s="252"/>
      <c r="AK41" s="252"/>
      <c r="AL41" s="253"/>
      <c r="AM41" s="251"/>
      <c r="AN41" s="252"/>
      <c r="AO41" s="252"/>
      <c r="AP41" s="252"/>
      <c r="AQ41" s="252"/>
      <c r="AR41" s="252"/>
      <c r="AS41" s="253"/>
      <c r="AT41" s="251"/>
      <c r="AU41" s="252"/>
      <c r="AV41" s="252"/>
      <c r="AW41" s="807"/>
      <c r="AX41" s="808"/>
      <c r="AY41" s="809"/>
      <c r="AZ41" s="810"/>
      <c r="BA41" s="811"/>
      <c r="BB41" s="812"/>
      <c r="BC41" s="812"/>
      <c r="BD41" s="812"/>
      <c r="BE41" s="813"/>
    </row>
    <row r="42" spans="2:57" ht="20.25" customHeight="1" x14ac:dyDescent="0.2">
      <c r="B42" s="712"/>
      <c r="C42" s="790"/>
      <c r="D42" s="791"/>
      <c r="E42" s="792"/>
      <c r="F42" s="723"/>
      <c r="G42" s="625"/>
      <c r="H42" s="626"/>
      <c r="I42" s="626"/>
      <c r="J42" s="627"/>
      <c r="K42" s="727"/>
      <c r="L42" s="728"/>
      <c r="M42" s="728"/>
      <c r="N42" s="729"/>
      <c r="O42" s="773" t="s">
        <v>367</v>
      </c>
      <c r="P42" s="774"/>
      <c r="Q42" s="775"/>
      <c r="R42" s="254"/>
      <c r="S42" s="255"/>
      <c r="T42" s="255"/>
      <c r="U42" s="255"/>
      <c r="V42" s="255"/>
      <c r="W42" s="255"/>
      <c r="X42" s="256"/>
      <c r="Y42" s="254"/>
      <c r="Z42" s="255"/>
      <c r="AA42" s="255"/>
      <c r="AB42" s="255"/>
      <c r="AC42" s="255"/>
      <c r="AD42" s="255"/>
      <c r="AE42" s="256"/>
      <c r="AF42" s="254"/>
      <c r="AG42" s="255"/>
      <c r="AH42" s="255"/>
      <c r="AI42" s="255"/>
      <c r="AJ42" s="255"/>
      <c r="AK42" s="255"/>
      <c r="AL42" s="256"/>
      <c r="AM42" s="254"/>
      <c r="AN42" s="255"/>
      <c r="AO42" s="255"/>
      <c r="AP42" s="255"/>
      <c r="AQ42" s="255"/>
      <c r="AR42" s="255"/>
      <c r="AS42" s="256"/>
      <c r="AT42" s="254"/>
      <c r="AU42" s="255"/>
      <c r="AV42" s="255"/>
      <c r="AW42" s="776"/>
      <c r="AX42" s="777"/>
      <c r="AY42" s="778"/>
      <c r="AZ42" s="779"/>
      <c r="BA42" s="767"/>
      <c r="BB42" s="768"/>
      <c r="BC42" s="768"/>
      <c r="BD42" s="768"/>
      <c r="BE42" s="769"/>
    </row>
    <row r="43" spans="2:57" ht="20.25" customHeight="1" x14ac:dyDescent="0.2">
      <c r="B43" s="712"/>
      <c r="C43" s="793"/>
      <c r="D43" s="794"/>
      <c r="E43" s="795"/>
      <c r="F43" s="797"/>
      <c r="G43" s="625"/>
      <c r="H43" s="626"/>
      <c r="I43" s="626"/>
      <c r="J43" s="627"/>
      <c r="K43" s="801"/>
      <c r="L43" s="802"/>
      <c r="M43" s="802"/>
      <c r="N43" s="803"/>
      <c r="O43" s="780" t="s">
        <v>368</v>
      </c>
      <c r="P43" s="781"/>
      <c r="Q43" s="782"/>
      <c r="R43" s="257"/>
      <c r="S43" s="258"/>
      <c r="T43" s="258"/>
      <c r="U43" s="258"/>
      <c r="V43" s="258"/>
      <c r="W43" s="258"/>
      <c r="X43" s="259"/>
      <c r="Y43" s="257"/>
      <c r="Z43" s="258"/>
      <c r="AA43" s="258"/>
      <c r="AB43" s="258"/>
      <c r="AC43" s="258"/>
      <c r="AD43" s="258"/>
      <c r="AE43" s="259"/>
      <c r="AF43" s="257"/>
      <c r="AG43" s="258"/>
      <c r="AH43" s="258"/>
      <c r="AI43" s="258"/>
      <c r="AJ43" s="258"/>
      <c r="AK43" s="258"/>
      <c r="AL43" s="259"/>
      <c r="AM43" s="257"/>
      <c r="AN43" s="258"/>
      <c r="AO43" s="258"/>
      <c r="AP43" s="258"/>
      <c r="AQ43" s="258"/>
      <c r="AR43" s="258"/>
      <c r="AS43" s="259"/>
      <c r="AT43" s="257"/>
      <c r="AU43" s="258"/>
      <c r="AV43" s="258"/>
      <c r="AW43" s="783"/>
      <c r="AX43" s="784"/>
      <c r="AY43" s="785"/>
      <c r="AZ43" s="786"/>
      <c r="BA43" s="770"/>
      <c r="BB43" s="771"/>
      <c r="BC43" s="771"/>
      <c r="BD43" s="771"/>
      <c r="BE43" s="772"/>
    </row>
    <row r="44" spans="2:57" ht="20.25" customHeight="1" x14ac:dyDescent="0.2">
      <c r="B44" s="712">
        <f>B41+1</f>
        <v>9</v>
      </c>
      <c r="C44" s="787"/>
      <c r="D44" s="788"/>
      <c r="E44" s="789"/>
      <c r="F44" s="796"/>
      <c r="G44" s="625"/>
      <c r="H44" s="626"/>
      <c r="I44" s="626"/>
      <c r="J44" s="627"/>
      <c r="K44" s="798"/>
      <c r="L44" s="799"/>
      <c r="M44" s="799"/>
      <c r="N44" s="800"/>
      <c r="O44" s="804" t="s">
        <v>366</v>
      </c>
      <c r="P44" s="805"/>
      <c r="Q44" s="806"/>
      <c r="R44" s="251"/>
      <c r="S44" s="252"/>
      <c r="T44" s="252"/>
      <c r="U44" s="252"/>
      <c r="V44" s="252"/>
      <c r="W44" s="252"/>
      <c r="X44" s="253"/>
      <c r="Y44" s="251"/>
      <c r="Z44" s="252"/>
      <c r="AA44" s="252"/>
      <c r="AB44" s="252"/>
      <c r="AC44" s="252"/>
      <c r="AD44" s="252"/>
      <c r="AE44" s="253"/>
      <c r="AF44" s="251"/>
      <c r="AG44" s="252"/>
      <c r="AH44" s="252"/>
      <c r="AI44" s="252"/>
      <c r="AJ44" s="252"/>
      <c r="AK44" s="252"/>
      <c r="AL44" s="253"/>
      <c r="AM44" s="251"/>
      <c r="AN44" s="252"/>
      <c r="AO44" s="252"/>
      <c r="AP44" s="252"/>
      <c r="AQ44" s="252"/>
      <c r="AR44" s="252"/>
      <c r="AS44" s="253"/>
      <c r="AT44" s="251"/>
      <c r="AU44" s="252"/>
      <c r="AV44" s="252"/>
      <c r="AW44" s="807"/>
      <c r="AX44" s="808"/>
      <c r="AY44" s="809"/>
      <c r="AZ44" s="810"/>
      <c r="BA44" s="811"/>
      <c r="BB44" s="812"/>
      <c r="BC44" s="812"/>
      <c r="BD44" s="812"/>
      <c r="BE44" s="813"/>
    </row>
    <row r="45" spans="2:57" ht="20.25" customHeight="1" x14ac:dyDescent="0.2">
      <c r="B45" s="712"/>
      <c r="C45" s="790"/>
      <c r="D45" s="791"/>
      <c r="E45" s="792"/>
      <c r="F45" s="723"/>
      <c r="G45" s="625"/>
      <c r="H45" s="626"/>
      <c r="I45" s="626"/>
      <c r="J45" s="627"/>
      <c r="K45" s="727"/>
      <c r="L45" s="728"/>
      <c r="M45" s="728"/>
      <c r="N45" s="729"/>
      <c r="O45" s="773" t="s">
        <v>367</v>
      </c>
      <c r="P45" s="774"/>
      <c r="Q45" s="775"/>
      <c r="R45" s="254"/>
      <c r="S45" s="255"/>
      <c r="T45" s="255"/>
      <c r="U45" s="255"/>
      <c r="V45" s="255"/>
      <c r="W45" s="255"/>
      <c r="X45" s="256"/>
      <c r="Y45" s="254"/>
      <c r="Z45" s="255"/>
      <c r="AA45" s="255"/>
      <c r="AB45" s="255"/>
      <c r="AC45" s="255"/>
      <c r="AD45" s="255"/>
      <c r="AE45" s="256"/>
      <c r="AF45" s="254"/>
      <c r="AG45" s="255"/>
      <c r="AH45" s="255"/>
      <c r="AI45" s="255"/>
      <c r="AJ45" s="255"/>
      <c r="AK45" s="255"/>
      <c r="AL45" s="256"/>
      <c r="AM45" s="254"/>
      <c r="AN45" s="255"/>
      <c r="AO45" s="255"/>
      <c r="AP45" s="255"/>
      <c r="AQ45" s="255"/>
      <c r="AR45" s="255"/>
      <c r="AS45" s="256"/>
      <c r="AT45" s="254"/>
      <c r="AU45" s="255"/>
      <c r="AV45" s="255"/>
      <c r="AW45" s="776"/>
      <c r="AX45" s="777"/>
      <c r="AY45" s="778"/>
      <c r="AZ45" s="779"/>
      <c r="BA45" s="767"/>
      <c r="BB45" s="768"/>
      <c r="BC45" s="768"/>
      <c r="BD45" s="768"/>
      <c r="BE45" s="769"/>
    </row>
    <row r="46" spans="2:57" ht="20.25" customHeight="1" x14ac:dyDescent="0.2">
      <c r="B46" s="712"/>
      <c r="C46" s="793"/>
      <c r="D46" s="794"/>
      <c r="E46" s="795"/>
      <c r="F46" s="797"/>
      <c r="G46" s="625"/>
      <c r="H46" s="626"/>
      <c r="I46" s="626"/>
      <c r="J46" s="627"/>
      <c r="K46" s="801"/>
      <c r="L46" s="802"/>
      <c r="M46" s="802"/>
      <c r="N46" s="803"/>
      <c r="O46" s="780" t="s">
        <v>368</v>
      </c>
      <c r="P46" s="781"/>
      <c r="Q46" s="782"/>
      <c r="R46" s="257"/>
      <c r="S46" s="258"/>
      <c r="T46" s="258"/>
      <c r="U46" s="258"/>
      <c r="V46" s="258"/>
      <c r="W46" s="258"/>
      <c r="X46" s="259"/>
      <c r="Y46" s="257"/>
      <c r="Z46" s="258"/>
      <c r="AA46" s="258"/>
      <c r="AB46" s="258"/>
      <c r="AC46" s="258"/>
      <c r="AD46" s="258"/>
      <c r="AE46" s="259"/>
      <c r="AF46" s="257"/>
      <c r="AG46" s="258"/>
      <c r="AH46" s="258"/>
      <c r="AI46" s="258"/>
      <c r="AJ46" s="258"/>
      <c r="AK46" s="258"/>
      <c r="AL46" s="259"/>
      <c r="AM46" s="257"/>
      <c r="AN46" s="258"/>
      <c r="AO46" s="258"/>
      <c r="AP46" s="258"/>
      <c r="AQ46" s="258"/>
      <c r="AR46" s="258"/>
      <c r="AS46" s="259"/>
      <c r="AT46" s="257"/>
      <c r="AU46" s="258"/>
      <c r="AV46" s="258"/>
      <c r="AW46" s="783"/>
      <c r="AX46" s="784"/>
      <c r="AY46" s="785"/>
      <c r="AZ46" s="786"/>
      <c r="BA46" s="770"/>
      <c r="BB46" s="771"/>
      <c r="BC46" s="771"/>
      <c r="BD46" s="771"/>
      <c r="BE46" s="772"/>
    </row>
    <row r="47" spans="2:57" ht="20.25" customHeight="1" x14ac:dyDescent="0.2">
      <c r="B47" s="712">
        <f>B44+1</f>
        <v>10</v>
      </c>
      <c r="C47" s="787"/>
      <c r="D47" s="788"/>
      <c r="E47" s="789"/>
      <c r="F47" s="796"/>
      <c r="G47" s="625"/>
      <c r="H47" s="626"/>
      <c r="I47" s="626"/>
      <c r="J47" s="627"/>
      <c r="K47" s="798"/>
      <c r="L47" s="799"/>
      <c r="M47" s="799"/>
      <c r="N47" s="800"/>
      <c r="O47" s="804" t="s">
        <v>366</v>
      </c>
      <c r="P47" s="805"/>
      <c r="Q47" s="806"/>
      <c r="R47" s="251"/>
      <c r="S47" s="252"/>
      <c r="T47" s="252"/>
      <c r="U47" s="252"/>
      <c r="V47" s="252"/>
      <c r="W47" s="252"/>
      <c r="X47" s="253"/>
      <c r="Y47" s="251"/>
      <c r="Z47" s="252"/>
      <c r="AA47" s="252"/>
      <c r="AB47" s="252"/>
      <c r="AC47" s="252"/>
      <c r="AD47" s="252"/>
      <c r="AE47" s="253"/>
      <c r="AF47" s="251"/>
      <c r="AG47" s="252"/>
      <c r="AH47" s="252"/>
      <c r="AI47" s="252"/>
      <c r="AJ47" s="252"/>
      <c r="AK47" s="252"/>
      <c r="AL47" s="253"/>
      <c r="AM47" s="251"/>
      <c r="AN47" s="252"/>
      <c r="AO47" s="252"/>
      <c r="AP47" s="252"/>
      <c r="AQ47" s="252"/>
      <c r="AR47" s="252"/>
      <c r="AS47" s="253"/>
      <c r="AT47" s="251"/>
      <c r="AU47" s="252"/>
      <c r="AV47" s="252"/>
      <c r="AW47" s="807"/>
      <c r="AX47" s="808"/>
      <c r="AY47" s="809"/>
      <c r="AZ47" s="810"/>
      <c r="BA47" s="811"/>
      <c r="BB47" s="812"/>
      <c r="BC47" s="812"/>
      <c r="BD47" s="812"/>
      <c r="BE47" s="813"/>
    </row>
    <row r="48" spans="2:57" ht="20.25" customHeight="1" x14ac:dyDescent="0.2">
      <c r="B48" s="712"/>
      <c r="C48" s="790"/>
      <c r="D48" s="791"/>
      <c r="E48" s="792"/>
      <c r="F48" s="723"/>
      <c r="G48" s="625"/>
      <c r="H48" s="626"/>
      <c r="I48" s="626"/>
      <c r="J48" s="627"/>
      <c r="K48" s="727"/>
      <c r="L48" s="728"/>
      <c r="M48" s="728"/>
      <c r="N48" s="729"/>
      <c r="O48" s="773" t="s">
        <v>367</v>
      </c>
      <c r="P48" s="774"/>
      <c r="Q48" s="775"/>
      <c r="R48" s="254"/>
      <c r="S48" s="255"/>
      <c r="T48" s="255"/>
      <c r="U48" s="255"/>
      <c r="V48" s="255"/>
      <c r="W48" s="255"/>
      <c r="X48" s="256"/>
      <c r="Y48" s="254"/>
      <c r="Z48" s="255"/>
      <c r="AA48" s="255"/>
      <c r="AB48" s="255"/>
      <c r="AC48" s="255"/>
      <c r="AD48" s="255"/>
      <c r="AE48" s="256"/>
      <c r="AF48" s="254"/>
      <c r="AG48" s="255"/>
      <c r="AH48" s="255"/>
      <c r="AI48" s="255"/>
      <c r="AJ48" s="255"/>
      <c r="AK48" s="255"/>
      <c r="AL48" s="256"/>
      <c r="AM48" s="254"/>
      <c r="AN48" s="255"/>
      <c r="AO48" s="255"/>
      <c r="AP48" s="255"/>
      <c r="AQ48" s="255"/>
      <c r="AR48" s="255"/>
      <c r="AS48" s="256"/>
      <c r="AT48" s="254"/>
      <c r="AU48" s="255"/>
      <c r="AV48" s="255"/>
      <c r="AW48" s="776"/>
      <c r="AX48" s="777"/>
      <c r="AY48" s="778"/>
      <c r="AZ48" s="779"/>
      <c r="BA48" s="767"/>
      <c r="BB48" s="768"/>
      <c r="BC48" s="768"/>
      <c r="BD48" s="768"/>
      <c r="BE48" s="769"/>
    </row>
    <row r="49" spans="2:57" ht="20.25" customHeight="1" x14ac:dyDescent="0.2">
      <c r="B49" s="712"/>
      <c r="C49" s="793"/>
      <c r="D49" s="794"/>
      <c r="E49" s="795"/>
      <c r="F49" s="797"/>
      <c r="G49" s="625"/>
      <c r="H49" s="626"/>
      <c r="I49" s="626"/>
      <c r="J49" s="627"/>
      <c r="K49" s="801"/>
      <c r="L49" s="802"/>
      <c r="M49" s="802"/>
      <c r="N49" s="803"/>
      <c r="O49" s="780" t="s">
        <v>368</v>
      </c>
      <c r="P49" s="781"/>
      <c r="Q49" s="782"/>
      <c r="R49" s="257"/>
      <c r="S49" s="258"/>
      <c r="T49" s="258"/>
      <c r="U49" s="258"/>
      <c r="V49" s="258"/>
      <c r="W49" s="258"/>
      <c r="X49" s="259"/>
      <c r="Y49" s="257"/>
      <c r="Z49" s="258"/>
      <c r="AA49" s="258"/>
      <c r="AB49" s="258"/>
      <c r="AC49" s="258"/>
      <c r="AD49" s="258"/>
      <c r="AE49" s="259"/>
      <c r="AF49" s="257"/>
      <c r="AG49" s="258"/>
      <c r="AH49" s="258"/>
      <c r="AI49" s="258"/>
      <c r="AJ49" s="258"/>
      <c r="AK49" s="258"/>
      <c r="AL49" s="259"/>
      <c r="AM49" s="257"/>
      <c r="AN49" s="258"/>
      <c r="AO49" s="258"/>
      <c r="AP49" s="258"/>
      <c r="AQ49" s="258"/>
      <c r="AR49" s="258"/>
      <c r="AS49" s="259"/>
      <c r="AT49" s="257"/>
      <c r="AU49" s="258"/>
      <c r="AV49" s="258"/>
      <c r="AW49" s="783"/>
      <c r="AX49" s="784"/>
      <c r="AY49" s="785"/>
      <c r="AZ49" s="786"/>
      <c r="BA49" s="770"/>
      <c r="BB49" s="771"/>
      <c r="BC49" s="771"/>
      <c r="BD49" s="771"/>
      <c r="BE49" s="772"/>
    </row>
    <row r="50" spans="2:57" ht="20.25" customHeight="1" x14ac:dyDescent="0.2">
      <c r="B50" s="712">
        <f>B47+1</f>
        <v>11</v>
      </c>
      <c r="C50" s="787"/>
      <c r="D50" s="788"/>
      <c r="E50" s="789"/>
      <c r="F50" s="796"/>
      <c r="G50" s="625"/>
      <c r="H50" s="626"/>
      <c r="I50" s="626"/>
      <c r="J50" s="627"/>
      <c r="K50" s="798"/>
      <c r="L50" s="799"/>
      <c r="M50" s="799"/>
      <c r="N50" s="800"/>
      <c r="O50" s="804" t="s">
        <v>366</v>
      </c>
      <c r="P50" s="805"/>
      <c r="Q50" s="806"/>
      <c r="R50" s="251"/>
      <c r="S50" s="252"/>
      <c r="T50" s="252"/>
      <c r="U50" s="252"/>
      <c r="V50" s="252"/>
      <c r="W50" s="252"/>
      <c r="X50" s="253"/>
      <c r="Y50" s="251"/>
      <c r="Z50" s="252"/>
      <c r="AA50" s="252"/>
      <c r="AB50" s="252"/>
      <c r="AC50" s="252"/>
      <c r="AD50" s="252"/>
      <c r="AE50" s="253"/>
      <c r="AF50" s="251"/>
      <c r="AG50" s="252"/>
      <c r="AH50" s="252"/>
      <c r="AI50" s="252"/>
      <c r="AJ50" s="252"/>
      <c r="AK50" s="252"/>
      <c r="AL50" s="253"/>
      <c r="AM50" s="251"/>
      <c r="AN50" s="252"/>
      <c r="AO50" s="252"/>
      <c r="AP50" s="252"/>
      <c r="AQ50" s="252"/>
      <c r="AR50" s="252"/>
      <c r="AS50" s="253"/>
      <c r="AT50" s="251"/>
      <c r="AU50" s="252"/>
      <c r="AV50" s="252"/>
      <c r="AW50" s="807"/>
      <c r="AX50" s="808"/>
      <c r="AY50" s="809"/>
      <c r="AZ50" s="810"/>
      <c r="BA50" s="811"/>
      <c r="BB50" s="812"/>
      <c r="BC50" s="812"/>
      <c r="BD50" s="812"/>
      <c r="BE50" s="813"/>
    </row>
    <row r="51" spans="2:57" ht="20.25" customHeight="1" x14ac:dyDescent="0.2">
      <c r="B51" s="712"/>
      <c r="C51" s="790"/>
      <c r="D51" s="791"/>
      <c r="E51" s="792"/>
      <c r="F51" s="723"/>
      <c r="G51" s="625"/>
      <c r="H51" s="626"/>
      <c r="I51" s="626"/>
      <c r="J51" s="627"/>
      <c r="K51" s="727"/>
      <c r="L51" s="728"/>
      <c r="M51" s="728"/>
      <c r="N51" s="729"/>
      <c r="O51" s="773" t="s">
        <v>367</v>
      </c>
      <c r="P51" s="774"/>
      <c r="Q51" s="775"/>
      <c r="R51" s="254"/>
      <c r="S51" s="255"/>
      <c r="T51" s="255"/>
      <c r="U51" s="255"/>
      <c r="V51" s="255"/>
      <c r="W51" s="255"/>
      <c r="X51" s="256"/>
      <c r="Y51" s="254"/>
      <c r="Z51" s="255"/>
      <c r="AA51" s="255"/>
      <c r="AB51" s="255"/>
      <c r="AC51" s="255"/>
      <c r="AD51" s="255"/>
      <c r="AE51" s="256"/>
      <c r="AF51" s="254"/>
      <c r="AG51" s="255"/>
      <c r="AH51" s="255"/>
      <c r="AI51" s="255"/>
      <c r="AJ51" s="255"/>
      <c r="AK51" s="255"/>
      <c r="AL51" s="256"/>
      <c r="AM51" s="254"/>
      <c r="AN51" s="255"/>
      <c r="AO51" s="255"/>
      <c r="AP51" s="255"/>
      <c r="AQ51" s="255"/>
      <c r="AR51" s="255"/>
      <c r="AS51" s="256"/>
      <c r="AT51" s="254"/>
      <c r="AU51" s="255"/>
      <c r="AV51" s="255"/>
      <c r="AW51" s="776"/>
      <c r="AX51" s="777"/>
      <c r="AY51" s="778"/>
      <c r="AZ51" s="779"/>
      <c r="BA51" s="767"/>
      <c r="BB51" s="768"/>
      <c r="BC51" s="768"/>
      <c r="BD51" s="768"/>
      <c r="BE51" s="769"/>
    </row>
    <row r="52" spans="2:57" ht="20.25" customHeight="1" x14ac:dyDescent="0.2">
      <c r="B52" s="712"/>
      <c r="C52" s="793"/>
      <c r="D52" s="794"/>
      <c r="E52" s="795"/>
      <c r="F52" s="797"/>
      <c r="G52" s="625"/>
      <c r="H52" s="626"/>
      <c r="I52" s="626"/>
      <c r="J52" s="627"/>
      <c r="K52" s="801"/>
      <c r="L52" s="802"/>
      <c r="M52" s="802"/>
      <c r="N52" s="803"/>
      <c r="O52" s="780" t="s">
        <v>368</v>
      </c>
      <c r="P52" s="781"/>
      <c r="Q52" s="782"/>
      <c r="R52" s="257"/>
      <c r="S52" s="258"/>
      <c r="T52" s="258"/>
      <c r="U52" s="258"/>
      <c r="V52" s="258"/>
      <c r="W52" s="258"/>
      <c r="X52" s="259"/>
      <c r="Y52" s="257"/>
      <c r="Z52" s="258"/>
      <c r="AA52" s="258"/>
      <c r="AB52" s="258"/>
      <c r="AC52" s="258"/>
      <c r="AD52" s="258"/>
      <c r="AE52" s="259"/>
      <c r="AF52" s="257"/>
      <c r="AG52" s="258"/>
      <c r="AH52" s="258"/>
      <c r="AI52" s="258"/>
      <c r="AJ52" s="258"/>
      <c r="AK52" s="258"/>
      <c r="AL52" s="259"/>
      <c r="AM52" s="257"/>
      <c r="AN52" s="258"/>
      <c r="AO52" s="258"/>
      <c r="AP52" s="258"/>
      <c r="AQ52" s="258"/>
      <c r="AR52" s="258"/>
      <c r="AS52" s="259"/>
      <c r="AT52" s="257"/>
      <c r="AU52" s="258"/>
      <c r="AV52" s="258"/>
      <c r="AW52" s="783"/>
      <c r="AX52" s="784"/>
      <c r="AY52" s="785"/>
      <c r="AZ52" s="786"/>
      <c r="BA52" s="770"/>
      <c r="BB52" s="771"/>
      <c r="BC52" s="771"/>
      <c r="BD52" s="771"/>
      <c r="BE52" s="772"/>
    </row>
    <row r="53" spans="2:57" ht="20.25" customHeight="1" x14ac:dyDescent="0.2">
      <c r="B53" s="712">
        <f>B50+1</f>
        <v>12</v>
      </c>
      <c r="C53" s="787"/>
      <c r="D53" s="788"/>
      <c r="E53" s="789"/>
      <c r="F53" s="796"/>
      <c r="G53" s="625"/>
      <c r="H53" s="626"/>
      <c r="I53" s="626"/>
      <c r="J53" s="627"/>
      <c r="K53" s="798"/>
      <c r="L53" s="799"/>
      <c r="M53" s="799"/>
      <c r="N53" s="800"/>
      <c r="O53" s="804" t="s">
        <v>366</v>
      </c>
      <c r="P53" s="805"/>
      <c r="Q53" s="806"/>
      <c r="R53" s="251"/>
      <c r="S53" s="252"/>
      <c r="T53" s="252"/>
      <c r="U53" s="252"/>
      <c r="V53" s="252"/>
      <c r="W53" s="252"/>
      <c r="X53" s="253"/>
      <c r="Y53" s="251"/>
      <c r="Z53" s="252"/>
      <c r="AA53" s="252"/>
      <c r="AB53" s="252"/>
      <c r="AC53" s="252"/>
      <c r="AD53" s="252"/>
      <c r="AE53" s="253"/>
      <c r="AF53" s="251"/>
      <c r="AG53" s="252"/>
      <c r="AH53" s="252"/>
      <c r="AI53" s="252"/>
      <c r="AJ53" s="252"/>
      <c r="AK53" s="252"/>
      <c r="AL53" s="253"/>
      <c r="AM53" s="251"/>
      <c r="AN53" s="252"/>
      <c r="AO53" s="252"/>
      <c r="AP53" s="252"/>
      <c r="AQ53" s="252"/>
      <c r="AR53" s="252"/>
      <c r="AS53" s="253"/>
      <c r="AT53" s="251"/>
      <c r="AU53" s="252"/>
      <c r="AV53" s="252"/>
      <c r="AW53" s="807"/>
      <c r="AX53" s="808"/>
      <c r="AY53" s="809"/>
      <c r="AZ53" s="810"/>
      <c r="BA53" s="811"/>
      <c r="BB53" s="812"/>
      <c r="BC53" s="812"/>
      <c r="BD53" s="812"/>
      <c r="BE53" s="813"/>
    </row>
    <row r="54" spans="2:57" ht="20.25" customHeight="1" x14ac:dyDescent="0.2">
      <c r="B54" s="712"/>
      <c r="C54" s="790"/>
      <c r="D54" s="791"/>
      <c r="E54" s="792"/>
      <c r="F54" s="723"/>
      <c r="G54" s="625"/>
      <c r="H54" s="626"/>
      <c r="I54" s="626"/>
      <c r="J54" s="627"/>
      <c r="K54" s="727"/>
      <c r="L54" s="728"/>
      <c r="M54" s="728"/>
      <c r="N54" s="729"/>
      <c r="O54" s="773" t="s">
        <v>367</v>
      </c>
      <c r="P54" s="774"/>
      <c r="Q54" s="775"/>
      <c r="R54" s="254"/>
      <c r="S54" s="255"/>
      <c r="T54" s="255"/>
      <c r="U54" s="255"/>
      <c r="V54" s="255"/>
      <c r="W54" s="255"/>
      <c r="X54" s="256"/>
      <c r="Y54" s="254"/>
      <c r="Z54" s="255"/>
      <c r="AA54" s="255"/>
      <c r="AB54" s="255"/>
      <c r="AC54" s="255"/>
      <c r="AD54" s="255"/>
      <c r="AE54" s="256"/>
      <c r="AF54" s="254"/>
      <c r="AG54" s="255"/>
      <c r="AH54" s="255"/>
      <c r="AI54" s="255"/>
      <c r="AJ54" s="255"/>
      <c r="AK54" s="255"/>
      <c r="AL54" s="256"/>
      <c r="AM54" s="254"/>
      <c r="AN54" s="255"/>
      <c r="AO54" s="255"/>
      <c r="AP54" s="255"/>
      <c r="AQ54" s="255"/>
      <c r="AR54" s="255"/>
      <c r="AS54" s="256"/>
      <c r="AT54" s="254"/>
      <c r="AU54" s="255"/>
      <c r="AV54" s="255"/>
      <c r="AW54" s="776"/>
      <c r="AX54" s="777"/>
      <c r="AY54" s="778"/>
      <c r="AZ54" s="779"/>
      <c r="BA54" s="767"/>
      <c r="BB54" s="768"/>
      <c r="BC54" s="768"/>
      <c r="BD54" s="768"/>
      <c r="BE54" s="769"/>
    </row>
    <row r="55" spans="2:57" ht="20.25" customHeight="1" x14ac:dyDescent="0.2">
      <c r="B55" s="712"/>
      <c r="C55" s="793"/>
      <c r="D55" s="794"/>
      <c r="E55" s="795"/>
      <c r="F55" s="797"/>
      <c r="G55" s="625"/>
      <c r="H55" s="626"/>
      <c r="I55" s="626"/>
      <c r="J55" s="627"/>
      <c r="K55" s="801"/>
      <c r="L55" s="802"/>
      <c r="M55" s="802"/>
      <c r="N55" s="803"/>
      <c r="O55" s="780" t="s">
        <v>368</v>
      </c>
      <c r="P55" s="781"/>
      <c r="Q55" s="782"/>
      <c r="R55" s="257"/>
      <c r="S55" s="258"/>
      <c r="T55" s="258"/>
      <c r="U55" s="258"/>
      <c r="V55" s="258"/>
      <c r="W55" s="258"/>
      <c r="X55" s="259"/>
      <c r="Y55" s="257"/>
      <c r="Z55" s="258"/>
      <c r="AA55" s="258"/>
      <c r="AB55" s="258"/>
      <c r="AC55" s="258"/>
      <c r="AD55" s="258"/>
      <c r="AE55" s="259"/>
      <c r="AF55" s="257"/>
      <c r="AG55" s="258"/>
      <c r="AH55" s="258"/>
      <c r="AI55" s="258"/>
      <c r="AJ55" s="258"/>
      <c r="AK55" s="258"/>
      <c r="AL55" s="259"/>
      <c r="AM55" s="257"/>
      <c r="AN55" s="258"/>
      <c r="AO55" s="258"/>
      <c r="AP55" s="258"/>
      <c r="AQ55" s="258"/>
      <c r="AR55" s="258"/>
      <c r="AS55" s="259"/>
      <c r="AT55" s="257"/>
      <c r="AU55" s="258"/>
      <c r="AV55" s="258"/>
      <c r="AW55" s="783"/>
      <c r="AX55" s="784"/>
      <c r="AY55" s="785"/>
      <c r="AZ55" s="786"/>
      <c r="BA55" s="770"/>
      <c r="BB55" s="771"/>
      <c r="BC55" s="771"/>
      <c r="BD55" s="771"/>
      <c r="BE55" s="772"/>
    </row>
    <row r="56" spans="2:57" ht="20.25" customHeight="1" x14ac:dyDescent="0.2">
      <c r="B56" s="712">
        <f>B53+1</f>
        <v>13</v>
      </c>
      <c r="C56" s="787"/>
      <c r="D56" s="788"/>
      <c r="E56" s="789"/>
      <c r="F56" s="796"/>
      <c r="G56" s="625"/>
      <c r="H56" s="626"/>
      <c r="I56" s="626"/>
      <c r="J56" s="627"/>
      <c r="K56" s="798"/>
      <c r="L56" s="799"/>
      <c r="M56" s="799"/>
      <c r="N56" s="800"/>
      <c r="O56" s="804" t="s">
        <v>366</v>
      </c>
      <c r="P56" s="805"/>
      <c r="Q56" s="806"/>
      <c r="R56" s="251"/>
      <c r="S56" s="252"/>
      <c r="T56" s="252"/>
      <c r="U56" s="252"/>
      <c r="V56" s="252"/>
      <c r="W56" s="252"/>
      <c r="X56" s="253"/>
      <c r="Y56" s="251"/>
      <c r="Z56" s="252"/>
      <c r="AA56" s="252"/>
      <c r="AB56" s="252"/>
      <c r="AC56" s="252"/>
      <c r="AD56" s="252"/>
      <c r="AE56" s="253"/>
      <c r="AF56" s="251"/>
      <c r="AG56" s="252"/>
      <c r="AH56" s="252"/>
      <c r="AI56" s="252"/>
      <c r="AJ56" s="252"/>
      <c r="AK56" s="252"/>
      <c r="AL56" s="253"/>
      <c r="AM56" s="251"/>
      <c r="AN56" s="252"/>
      <c r="AO56" s="252"/>
      <c r="AP56" s="252"/>
      <c r="AQ56" s="252"/>
      <c r="AR56" s="252"/>
      <c r="AS56" s="253"/>
      <c r="AT56" s="251"/>
      <c r="AU56" s="252"/>
      <c r="AV56" s="252"/>
      <c r="AW56" s="807"/>
      <c r="AX56" s="808"/>
      <c r="AY56" s="809"/>
      <c r="AZ56" s="810"/>
      <c r="BA56" s="811"/>
      <c r="BB56" s="812"/>
      <c r="BC56" s="812"/>
      <c r="BD56" s="812"/>
      <c r="BE56" s="813"/>
    </row>
    <row r="57" spans="2:57" ht="20.25" customHeight="1" x14ac:dyDescent="0.2">
      <c r="B57" s="712"/>
      <c r="C57" s="790"/>
      <c r="D57" s="791"/>
      <c r="E57" s="792"/>
      <c r="F57" s="723"/>
      <c r="G57" s="625"/>
      <c r="H57" s="626"/>
      <c r="I57" s="626"/>
      <c r="J57" s="627"/>
      <c r="K57" s="727"/>
      <c r="L57" s="728"/>
      <c r="M57" s="728"/>
      <c r="N57" s="729"/>
      <c r="O57" s="773" t="s">
        <v>367</v>
      </c>
      <c r="P57" s="774"/>
      <c r="Q57" s="775"/>
      <c r="R57" s="254"/>
      <c r="S57" s="255"/>
      <c r="T57" s="255"/>
      <c r="U57" s="255"/>
      <c r="V57" s="255"/>
      <c r="W57" s="255"/>
      <c r="X57" s="256"/>
      <c r="Y57" s="254"/>
      <c r="Z57" s="255"/>
      <c r="AA57" s="255"/>
      <c r="AB57" s="255"/>
      <c r="AC57" s="255"/>
      <c r="AD57" s="255"/>
      <c r="AE57" s="256"/>
      <c r="AF57" s="254"/>
      <c r="AG57" s="255"/>
      <c r="AH57" s="255"/>
      <c r="AI57" s="255"/>
      <c r="AJ57" s="255"/>
      <c r="AK57" s="255"/>
      <c r="AL57" s="256"/>
      <c r="AM57" s="254"/>
      <c r="AN57" s="255"/>
      <c r="AO57" s="255"/>
      <c r="AP57" s="255"/>
      <c r="AQ57" s="255"/>
      <c r="AR57" s="255"/>
      <c r="AS57" s="256"/>
      <c r="AT57" s="254"/>
      <c r="AU57" s="255"/>
      <c r="AV57" s="255"/>
      <c r="AW57" s="776"/>
      <c r="AX57" s="777"/>
      <c r="AY57" s="778"/>
      <c r="AZ57" s="779"/>
      <c r="BA57" s="767"/>
      <c r="BB57" s="768"/>
      <c r="BC57" s="768"/>
      <c r="BD57" s="768"/>
      <c r="BE57" s="769"/>
    </row>
    <row r="58" spans="2:57" ht="20.25" customHeight="1" x14ac:dyDescent="0.2">
      <c r="B58" s="712"/>
      <c r="C58" s="793"/>
      <c r="D58" s="794"/>
      <c r="E58" s="795"/>
      <c r="F58" s="797"/>
      <c r="G58" s="625"/>
      <c r="H58" s="626"/>
      <c r="I58" s="626"/>
      <c r="J58" s="627"/>
      <c r="K58" s="801"/>
      <c r="L58" s="802"/>
      <c r="M58" s="802"/>
      <c r="N58" s="803"/>
      <c r="O58" s="780" t="s">
        <v>368</v>
      </c>
      <c r="P58" s="781"/>
      <c r="Q58" s="782"/>
      <c r="R58" s="257"/>
      <c r="S58" s="258"/>
      <c r="T58" s="258"/>
      <c r="U58" s="258"/>
      <c r="V58" s="258"/>
      <c r="W58" s="258"/>
      <c r="X58" s="259"/>
      <c r="Y58" s="257"/>
      <c r="Z58" s="258"/>
      <c r="AA58" s="258"/>
      <c r="AB58" s="258"/>
      <c r="AC58" s="258"/>
      <c r="AD58" s="258"/>
      <c r="AE58" s="259"/>
      <c r="AF58" s="257"/>
      <c r="AG58" s="258"/>
      <c r="AH58" s="258"/>
      <c r="AI58" s="258"/>
      <c r="AJ58" s="258"/>
      <c r="AK58" s="258"/>
      <c r="AL58" s="259"/>
      <c r="AM58" s="257"/>
      <c r="AN58" s="258"/>
      <c r="AO58" s="258"/>
      <c r="AP58" s="258"/>
      <c r="AQ58" s="258"/>
      <c r="AR58" s="258"/>
      <c r="AS58" s="259"/>
      <c r="AT58" s="257"/>
      <c r="AU58" s="258"/>
      <c r="AV58" s="258"/>
      <c r="AW58" s="783"/>
      <c r="AX58" s="784"/>
      <c r="AY58" s="785"/>
      <c r="AZ58" s="786"/>
      <c r="BA58" s="770"/>
      <c r="BB58" s="771"/>
      <c r="BC58" s="771"/>
      <c r="BD58" s="771"/>
      <c r="BE58" s="772"/>
    </row>
    <row r="59" spans="2:57" ht="20.25" customHeight="1" x14ac:dyDescent="0.2">
      <c r="B59" s="712">
        <f>B56+1</f>
        <v>14</v>
      </c>
      <c r="C59" s="787"/>
      <c r="D59" s="788"/>
      <c r="E59" s="789"/>
      <c r="F59" s="796"/>
      <c r="G59" s="625"/>
      <c r="H59" s="626"/>
      <c r="I59" s="626"/>
      <c r="J59" s="627"/>
      <c r="K59" s="798"/>
      <c r="L59" s="799"/>
      <c r="M59" s="799"/>
      <c r="N59" s="800"/>
      <c r="O59" s="804" t="s">
        <v>366</v>
      </c>
      <c r="P59" s="805"/>
      <c r="Q59" s="806"/>
      <c r="R59" s="251"/>
      <c r="S59" s="252"/>
      <c r="T59" s="252"/>
      <c r="U59" s="252"/>
      <c r="V59" s="252"/>
      <c r="W59" s="252"/>
      <c r="X59" s="253"/>
      <c r="Y59" s="251"/>
      <c r="Z59" s="252"/>
      <c r="AA59" s="252"/>
      <c r="AB59" s="252"/>
      <c r="AC59" s="252"/>
      <c r="AD59" s="252"/>
      <c r="AE59" s="253"/>
      <c r="AF59" s="251"/>
      <c r="AG59" s="252"/>
      <c r="AH59" s="252"/>
      <c r="AI59" s="252"/>
      <c r="AJ59" s="252"/>
      <c r="AK59" s="252"/>
      <c r="AL59" s="253"/>
      <c r="AM59" s="251"/>
      <c r="AN59" s="252"/>
      <c r="AO59" s="252"/>
      <c r="AP59" s="252"/>
      <c r="AQ59" s="252"/>
      <c r="AR59" s="252"/>
      <c r="AS59" s="253"/>
      <c r="AT59" s="251"/>
      <c r="AU59" s="252"/>
      <c r="AV59" s="252"/>
      <c r="AW59" s="807"/>
      <c r="AX59" s="808"/>
      <c r="AY59" s="809"/>
      <c r="AZ59" s="810"/>
      <c r="BA59" s="811"/>
      <c r="BB59" s="812"/>
      <c r="BC59" s="812"/>
      <c r="BD59" s="812"/>
      <c r="BE59" s="813"/>
    </row>
    <row r="60" spans="2:57" ht="20.25" customHeight="1" x14ac:dyDescent="0.2">
      <c r="B60" s="712"/>
      <c r="C60" s="790"/>
      <c r="D60" s="791"/>
      <c r="E60" s="792"/>
      <c r="F60" s="723"/>
      <c r="G60" s="625"/>
      <c r="H60" s="626"/>
      <c r="I60" s="626"/>
      <c r="J60" s="627"/>
      <c r="K60" s="727"/>
      <c r="L60" s="728"/>
      <c r="M60" s="728"/>
      <c r="N60" s="729"/>
      <c r="O60" s="773" t="s">
        <v>367</v>
      </c>
      <c r="P60" s="774"/>
      <c r="Q60" s="775"/>
      <c r="R60" s="254"/>
      <c r="S60" s="255"/>
      <c r="T60" s="255"/>
      <c r="U60" s="255"/>
      <c r="V60" s="255"/>
      <c r="W60" s="255"/>
      <c r="X60" s="256"/>
      <c r="Y60" s="254"/>
      <c r="Z60" s="255"/>
      <c r="AA60" s="255"/>
      <c r="AB60" s="255"/>
      <c r="AC60" s="255"/>
      <c r="AD60" s="255"/>
      <c r="AE60" s="256"/>
      <c r="AF60" s="254"/>
      <c r="AG60" s="255"/>
      <c r="AH60" s="255"/>
      <c r="AI60" s="255"/>
      <c r="AJ60" s="255"/>
      <c r="AK60" s="255"/>
      <c r="AL60" s="256"/>
      <c r="AM60" s="254"/>
      <c r="AN60" s="255"/>
      <c r="AO60" s="255"/>
      <c r="AP60" s="255"/>
      <c r="AQ60" s="255"/>
      <c r="AR60" s="255"/>
      <c r="AS60" s="256"/>
      <c r="AT60" s="254"/>
      <c r="AU60" s="255"/>
      <c r="AV60" s="255"/>
      <c r="AW60" s="776"/>
      <c r="AX60" s="777"/>
      <c r="AY60" s="778"/>
      <c r="AZ60" s="779"/>
      <c r="BA60" s="767"/>
      <c r="BB60" s="768"/>
      <c r="BC60" s="768"/>
      <c r="BD60" s="768"/>
      <c r="BE60" s="769"/>
    </row>
    <row r="61" spans="2:57" ht="20.25" customHeight="1" x14ac:dyDescent="0.2">
      <c r="B61" s="712"/>
      <c r="C61" s="793"/>
      <c r="D61" s="794"/>
      <c r="E61" s="795"/>
      <c r="F61" s="797"/>
      <c r="G61" s="625"/>
      <c r="H61" s="626"/>
      <c r="I61" s="626"/>
      <c r="J61" s="627"/>
      <c r="K61" s="801"/>
      <c r="L61" s="802"/>
      <c r="M61" s="802"/>
      <c r="N61" s="803"/>
      <c r="O61" s="780" t="s">
        <v>368</v>
      </c>
      <c r="P61" s="781"/>
      <c r="Q61" s="782"/>
      <c r="R61" s="257"/>
      <c r="S61" s="258"/>
      <c r="T61" s="258"/>
      <c r="U61" s="258"/>
      <c r="V61" s="258"/>
      <c r="W61" s="258"/>
      <c r="X61" s="259"/>
      <c r="Y61" s="257"/>
      <c r="Z61" s="258"/>
      <c r="AA61" s="258"/>
      <c r="AB61" s="258"/>
      <c r="AC61" s="258"/>
      <c r="AD61" s="258"/>
      <c r="AE61" s="259"/>
      <c r="AF61" s="257"/>
      <c r="AG61" s="258"/>
      <c r="AH61" s="258"/>
      <c r="AI61" s="258"/>
      <c r="AJ61" s="258"/>
      <c r="AK61" s="258"/>
      <c r="AL61" s="259"/>
      <c r="AM61" s="257"/>
      <c r="AN61" s="258"/>
      <c r="AO61" s="258"/>
      <c r="AP61" s="258"/>
      <c r="AQ61" s="258"/>
      <c r="AR61" s="258"/>
      <c r="AS61" s="259"/>
      <c r="AT61" s="257"/>
      <c r="AU61" s="258"/>
      <c r="AV61" s="258"/>
      <c r="AW61" s="783"/>
      <c r="AX61" s="784"/>
      <c r="AY61" s="785"/>
      <c r="AZ61" s="786"/>
      <c r="BA61" s="770"/>
      <c r="BB61" s="771"/>
      <c r="BC61" s="771"/>
      <c r="BD61" s="771"/>
      <c r="BE61" s="772"/>
    </row>
    <row r="62" spans="2:57" ht="20.25" customHeight="1" x14ac:dyDescent="0.2">
      <c r="B62" s="712">
        <f>B59+1</f>
        <v>15</v>
      </c>
      <c r="C62" s="787"/>
      <c r="D62" s="788"/>
      <c r="E62" s="789"/>
      <c r="F62" s="796"/>
      <c r="G62" s="625"/>
      <c r="H62" s="626"/>
      <c r="I62" s="626"/>
      <c r="J62" s="627"/>
      <c r="K62" s="798"/>
      <c r="L62" s="799"/>
      <c r="M62" s="799"/>
      <c r="N62" s="800"/>
      <c r="O62" s="804" t="s">
        <v>366</v>
      </c>
      <c r="P62" s="805"/>
      <c r="Q62" s="806"/>
      <c r="R62" s="251"/>
      <c r="S62" s="252"/>
      <c r="T62" s="252"/>
      <c r="U62" s="252"/>
      <c r="V62" s="252"/>
      <c r="W62" s="252"/>
      <c r="X62" s="253"/>
      <c r="Y62" s="251"/>
      <c r="Z62" s="252"/>
      <c r="AA62" s="252"/>
      <c r="AB62" s="252"/>
      <c r="AC62" s="252"/>
      <c r="AD62" s="252"/>
      <c r="AE62" s="253"/>
      <c r="AF62" s="251"/>
      <c r="AG62" s="252"/>
      <c r="AH62" s="252"/>
      <c r="AI62" s="252"/>
      <c r="AJ62" s="252"/>
      <c r="AK62" s="252"/>
      <c r="AL62" s="253"/>
      <c r="AM62" s="251"/>
      <c r="AN62" s="252"/>
      <c r="AO62" s="252"/>
      <c r="AP62" s="252"/>
      <c r="AQ62" s="252"/>
      <c r="AR62" s="252"/>
      <c r="AS62" s="253"/>
      <c r="AT62" s="251"/>
      <c r="AU62" s="252"/>
      <c r="AV62" s="252"/>
      <c r="AW62" s="807"/>
      <c r="AX62" s="808"/>
      <c r="AY62" s="809"/>
      <c r="AZ62" s="810"/>
      <c r="BA62" s="811"/>
      <c r="BB62" s="812"/>
      <c r="BC62" s="812"/>
      <c r="BD62" s="812"/>
      <c r="BE62" s="813"/>
    </row>
    <row r="63" spans="2:57" ht="20.25" customHeight="1" x14ac:dyDescent="0.2">
      <c r="B63" s="712"/>
      <c r="C63" s="790"/>
      <c r="D63" s="791"/>
      <c r="E63" s="792"/>
      <c r="F63" s="723"/>
      <c r="G63" s="625"/>
      <c r="H63" s="626"/>
      <c r="I63" s="626"/>
      <c r="J63" s="627"/>
      <c r="K63" s="727"/>
      <c r="L63" s="728"/>
      <c r="M63" s="728"/>
      <c r="N63" s="729"/>
      <c r="O63" s="773" t="s">
        <v>367</v>
      </c>
      <c r="P63" s="774"/>
      <c r="Q63" s="775"/>
      <c r="R63" s="254"/>
      <c r="S63" s="255"/>
      <c r="T63" s="255"/>
      <c r="U63" s="255"/>
      <c r="V63" s="255"/>
      <c r="W63" s="255"/>
      <c r="X63" s="256"/>
      <c r="Y63" s="254"/>
      <c r="Z63" s="255"/>
      <c r="AA63" s="255"/>
      <c r="AB63" s="255"/>
      <c r="AC63" s="255"/>
      <c r="AD63" s="255"/>
      <c r="AE63" s="256"/>
      <c r="AF63" s="254"/>
      <c r="AG63" s="255"/>
      <c r="AH63" s="255"/>
      <c r="AI63" s="255"/>
      <c r="AJ63" s="255"/>
      <c r="AK63" s="255"/>
      <c r="AL63" s="256"/>
      <c r="AM63" s="254"/>
      <c r="AN63" s="255"/>
      <c r="AO63" s="255"/>
      <c r="AP63" s="255"/>
      <c r="AQ63" s="255"/>
      <c r="AR63" s="255"/>
      <c r="AS63" s="256"/>
      <c r="AT63" s="254"/>
      <c r="AU63" s="255"/>
      <c r="AV63" s="255"/>
      <c r="AW63" s="776"/>
      <c r="AX63" s="777"/>
      <c r="AY63" s="778"/>
      <c r="AZ63" s="779"/>
      <c r="BA63" s="767"/>
      <c r="BB63" s="768"/>
      <c r="BC63" s="768"/>
      <c r="BD63" s="768"/>
      <c r="BE63" s="769"/>
    </row>
    <row r="64" spans="2:57" ht="20.25" customHeight="1" x14ac:dyDescent="0.2">
      <c r="B64" s="712"/>
      <c r="C64" s="793"/>
      <c r="D64" s="794"/>
      <c r="E64" s="795"/>
      <c r="F64" s="797"/>
      <c r="G64" s="625"/>
      <c r="H64" s="626"/>
      <c r="I64" s="626"/>
      <c r="J64" s="627"/>
      <c r="K64" s="801"/>
      <c r="L64" s="802"/>
      <c r="M64" s="802"/>
      <c r="N64" s="803"/>
      <c r="O64" s="780" t="s">
        <v>368</v>
      </c>
      <c r="P64" s="781"/>
      <c r="Q64" s="782"/>
      <c r="R64" s="257"/>
      <c r="S64" s="258"/>
      <c r="T64" s="258"/>
      <c r="U64" s="258"/>
      <c r="V64" s="258"/>
      <c r="W64" s="258"/>
      <c r="X64" s="259"/>
      <c r="Y64" s="257"/>
      <c r="Z64" s="258"/>
      <c r="AA64" s="258"/>
      <c r="AB64" s="258"/>
      <c r="AC64" s="258"/>
      <c r="AD64" s="258"/>
      <c r="AE64" s="259"/>
      <c r="AF64" s="257"/>
      <c r="AG64" s="258"/>
      <c r="AH64" s="258"/>
      <c r="AI64" s="258"/>
      <c r="AJ64" s="258"/>
      <c r="AK64" s="258"/>
      <c r="AL64" s="259"/>
      <c r="AM64" s="257"/>
      <c r="AN64" s="258"/>
      <c r="AO64" s="258"/>
      <c r="AP64" s="258"/>
      <c r="AQ64" s="258"/>
      <c r="AR64" s="258"/>
      <c r="AS64" s="259"/>
      <c r="AT64" s="257"/>
      <c r="AU64" s="258"/>
      <c r="AV64" s="258"/>
      <c r="AW64" s="783"/>
      <c r="AX64" s="784"/>
      <c r="AY64" s="785"/>
      <c r="AZ64" s="786"/>
      <c r="BA64" s="770"/>
      <c r="BB64" s="771"/>
      <c r="BC64" s="771"/>
      <c r="BD64" s="771"/>
      <c r="BE64" s="772"/>
    </row>
    <row r="65" spans="1:72" ht="20.25" customHeight="1" x14ac:dyDescent="0.2">
      <c r="B65" s="712">
        <f>B62+1</f>
        <v>16</v>
      </c>
      <c r="C65" s="787"/>
      <c r="D65" s="788"/>
      <c r="E65" s="789"/>
      <c r="F65" s="796"/>
      <c r="G65" s="625"/>
      <c r="H65" s="626"/>
      <c r="I65" s="626"/>
      <c r="J65" s="627"/>
      <c r="K65" s="798"/>
      <c r="L65" s="799"/>
      <c r="M65" s="799"/>
      <c r="N65" s="800"/>
      <c r="O65" s="804" t="s">
        <v>366</v>
      </c>
      <c r="P65" s="805"/>
      <c r="Q65" s="806"/>
      <c r="R65" s="251"/>
      <c r="S65" s="252"/>
      <c r="T65" s="252"/>
      <c r="U65" s="252"/>
      <c r="V65" s="252"/>
      <c r="W65" s="252"/>
      <c r="X65" s="253"/>
      <c r="Y65" s="251"/>
      <c r="Z65" s="252"/>
      <c r="AA65" s="252"/>
      <c r="AB65" s="252"/>
      <c r="AC65" s="252"/>
      <c r="AD65" s="252"/>
      <c r="AE65" s="253"/>
      <c r="AF65" s="251"/>
      <c r="AG65" s="252"/>
      <c r="AH65" s="252"/>
      <c r="AI65" s="252"/>
      <c r="AJ65" s="252"/>
      <c r="AK65" s="252"/>
      <c r="AL65" s="253"/>
      <c r="AM65" s="251"/>
      <c r="AN65" s="252"/>
      <c r="AO65" s="252"/>
      <c r="AP65" s="252"/>
      <c r="AQ65" s="252"/>
      <c r="AR65" s="252"/>
      <c r="AS65" s="253"/>
      <c r="AT65" s="251"/>
      <c r="AU65" s="252"/>
      <c r="AV65" s="252"/>
      <c r="AW65" s="807"/>
      <c r="AX65" s="808"/>
      <c r="AY65" s="809"/>
      <c r="AZ65" s="810"/>
      <c r="BA65" s="811"/>
      <c r="BB65" s="812"/>
      <c r="BC65" s="812"/>
      <c r="BD65" s="812"/>
      <c r="BE65" s="813"/>
    </row>
    <row r="66" spans="1:72" ht="20.25" customHeight="1" x14ac:dyDescent="0.2">
      <c r="B66" s="712"/>
      <c r="C66" s="790"/>
      <c r="D66" s="791"/>
      <c r="E66" s="792"/>
      <c r="F66" s="723"/>
      <c r="G66" s="625"/>
      <c r="H66" s="626"/>
      <c r="I66" s="626"/>
      <c r="J66" s="627"/>
      <c r="K66" s="727"/>
      <c r="L66" s="728"/>
      <c r="M66" s="728"/>
      <c r="N66" s="729"/>
      <c r="O66" s="773" t="s">
        <v>367</v>
      </c>
      <c r="P66" s="774"/>
      <c r="Q66" s="775"/>
      <c r="R66" s="254"/>
      <c r="S66" s="255"/>
      <c r="T66" s="255"/>
      <c r="U66" s="255"/>
      <c r="V66" s="255"/>
      <c r="W66" s="255"/>
      <c r="X66" s="256"/>
      <c r="Y66" s="254"/>
      <c r="Z66" s="255"/>
      <c r="AA66" s="255"/>
      <c r="AB66" s="255"/>
      <c r="AC66" s="255"/>
      <c r="AD66" s="255"/>
      <c r="AE66" s="256"/>
      <c r="AF66" s="254"/>
      <c r="AG66" s="255"/>
      <c r="AH66" s="255"/>
      <c r="AI66" s="255"/>
      <c r="AJ66" s="255"/>
      <c r="AK66" s="255"/>
      <c r="AL66" s="256"/>
      <c r="AM66" s="254"/>
      <c r="AN66" s="255"/>
      <c r="AO66" s="255"/>
      <c r="AP66" s="255"/>
      <c r="AQ66" s="255"/>
      <c r="AR66" s="255"/>
      <c r="AS66" s="256"/>
      <c r="AT66" s="254"/>
      <c r="AU66" s="255"/>
      <c r="AV66" s="255"/>
      <c r="AW66" s="776"/>
      <c r="AX66" s="777"/>
      <c r="AY66" s="778"/>
      <c r="AZ66" s="779"/>
      <c r="BA66" s="767"/>
      <c r="BB66" s="768"/>
      <c r="BC66" s="768"/>
      <c r="BD66" s="768"/>
      <c r="BE66" s="769"/>
    </row>
    <row r="67" spans="1:72" ht="20.25" customHeight="1" x14ac:dyDescent="0.2">
      <c r="B67" s="712"/>
      <c r="C67" s="793"/>
      <c r="D67" s="794"/>
      <c r="E67" s="795"/>
      <c r="F67" s="797"/>
      <c r="G67" s="625"/>
      <c r="H67" s="626"/>
      <c r="I67" s="626"/>
      <c r="J67" s="627"/>
      <c r="K67" s="801"/>
      <c r="L67" s="802"/>
      <c r="M67" s="802"/>
      <c r="N67" s="803"/>
      <c r="O67" s="780" t="s">
        <v>368</v>
      </c>
      <c r="P67" s="781"/>
      <c r="Q67" s="782"/>
      <c r="R67" s="257"/>
      <c r="S67" s="258"/>
      <c r="T67" s="258"/>
      <c r="U67" s="258"/>
      <c r="V67" s="258"/>
      <c r="W67" s="258"/>
      <c r="X67" s="259"/>
      <c r="Y67" s="257"/>
      <c r="Z67" s="258"/>
      <c r="AA67" s="258"/>
      <c r="AB67" s="258"/>
      <c r="AC67" s="258"/>
      <c r="AD67" s="258"/>
      <c r="AE67" s="259"/>
      <c r="AF67" s="257"/>
      <c r="AG67" s="258"/>
      <c r="AH67" s="258"/>
      <c r="AI67" s="258"/>
      <c r="AJ67" s="258"/>
      <c r="AK67" s="258"/>
      <c r="AL67" s="259"/>
      <c r="AM67" s="257"/>
      <c r="AN67" s="258"/>
      <c r="AO67" s="258"/>
      <c r="AP67" s="258"/>
      <c r="AQ67" s="258"/>
      <c r="AR67" s="258"/>
      <c r="AS67" s="259"/>
      <c r="AT67" s="257"/>
      <c r="AU67" s="258"/>
      <c r="AV67" s="258"/>
      <c r="AW67" s="783"/>
      <c r="AX67" s="784"/>
      <c r="AY67" s="785"/>
      <c r="AZ67" s="786"/>
      <c r="BA67" s="770"/>
      <c r="BB67" s="771"/>
      <c r="BC67" s="771"/>
      <c r="BD67" s="771"/>
      <c r="BE67" s="772"/>
    </row>
    <row r="68" spans="1:72" ht="20.25" customHeight="1" x14ac:dyDescent="0.2">
      <c r="B68" s="712">
        <f>B65+1</f>
        <v>17</v>
      </c>
      <c r="C68" s="787"/>
      <c r="D68" s="788"/>
      <c r="E68" s="789"/>
      <c r="F68" s="796"/>
      <c r="G68" s="625"/>
      <c r="H68" s="626"/>
      <c r="I68" s="626"/>
      <c r="J68" s="627"/>
      <c r="K68" s="798"/>
      <c r="L68" s="799"/>
      <c r="M68" s="799"/>
      <c r="N68" s="800"/>
      <c r="O68" s="804" t="s">
        <v>366</v>
      </c>
      <c r="P68" s="805"/>
      <c r="Q68" s="806"/>
      <c r="R68" s="251"/>
      <c r="S68" s="252"/>
      <c r="T68" s="252"/>
      <c r="U68" s="252"/>
      <c r="V68" s="252"/>
      <c r="W68" s="252"/>
      <c r="X68" s="253"/>
      <c r="Y68" s="251"/>
      <c r="Z68" s="252"/>
      <c r="AA68" s="252"/>
      <c r="AB68" s="252"/>
      <c r="AC68" s="252"/>
      <c r="AD68" s="252"/>
      <c r="AE68" s="253"/>
      <c r="AF68" s="251"/>
      <c r="AG68" s="252"/>
      <c r="AH68" s="252"/>
      <c r="AI68" s="252"/>
      <c r="AJ68" s="252"/>
      <c r="AK68" s="252"/>
      <c r="AL68" s="253"/>
      <c r="AM68" s="251"/>
      <c r="AN68" s="252"/>
      <c r="AO68" s="252"/>
      <c r="AP68" s="252"/>
      <c r="AQ68" s="252"/>
      <c r="AR68" s="252"/>
      <c r="AS68" s="253"/>
      <c r="AT68" s="251"/>
      <c r="AU68" s="252"/>
      <c r="AV68" s="252"/>
      <c r="AW68" s="807"/>
      <c r="AX68" s="808"/>
      <c r="AY68" s="809"/>
      <c r="AZ68" s="810"/>
      <c r="BA68" s="811"/>
      <c r="BB68" s="812"/>
      <c r="BC68" s="812"/>
      <c r="BD68" s="812"/>
      <c r="BE68" s="813"/>
    </row>
    <row r="69" spans="1:72" ht="20.25" customHeight="1" x14ac:dyDescent="0.2">
      <c r="B69" s="712"/>
      <c r="C69" s="790"/>
      <c r="D69" s="791"/>
      <c r="E69" s="792"/>
      <c r="F69" s="723"/>
      <c r="G69" s="625"/>
      <c r="H69" s="626"/>
      <c r="I69" s="626"/>
      <c r="J69" s="627"/>
      <c r="K69" s="727"/>
      <c r="L69" s="728"/>
      <c r="M69" s="728"/>
      <c r="N69" s="729"/>
      <c r="O69" s="773" t="s">
        <v>367</v>
      </c>
      <c r="P69" s="774"/>
      <c r="Q69" s="775"/>
      <c r="R69" s="254"/>
      <c r="S69" s="255"/>
      <c r="T69" s="255"/>
      <c r="U69" s="255"/>
      <c r="V69" s="255"/>
      <c r="W69" s="255"/>
      <c r="X69" s="256"/>
      <c r="Y69" s="254"/>
      <c r="Z69" s="255"/>
      <c r="AA69" s="255"/>
      <c r="AB69" s="255"/>
      <c r="AC69" s="255"/>
      <c r="AD69" s="255"/>
      <c r="AE69" s="256"/>
      <c r="AF69" s="254"/>
      <c r="AG69" s="255"/>
      <c r="AH69" s="255"/>
      <c r="AI69" s="255"/>
      <c r="AJ69" s="255"/>
      <c r="AK69" s="255"/>
      <c r="AL69" s="256"/>
      <c r="AM69" s="254"/>
      <c r="AN69" s="255"/>
      <c r="AO69" s="255"/>
      <c r="AP69" s="255"/>
      <c r="AQ69" s="255"/>
      <c r="AR69" s="255"/>
      <c r="AS69" s="256"/>
      <c r="AT69" s="254"/>
      <c r="AU69" s="255"/>
      <c r="AV69" s="255"/>
      <c r="AW69" s="776"/>
      <c r="AX69" s="777"/>
      <c r="AY69" s="778"/>
      <c r="AZ69" s="779"/>
      <c r="BA69" s="767"/>
      <c r="BB69" s="768"/>
      <c r="BC69" s="768"/>
      <c r="BD69" s="768"/>
      <c r="BE69" s="769"/>
    </row>
    <row r="70" spans="1:72" ht="20.25" customHeight="1" thickBot="1" x14ac:dyDescent="0.25">
      <c r="B70" s="712"/>
      <c r="C70" s="793"/>
      <c r="D70" s="794"/>
      <c r="E70" s="795"/>
      <c r="F70" s="797"/>
      <c r="G70" s="625"/>
      <c r="H70" s="626"/>
      <c r="I70" s="626"/>
      <c r="J70" s="627"/>
      <c r="K70" s="801"/>
      <c r="L70" s="802"/>
      <c r="M70" s="802"/>
      <c r="N70" s="803"/>
      <c r="O70" s="780" t="s">
        <v>368</v>
      </c>
      <c r="P70" s="781"/>
      <c r="Q70" s="782"/>
      <c r="R70" s="257"/>
      <c r="S70" s="258"/>
      <c r="T70" s="258"/>
      <c r="U70" s="258"/>
      <c r="V70" s="258"/>
      <c r="W70" s="258"/>
      <c r="X70" s="259"/>
      <c r="Y70" s="257"/>
      <c r="Z70" s="258"/>
      <c r="AA70" s="258"/>
      <c r="AB70" s="258"/>
      <c r="AC70" s="258"/>
      <c r="AD70" s="258"/>
      <c r="AE70" s="259"/>
      <c r="AF70" s="257"/>
      <c r="AG70" s="258"/>
      <c r="AH70" s="258"/>
      <c r="AI70" s="258"/>
      <c r="AJ70" s="258"/>
      <c r="AK70" s="258"/>
      <c r="AL70" s="259"/>
      <c r="AM70" s="257"/>
      <c r="AN70" s="258"/>
      <c r="AO70" s="258"/>
      <c r="AP70" s="258"/>
      <c r="AQ70" s="258"/>
      <c r="AR70" s="258"/>
      <c r="AS70" s="259"/>
      <c r="AT70" s="257"/>
      <c r="AU70" s="258"/>
      <c r="AV70" s="258"/>
      <c r="AW70" s="783"/>
      <c r="AX70" s="784"/>
      <c r="AY70" s="785"/>
      <c r="AZ70" s="786"/>
      <c r="BA70" s="770"/>
      <c r="BB70" s="771"/>
      <c r="BC70" s="771"/>
      <c r="BD70" s="771"/>
      <c r="BE70" s="772"/>
    </row>
    <row r="71" spans="1:72" s="260" customFormat="1" ht="6" customHeight="1" thickBot="1" x14ac:dyDescent="0.25">
      <c r="B71" s="261"/>
      <c r="C71" s="262"/>
      <c r="D71" s="262"/>
      <c r="E71" s="262"/>
      <c r="F71" s="263"/>
      <c r="G71" s="264"/>
      <c r="H71" s="264"/>
      <c r="I71" s="264"/>
      <c r="J71" s="264"/>
      <c r="K71" s="263"/>
      <c r="L71" s="263"/>
      <c r="M71" s="263"/>
      <c r="N71" s="263"/>
      <c r="O71" s="265"/>
      <c r="P71" s="265"/>
      <c r="Q71" s="265"/>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6"/>
      <c r="AX71" s="266"/>
      <c r="AY71" s="266"/>
      <c r="AZ71" s="266"/>
      <c r="BA71" s="263"/>
      <c r="BB71" s="263"/>
      <c r="BC71" s="263"/>
      <c r="BD71" s="263"/>
      <c r="BE71" s="267"/>
    </row>
    <row r="72" spans="1:72" ht="20.25" customHeight="1" x14ac:dyDescent="0.2">
      <c r="B72" s="268"/>
      <c r="C72" s="269"/>
      <c r="D72" s="269"/>
      <c r="E72" s="269"/>
      <c r="F72" s="817" t="s">
        <v>369</v>
      </c>
      <c r="G72" s="817"/>
      <c r="H72" s="817"/>
      <c r="I72" s="817"/>
      <c r="J72" s="817"/>
      <c r="K72" s="817"/>
      <c r="L72" s="817"/>
      <c r="M72" s="817"/>
      <c r="N72" s="817"/>
      <c r="O72" s="817"/>
      <c r="P72" s="817"/>
      <c r="Q72" s="818"/>
      <c r="R72" s="270"/>
      <c r="S72" s="271"/>
      <c r="T72" s="271"/>
      <c r="U72" s="271"/>
      <c r="V72" s="271"/>
      <c r="W72" s="271"/>
      <c r="X72" s="272"/>
      <c r="Y72" s="270"/>
      <c r="Z72" s="271"/>
      <c r="AA72" s="271"/>
      <c r="AB72" s="271"/>
      <c r="AC72" s="271"/>
      <c r="AD72" s="271"/>
      <c r="AE72" s="272"/>
      <c r="AF72" s="270"/>
      <c r="AG72" s="271"/>
      <c r="AH72" s="271"/>
      <c r="AI72" s="271"/>
      <c r="AJ72" s="271"/>
      <c r="AK72" s="271"/>
      <c r="AL72" s="272"/>
      <c r="AM72" s="270"/>
      <c r="AN72" s="271"/>
      <c r="AO72" s="271"/>
      <c r="AP72" s="271"/>
      <c r="AQ72" s="271"/>
      <c r="AR72" s="271"/>
      <c r="AS72" s="272"/>
      <c r="AT72" s="270"/>
      <c r="AU72" s="271"/>
      <c r="AV72" s="272"/>
      <c r="AW72" s="819"/>
      <c r="AX72" s="820"/>
      <c r="AY72" s="820"/>
      <c r="AZ72" s="821"/>
      <c r="BA72" s="825"/>
      <c r="BB72" s="826"/>
      <c r="BC72" s="826"/>
      <c r="BD72" s="826"/>
      <c r="BE72" s="827"/>
    </row>
    <row r="73" spans="1:72" ht="20.25" customHeight="1" thickBot="1" x14ac:dyDescent="0.25">
      <c r="B73" s="273"/>
      <c r="C73" s="274"/>
      <c r="D73" s="274"/>
      <c r="E73" s="274"/>
      <c r="F73" s="831" t="s">
        <v>370</v>
      </c>
      <c r="G73" s="831"/>
      <c r="H73" s="831"/>
      <c r="I73" s="831"/>
      <c r="J73" s="831"/>
      <c r="K73" s="831"/>
      <c r="L73" s="831"/>
      <c r="M73" s="831"/>
      <c r="N73" s="831"/>
      <c r="O73" s="831"/>
      <c r="P73" s="831"/>
      <c r="Q73" s="832"/>
      <c r="R73" s="275"/>
      <c r="S73" s="276"/>
      <c r="T73" s="276"/>
      <c r="U73" s="276"/>
      <c r="V73" s="276"/>
      <c r="W73" s="276"/>
      <c r="X73" s="277"/>
      <c r="Y73" s="275"/>
      <c r="Z73" s="276"/>
      <c r="AA73" s="276"/>
      <c r="AB73" s="276"/>
      <c r="AC73" s="276"/>
      <c r="AD73" s="276"/>
      <c r="AE73" s="277"/>
      <c r="AF73" s="275"/>
      <c r="AG73" s="276"/>
      <c r="AH73" s="276"/>
      <c r="AI73" s="276"/>
      <c r="AJ73" s="276"/>
      <c r="AK73" s="276"/>
      <c r="AL73" s="277"/>
      <c r="AM73" s="275"/>
      <c r="AN73" s="276"/>
      <c r="AO73" s="276"/>
      <c r="AP73" s="276"/>
      <c r="AQ73" s="276"/>
      <c r="AR73" s="276"/>
      <c r="AS73" s="277"/>
      <c r="AT73" s="275"/>
      <c r="AU73" s="276"/>
      <c r="AV73" s="277"/>
      <c r="AW73" s="822"/>
      <c r="AX73" s="823"/>
      <c r="AY73" s="823"/>
      <c r="AZ73" s="824"/>
      <c r="BA73" s="828"/>
      <c r="BB73" s="829"/>
      <c r="BC73" s="829"/>
      <c r="BD73" s="829"/>
      <c r="BE73" s="830"/>
    </row>
    <row r="74" spans="1:72" ht="13.5" customHeight="1" x14ac:dyDescent="0.2">
      <c r="C74" s="278"/>
      <c r="D74" s="278"/>
      <c r="E74" s="278"/>
      <c r="F74" s="279"/>
      <c r="G74" s="280"/>
      <c r="AE74" s="281"/>
    </row>
    <row r="75" spans="1:72" ht="11.45" customHeight="1" x14ac:dyDescent="0.2">
      <c r="A75" s="282"/>
      <c r="B75" s="282"/>
      <c r="C75" s="282"/>
      <c r="D75" s="282"/>
      <c r="E75" s="282"/>
      <c r="F75" s="282"/>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4"/>
      <c r="AR75" s="284"/>
      <c r="AS75" s="284"/>
      <c r="AT75" s="284"/>
      <c r="AU75" s="284"/>
      <c r="AV75" s="284"/>
      <c r="AW75" s="284"/>
      <c r="AX75" s="284"/>
      <c r="AY75" s="284"/>
      <c r="AZ75" s="284"/>
    </row>
    <row r="76" spans="1:72" s="183" customFormat="1" ht="24.95" customHeight="1" x14ac:dyDescent="0.2">
      <c r="A76" s="285"/>
      <c r="B76" s="285" t="s">
        <v>303</v>
      </c>
      <c r="C76" s="286"/>
      <c r="D76" s="286"/>
      <c r="E76" s="286"/>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85"/>
      <c r="AQ76" s="287"/>
      <c r="AR76" s="287"/>
      <c r="AS76" s="287"/>
      <c r="AT76" s="287"/>
      <c r="AU76" s="287"/>
      <c r="BM76" s="288"/>
      <c r="BN76" s="104"/>
      <c r="BO76" s="288"/>
      <c r="BP76" s="288"/>
      <c r="BQ76" s="288"/>
      <c r="BR76" s="178"/>
      <c r="BS76" s="179"/>
      <c r="BT76" s="179"/>
    </row>
    <row r="77" spans="1:72" s="183" customFormat="1" ht="24.95" customHeight="1" x14ac:dyDescent="0.2">
      <c r="A77" s="286"/>
      <c r="B77" s="286" t="s">
        <v>305</v>
      </c>
      <c r="C77" s="289"/>
      <c r="D77" s="289"/>
      <c r="E77" s="289"/>
      <c r="F77" s="289"/>
      <c r="G77" s="290"/>
      <c r="H77" s="290"/>
      <c r="I77" s="286"/>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c r="AN77" s="286"/>
      <c r="AO77" s="286"/>
      <c r="AP77" s="286"/>
    </row>
    <row r="78" spans="1:72" s="183" customFormat="1" ht="24.95" customHeight="1" x14ac:dyDescent="0.2">
      <c r="A78" s="286"/>
      <c r="B78" s="286" t="s">
        <v>307</v>
      </c>
      <c r="C78" s="290"/>
      <c r="D78" s="290"/>
      <c r="E78" s="290"/>
      <c r="F78" s="290"/>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row>
    <row r="79" spans="1:72" s="183" customFormat="1" ht="24.95" customHeight="1" x14ac:dyDescent="0.2">
      <c r="B79" s="183" t="s">
        <v>309</v>
      </c>
      <c r="C79" s="184"/>
      <c r="D79" s="184"/>
      <c r="E79" s="184"/>
      <c r="F79" s="184"/>
    </row>
    <row r="80" spans="1:72" s="183" customFormat="1" ht="24.95" customHeight="1" x14ac:dyDescent="0.2">
      <c r="B80" s="183" t="s">
        <v>371</v>
      </c>
    </row>
    <row r="81" spans="2:7" s="183" customFormat="1" ht="24.95" customHeight="1" x14ac:dyDescent="0.2">
      <c r="B81" s="183" t="s">
        <v>372</v>
      </c>
    </row>
    <row r="82" spans="2:7" s="183" customFormat="1" ht="24.95" customHeight="1" x14ac:dyDescent="0.2">
      <c r="B82" s="183" t="s">
        <v>373</v>
      </c>
    </row>
    <row r="83" spans="2:7" s="183" customFormat="1" ht="24.95" customHeight="1" x14ac:dyDescent="0.2">
      <c r="B83" s="183" t="s">
        <v>312</v>
      </c>
    </row>
    <row r="84" spans="2:7" s="183" customFormat="1" ht="24.95" customHeight="1" x14ac:dyDescent="0.2">
      <c r="B84" s="183" t="s">
        <v>374</v>
      </c>
    </row>
    <row r="85" spans="2:7" s="183" customFormat="1" ht="24.95" customHeight="1" x14ac:dyDescent="0.2"/>
    <row r="86" spans="2:7" s="183" customFormat="1" ht="24.95" customHeight="1" x14ac:dyDescent="0.2">
      <c r="C86" s="180" t="s">
        <v>315</v>
      </c>
      <c r="D86" s="650" t="s">
        <v>316</v>
      </c>
      <c r="E86" s="650"/>
      <c r="F86" s="650"/>
      <c r="G86" s="650"/>
    </row>
    <row r="87" spans="2:7" s="183" customFormat="1" ht="24.95" customHeight="1" x14ac:dyDescent="0.2">
      <c r="C87" s="181" t="s">
        <v>317</v>
      </c>
      <c r="D87" s="650" t="s">
        <v>318</v>
      </c>
      <c r="E87" s="650"/>
      <c r="F87" s="650"/>
      <c r="G87" s="650"/>
    </row>
    <row r="88" spans="2:7" s="183" customFormat="1" ht="24.95" customHeight="1" x14ac:dyDescent="0.2">
      <c r="C88" s="181" t="s">
        <v>319</v>
      </c>
      <c r="D88" s="650" t="s">
        <v>320</v>
      </c>
      <c r="E88" s="650"/>
      <c r="F88" s="650"/>
      <c r="G88" s="650"/>
    </row>
    <row r="89" spans="2:7" s="183" customFormat="1" ht="24.95" customHeight="1" x14ac:dyDescent="0.2">
      <c r="C89" s="181" t="s">
        <v>321</v>
      </c>
      <c r="D89" s="650" t="s">
        <v>322</v>
      </c>
      <c r="E89" s="650"/>
      <c r="F89" s="650"/>
      <c r="G89" s="650"/>
    </row>
    <row r="90" spans="2:7" s="183" customFormat="1" ht="24.95" customHeight="1" x14ac:dyDescent="0.2">
      <c r="C90" s="181" t="s">
        <v>323</v>
      </c>
      <c r="D90" s="650" t="s">
        <v>324</v>
      </c>
      <c r="E90" s="650"/>
      <c r="F90" s="650"/>
      <c r="G90" s="650"/>
    </row>
    <row r="91" spans="2:7" s="183" customFormat="1" ht="24.95" customHeight="1" x14ac:dyDescent="0.2"/>
    <row r="92" spans="2:7" s="183" customFormat="1" ht="24.95" customHeight="1" x14ac:dyDescent="0.2">
      <c r="C92" s="183" t="s">
        <v>325</v>
      </c>
    </row>
    <row r="93" spans="2:7" s="183" customFormat="1" ht="24.95" customHeight="1" x14ac:dyDescent="0.2">
      <c r="C93" s="183" t="s">
        <v>327</v>
      </c>
    </row>
    <row r="94" spans="2:7" s="183" customFormat="1" ht="24.95" customHeight="1" x14ac:dyDescent="0.2">
      <c r="C94" s="183" t="s">
        <v>329</v>
      </c>
    </row>
    <row r="95" spans="2:7" s="183" customFormat="1" ht="24.95" customHeight="1" x14ac:dyDescent="0.2"/>
    <row r="96" spans="2:7" s="183" customFormat="1" ht="24.95" customHeight="1" x14ac:dyDescent="0.2">
      <c r="B96" s="183" t="s">
        <v>375</v>
      </c>
    </row>
    <row r="97" spans="2:2" s="183" customFormat="1" ht="24.95" customHeight="1" x14ac:dyDescent="0.2">
      <c r="B97" s="183" t="s">
        <v>332</v>
      </c>
    </row>
    <row r="98" spans="2:2" s="183" customFormat="1" ht="24.95" customHeight="1" x14ac:dyDescent="0.2">
      <c r="B98" s="183" t="s">
        <v>376</v>
      </c>
    </row>
    <row r="99" spans="2:2" s="183" customFormat="1" ht="24.95" customHeight="1" x14ac:dyDescent="0.2">
      <c r="B99" s="183" t="s">
        <v>377</v>
      </c>
    </row>
    <row r="100" spans="2:2" s="183" customFormat="1" ht="24.95" customHeight="1" x14ac:dyDescent="0.2">
      <c r="B100" s="183" t="s">
        <v>378</v>
      </c>
    </row>
    <row r="101" spans="2:2" s="183" customFormat="1" ht="24.95" customHeight="1" x14ac:dyDescent="0.2">
      <c r="B101" s="183" t="s">
        <v>337</v>
      </c>
    </row>
    <row r="102" spans="2:2" s="183" customFormat="1" ht="24.95" customHeight="1" x14ac:dyDescent="0.2">
      <c r="B102" s="183" t="s">
        <v>379</v>
      </c>
    </row>
    <row r="103" spans="2:2" s="183" customFormat="1" ht="24.95" customHeight="1" x14ac:dyDescent="0.2">
      <c r="B103" s="183" t="s">
        <v>380</v>
      </c>
    </row>
    <row r="104" spans="2:2" s="183" customFormat="1" ht="24.95" customHeight="1" x14ac:dyDescent="0.2">
      <c r="B104" s="183" t="s">
        <v>381</v>
      </c>
    </row>
    <row r="105" spans="2:2" s="183" customFormat="1" ht="24.95" customHeight="1" x14ac:dyDescent="0.2">
      <c r="B105" s="183" t="s">
        <v>382</v>
      </c>
    </row>
    <row r="106" spans="2:2" s="183" customFormat="1" ht="24.95" customHeight="1" x14ac:dyDescent="0.2">
      <c r="B106" s="183" t="s">
        <v>342</v>
      </c>
    </row>
    <row r="107" spans="2:2" s="183" customFormat="1" ht="24.95" customHeight="1" x14ac:dyDescent="0.2">
      <c r="B107" s="183" t="s">
        <v>344</v>
      </c>
    </row>
    <row r="108" spans="2:2" s="183" customFormat="1" ht="24.95" customHeight="1" x14ac:dyDescent="0.2">
      <c r="B108" s="183" t="s">
        <v>383</v>
      </c>
    </row>
    <row r="109" spans="2:2" s="183" customFormat="1" ht="24.95" customHeight="1" x14ac:dyDescent="0.2">
      <c r="B109" s="183" t="s">
        <v>384</v>
      </c>
    </row>
    <row r="110" spans="2:2" ht="24.95" customHeight="1" x14ac:dyDescent="0.2">
      <c r="B110" s="104" t="s">
        <v>385</v>
      </c>
    </row>
  </sheetData>
  <sheetProtection insertColumns="0" deleteRows="0"/>
  <mergeCells count="294">
    <mergeCell ref="D90:G90"/>
    <mergeCell ref="F72:Q72"/>
    <mergeCell ref="AW72:AZ73"/>
    <mergeCell ref="BA72:BE73"/>
    <mergeCell ref="F73:Q73"/>
    <mergeCell ref="D86:G86"/>
    <mergeCell ref="D87:G87"/>
    <mergeCell ref="BA68:BE70"/>
    <mergeCell ref="O69:Q69"/>
    <mergeCell ref="AW69:AX69"/>
    <mergeCell ref="AY69:AZ69"/>
    <mergeCell ref="O70:Q70"/>
    <mergeCell ref="AW70:AX70"/>
    <mergeCell ref="AY70:AZ70"/>
    <mergeCell ref="D88:G88"/>
    <mergeCell ref="D89:G89"/>
    <mergeCell ref="BA65:BE67"/>
    <mergeCell ref="O66:Q66"/>
    <mergeCell ref="AW66:AX66"/>
    <mergeCell ref="AY66:AZ66"/>
    <mergeCell ref="O67:Q67"/>
    <mergeCell ref="AW67:AX67"/>
    <mergeCell ref="AY67:AZ67"/>
    <mergeCell ref="B65:B67"/>
    <mergeCell ref="C65:E67"/>
    <mergeCell ref="F65:F67"/>
    <mergeCell ref="G65:J67"/>
    <mergeCell ref="K65:N67"/>
    <mergeCell ref="O65:Q65"/>
    <mergeCell ref="O63:Q63"/>
    <mergeCell ref="AW63:AX63"/>
    <mergeCell ref="AY63:AZ63"/>
    <mergeCell ref="O64:Q64"/>
    <mergeCell ref="AW64:AX64"/>
    <mergeCell ref="AY64:AZ64"/>
    <mergeCell ref="B68:B70"/>
    <mergeCell ref="C68:E70"/>
    <mergeCell ref="F68:F70"/>
    <mergeCell ref="G68:J70"/>
    <mergeCell ref="K68:N70"/>
    <mergeCell ref="O68:Q68"/>
    <mergeCell ref="AW65:AX65"/>
    <mergeCell ref="AY65:AZ65"/>
    <mergeCell ref="AW68:AX68"/>
    <mergeCell ref="AY68:AZ68"/>
    <mergeCell ref="B62:B64"/>
    <mergeCell ref="C62:E64"/>
    <mergeCell ref="F62:F64"/>
    <mergeCell ref="G62:J64"/>
    <mergeCell ref="K62:N64"/>
    <mergeCell ref="O62:Q62"/>
    <mergeCell ref="AW59:AX59"/>
    <mergeCell ref="AY59:AZ59"/>
    <mergeCell ref="BA59:BE61"/>
    <mergeCell ref="O60:Q60"/>
    <mergeCell ref="AW60:AX60"/>
    <mergeCell ref="AY60:AZ60"/>
    <mergeCell ref="O61:Q61"/>
    <mergeCell ref="AW61:AX61"/>
    <mergeCell ref="AY61:AZ61"/>
    <mergeCell ref="B59:B61"/>
    <mergeCell ref="C59:E61"/>
    <mergeCell ref="F59:F61"/>
    <mergeCell ref="G59:J61"/>
    <mergeCell ref="K59:N61"/>
    <mergeCell ref="O59:Q59"/>
    <mergeCell ref="AW62:AX62"/>
    <mergeCell ref="AY62:AZ62"/>
    <mergeCell ref="BA62:BE64"/>
    <mergeCell ref="F53:F55"/>
    <mergeCell ref="G53:J55"/>
    <mergeCell ref="K53:N55"/>
    <mergeCell ref="O53:Q53"/>
    <mergeCell ref="AW56:AX56"/>
    <mergeCell ref="AY56:AZ56"/>
    <mergeCell ref="BA56:BE58"/>
    <mergeCell ref="O57:Q57"/>
    <mergeCell ref="AW57:AX57"/>
    <mergeCell ref="AY57:AZ57"/>
    <mergeCell ref="O58:Q58"/>
    <mergeCell ref="AW58:AX58"/>
    <mergeCell ref="AY58:AZ58"/>
    <mergeCell ref="BA50:BE52"/>
    <mergeCell ref="O51:Q51"/>
    <mergeCell ref="AW51:AX51"/>
    <mergeCell ref="AY51:AZ51"/>
    <mergeCell ref="O52:Q52"/>
    <mergeCell ref="AW52:AX52"/>
    <mergeCell ref="AY52:AZ52"/>
    <mergeCell ref="B56:B58"/>
    <mergeCell ref="C56:E58"/>
    <mergeCell ref="F56:F58"/>
    <mergeCell ref="G56:J58"/>
    <mergeCell ref="K56:N58"/>
    <mergeCell ref="O56:Q56"/>
    <mergeCell ref="AW53:AX53"/>
    <mergeCell ref="AY53:AZ53"/>
    <mergeCell ref="BA53:BE55"/>
    <mergeCell ref="O54:Q54"/>
    <mergeCell ref="AW54:AX54"/>
    <mergeCell ref="AY54:AZ54"/>
    <mergeCell ref="O55:Q55"/>
    <mergeCell ref="AW55:AX55"/>
    <mergeCell ref="AY55:AZ55"/>
    <mergeCell ref="B53:B55"/>
    <mergeCell ref="C53:E55"/>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AW41:AX41"/>
    <mergeCell ref="AY41:AZ41"/>
    <mergeCell ref="BA41:BE43"/>
    <mergeCell ref="O42:Q42"/>
    <mergeCell ref="AW42:AX42"/>
    <mergeCell ref="AY42:AZ42"/>
    <mergeCell ref="O43:Q43"/>
    <mergeCell ref="AW43:AX43"/>
    <mergeCell ref="AY43:AZ43"/>
    <mergeCell ref="B41:B43"/>
    <mergeCell ref="C41:E43"/>
    <mergeCell ref="F41:F43"/>
    <mergeCell ref="G41:J43"/>
    <mergeCell ref="K41:N43"/>
    <mergeCell ref="O41:Q41"/>
    <mergeCell ref="AW44:AX44"/>
    <mergeCell ref="AY44:AZ44"/>
    <mergeCell ref="BA44:BE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AW23:AX23"/>
    <mergeCell ref="AY23:AZ23"/>
    <mergeCell ref="BA23:BE25"/>
    <mergeCell ref="O24:Q24"/>
    <mergeCell ref="AW24:AX24"/>
    <mergeCell ref="AY24:AZ24"/>
    <mergeCell ref="O25:Q25"/>
    <mergeCell ref="AW25:AX25"/>
    <mergeCell ref="AY25:AZ25"/>
    <mergeCell ref="B23:B25"/>
    <mergeCell ref="C23:E25"/>
    <mergeCell ref="F23:F25"/>
    <mergeCell ref="G23:J25"/>
    <mergeCell ref="K23:N25"/>
    <mergeCell ref="O23:Q23"/>
    <mergeCell ref="AW26:AX26"/>
    <mergeCell ref="AY26:AZ26"/>
    <mergeCell ref="BA26:BE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358">
      <formula>INDIRECT(ADDRESS(ROW(),COLUMN()))=TRUNC(INDIRECT(ADDRESS(ROW(),COLUMN())))</formula>
    </cfRule>
  </conditionalFormatting>
  <conditionalFormatting sqref="R21">
    <cfRule type="expression" dxfId="514" priority="357">
      <formula>INDIRECT(ADDRESS(ROW(),COLUMN()))=TRUNC(INDIRECT(ADDRESS(ROW(),COLUMN())))</formula>
    </cfRule>
  </conditionalFormatting>
  <conditionalFormatting sqref="S22:X22">
    <cfRule type="expression" dxfId="513" priority="356">
      <formula>INDIRECT(ADDRESS(ROW(),COLUMN()))=TRUNC(INDIRECT(ADDRESS(ROW(),COLUMN())))</formula>
    </cfRule>
  </conditionalFormatting>
  <conditionalFormatting sqref="S21:X21">
    <cfRule type="expression" dxfId="512" priority="355">
      <formula>INDIRECT(ADDRESS(ROW(),COLUMN()))=TRUNC(INDIRECT(ADDRESS(ROW(),COLUMN())))</formula>
    </cfRule>
  </conditionalFormatting>
  <conditionalFormatting sqref="AW21:AZ22">
    <cfRule type="expression" dxfId="511" priority="354">
      <formula>INDIRECT(ADDRESS(ROW(),COLUMN()))=TRUNC(INDIRECT(ADDRESS(ROW(),COLUMN())))</formula>
    </cfRule>
  </conditionalFormatting>
  <conditionalFormatting sqref="BB12:BC12">
    <cfRule type="expression" dxfId="510" priority="353">
      <formula>INDIRECT(ADDRESS(ROW(),COLUMN()))=TRUNC(INDIRECT(ADDRESS(ROW(),COLUMN())))</formula>
    </cfRule>
  </conditionalFormatting>
  <conditionalFormatting sqref="Y22">
    <cfRule type="expression" dxfId="509" priority="352">
      <formula>INDIRECT(ADDRESS(ROW(),COLUMN()))=TRUNC(INDIRECT(ADDRESS(ROW(),COLUMN())))</formula>
    </cfRule>
  </conditionalFormatting>
  <conditionalFormatting sqref="Y21">
    <cfRule type="expression" dxfId="508" priority="351">
      <formula>INDIRECT(ADDRESS(ROW(),COLUMN()))=TRUNC(INDIRECT(ADDRESS(ROW(),COLUMN())))</formula>
    </cfRule>
  </conditionalFormatting>
  <conditionalFormatting sqref="Z22:AE22">
    <cfRule type="expression" dxfId="507" priority="350">
      <formula>INDIRECT(ADDRESS(ROW(),COLUMN()))=TRUNC(INDIRECT(ADDRESS(ROW(),COLUMN())))</formula>
    </cfRule>
  </conditionalFormatting>
  <conditionalFormatting sqref="Z21:AE21">
    <cfRule type="expression" dxfId="506" priority="349">
      <formula>INDIRECT(ADDRESS(ROW(),COLUMN()))=TRUNC(INDIRECT(ADDRESS(ROW(),COLUMN())))</formula>
    </cfRule>
  </conditionalFormatting>
  <conditionalFormatting sqref="AF22">
    <cfRule type="expression" dxfId="505" priority="348">
      <formula>INDIRECT(ADDRESS(ROW(),COLUMN()))=TRUNC(INDIRECT(ADDRESS(ROW(),COLUMN())))</formula>
    </cfRule>
  </conditionalFormatting>
  <conditionalFormatting sqref="AF21">
    <cfRule type="expression" dxfId="504" priority="347">
      <formula>INDIRECT(ADDRESS(ROW(),COLUMN()))=TRUNC(INDIRECT(ADDRESS(ROW(),COLUMN())))</formula>
    </cfRule>
  </conditionalFormatting>
  <conditionalFormatting sqref="AG22:AL22">
    <cfRule type="expression" dxfId="503" priority="346">
      <formula>INDIRECT(ADDRESS(ROW(),COLUMN()))=TRUNC(INDIRECT(ADDRESS(ROW(),COLUMN())))</formula>
    </cfRule>
  </conditionalFormatting>
  <conditionalFormatting sqref="AG21:AL21">
    <cfRule type="expression" dxfId="502" priority="345">
      <formula>INDIRECT(ADDRESS(ROW(),COLUMN()))=TRUNC(INDIRECT(ADDRESS(ROW(),COLUMN())))</formula>
    </cfRule>
  </conditionalFormatting>
  <conditionalFormatting sqref="AM22">
    <cfRule type="expression" dxfId="501" priority="344">
      <formula>INDIRECT(ADDRESS(ROW(),COLUMN()))=TRUNC(INDIRECT(ADDRESS(ROW(),COLUMN())))</formula>
    </cfRule>
  </conditionalFormatting>
  <conditionalFormatting sqref="AM21">
    <cfRule type="expression" dxfId="500" priority="343">
      <formula>INDIRECT(ADDRESS(ROW(),COLUMN()))=TRUNC(INDIRECT(ADDRESS(ROW(),COLUMN())))</formula>
    </cfRule>
  </conditionalFormatting>
  <conditionalFormatting sqref="AN22:AS22">
    <cfRule type="expression" dxfId="499" priority="342">
      <formula>INDIRECT(ADDRESS(ROW(),COLUMN()))=TRUNC(INDIRECT(ADDRESS(ROW(),COLUMN())))</formula>
    </cfRule>
  </conditionalFormatting>
  <conditionalFormatting sqref="AN21:AS21">
    <cfRule type="expression" dxfId="498" priority="341">
      <formula>INDIRECT(ADDRESS(ROW(),COLUMN()))=TRUNC(INDIRECT(ADDRESS(ROW(),COLUMN())))</formula>
    </cfRule>
  </conditionalFormatting>
  <conditionalFormatting sqref="AT22">
    <cfRule type="expression" dxfId="497" priority="340">
      <formula>INDIRECT(ADDRESS(ROW(),COLUMN()))=TRUNC(INDIRECT(ADDRESS(ROW(),COLUMN())))</formula>
    </cfRule>
  </conditionalFormatting>
  <conditionalFormatting sqref="AT21">
    <cfRule type="expression" dxfId="496" priority="339">
      <formula>INDIRECT(ADDRESS(ROW(),COLUMN()))=TRUNC(INDIRECT(ADDRESS(ROW(),COLUMN())))</formula>
    </cfRule>
  </conditionalFormatting>
  <conditionalFormatting sqref="AU22:AV22">
    <cfRule type="expression" dxfId="495" priority="338">
      <formula>INDIRECT(ADDRESS(ROW(),COLUMN()))=TRUNC(INDIRECT(ADDRESS(ROW(),COLUMN())))</formula>
    </cfRule>
  </conditionalFormatting>
  <conditionalFormatting sqref="AU21:AV21">
    <cfRule type="expression" dxfId="494" priority="337">
      <formula>INDIRECT(ADDRESS(ROW(),COLUMN()))=TRUNC(INDIRECT(ADDRESS(ROW(),COLUMN())))</formula>
    </cfRule>
  </conditionalFormatting>
  <conditionalFormatting sqref="R25">
    <cfRule type="expression" dxfId="493" priority="336">
      <formula>INDIRECT(ADDRESS(ROW(),COLUMN()))=TRUNC(INDIRECT(ADDRESS(ROW(),COLUMN())))</formula>
    </cfRule>
  </conditionalFormatting>
  <conditionalFormatting sqref="R24">
    <cfRule type="expression" dxfId="492" priority="335">
      <formula>INDIRECT(ADDRESS(ROW(),COLUMN()))=TRUNC(INDIRECT(ADDRESS(ROW(),COLUMN())))</formula>
    </cfRule>
  </conditionalFormatting>
  <conditionalFormatting sqref="S25:X25">
    <cfRule type="expression" dxfId="491" priority="334">
      <formula>INDIRECT(ADDRESS(ROW(),COLUMN()))=TRUNC(INDIRECT(ADDRESS(ROW(),COLUMN())))</formula>
    </cfRule>
  </conditionalFormatting>
  <conditionalFormatting sqref="S24:X24">
    <cfRule type="expression" dxfId="490" priority="333">
      <formula>INDIRECT(ADDRESS(ROW(),COLUMN()))=TRUNC(INDIRECT(ADDRESS(ROW(),COLUMN())))</formula>
    </cfRule>
  </conditionalFormatting>
  <conditionalFormatting sqref="AW24:AZ25">
    <cfRule type="expression" dxfId="489" priority="332">
      <formula>INDIRECT(ADDRESS(ROW(),COLUMN()))=TRUNC(INDIRECT(ADDRESS(ROW(),COLUMN())))</formula>
    </cfRule>
  </conditionalFormatting>
  <conditionalFormatting sqref="Y25">
    <cfRule type="expression" dxfId="488" priority="331">
      <formula>INDIRECT(ADDRESS(ROW(),COLUMN()))=TRUNC(INDIRECT(ADDRESS(ROW(),COLUMN())))</formula>
    </cfRule>
  </conditionalFormatting>
  <conditionalFormatting sqref="Y24">
    <cfRule type="expression" dxfId="487" priority="330">
      <formula>INDIRECT(ADDRESS(ROW(),COLUMN()))=TRUNC(INDIRECT(ADDRESS(ROW(),COLUMN())))</formula>
    </cfRule>
  </conditionalFormatting>
  <conditionalFormatting sqref="Z25:AE25">
    <cfRule type="expression" dxfId="486" priority="329">
      <formula>INDIRECT(ADDRESS(ROW(),COLUMN()))=TRUNC(INDIRECT(ADDRESS(ROW(),COLUMN())))</formula>
    </cfRule>
  </conditionalFormatting>
  <conditionalFormatting sqref="Z24:AE24">
    <cfRule type="expression" dxfId="485" priority="328">
      <formula>INDIRECT(ADDRESS(ROW(),COLUMN()))=TRUNC(INDIRECT(ADDRESS(ROW(),COLUMN())))</formula>
    </cfRule>
  </conditionalFormatting>
  <conditionalFormatting sqref="AF25">
    <cfRule type="expression" dxfId="484" priority="327">
      <formula>INDIRECT(ADDRESS(ROW(),COLUMN()))=TRUNC(INDIRECT(ADDRESS(ROW(),COLUMN())))</formula>
    </cfRule>
  </conditionalFormatting>
  <conditionalFormatting sqref="AF24">
    <cfRule type="expression" dxfId="483" priority="326">
      <formula>INDIRECT(ADDRESS(ROW(),COLUMN()))=TRUNC(INDIRECT(ADDRESS(ROW(),COLUMN())))</formula>
    </cfRule>
  </conditionalFormatting>
  <conditionalFormatting sqref="AG25:AL25">
    <cfRule type="expression" dxfId="482" priority="325">
      <formula>INDIRECT(ADDRESS(ROW(),COLUMN()))=TRUNC(INDIRECT(ADDRESS(ROW(),COLUMN())))</formula>
    </cfRule>
  </conditionalFormatting>
  <conditionalFormatting sqref="AG24:AL24">
    <cfRule type="expression" dxfId="481" priority="324">
      <formula>INDIRECT(ADDRESS(ROW(),COLUMN()))=TRUNC(INDIRECT(ADDRESS(ROW(),COLUMN())))</formula>
    </cfRule>
  </conditionalFormatting>
  <conditionalFormatting sqref="AM25">
    <cfRule type="expression" dxfId="480" priority="323">
      <formula>INDIRECT(ADDRESS(ROW(),COLUMN()))=TRUNC(INDIRECT(ADDRESS(ROW(),COLUMN())))</formula>
    </cfRule>
  </conditionalFormatting>
  <conditionalFormatting sqref="AM24">
    <cfRule type="expression" dxfId="479" priority="322">
      <formula>INDIRECT(ADDRESS(ROW(),COLUMN()))=TRUNC(INDIRECT(ADDRESS(ROW(),COLUMN())))</formula>
    </cfRule>
  </conditionalFormatting>
  <conditionalFormatting sqref="AN25:AS25">
    <cfRule type="expression" dxfId="478" priority="321">
      <formula>INDIRECT(ADDRESS(ROW(),COLUMN()))=TRUNC(INDIRECT(ADDRESS(ROW(),COLUMN())))</formula>
    </cfRule>
  </conditionalFormatting>
  <conditionalFormatting sqref="AN24:AS24">
    <cfRule type="expression" dxfId="477" priority="320">
      <formula>INDIRECT(ADDRESS(ROW(),COLUMN()))=TRUNC(INDIRECT(ADDRESS(ROW(),COLUMN())))</formula>
    </cfRule>
  </conditionalFormatting>
  <conditionalFormatting sqref="AT25">
    <cfRule type="expression" dxfId="476" priority="319">
      <formula>INDIRECT(ADDRESS(ROW(),COLUMN()))=TRUNC(INDIRECT(ADDRESS(ROW(),COLUMN())))</formula>
    </cfRule>
  </conditionalFormatting>
  <conditionalFormatting sqref="AT24">
    <cfRule type="expression" dxfId="475" priority="318">
      <formula>INDIRECT(ADDRESS(ROW(),COLUMN()))=TRUNC(INDIRECT(ADDRESS(ROW(),COLUMN())))</formula>
    </cfRule>
  </conditionalFormatting>
  <conditionalFormatting sqref="AU25:AV25">
    <cfRule type="expression" dxfId="474" priority="317">
      <formula>INDIRECT(ADDRESS(ROW(),COLUMN()))=TRUNC(INDIRECT(ADDRESS(ROW(),COLUMN())))</formula>
    </cfRule>
  </conditionalFormatting>
  <conditionalFormatting sqref="AU24:AV24">
    <cfRule type="expression" dxfId="473" priority="316">
      <formula>INDIRECT(ADDRESS(ROW(),COLUMN()))=TRUNC(INDIRECT(ADDRESS(ROW(),COLUMN())))</formula>
    </cfRule>
  </conditionalFormatting>
  <conditionalFormatting sqref="R28">
    <cfRule type="expression" dxfId="472" priority="315">
      <formula>INDIRECT(ADDRESS(ROW(),COLUMN()))=TRUNC(INDIRECT(ADDRESS(ROW(),COLUMN())))</formula>
    </cfRule>
  </conditionalFormatting>
  <conditionalFormatting sqref="R27">
    <cfRule type="expression" dxfId="471" priority="314">
      <formula>INDIRECT(ADDRESS(ROW(),COLUMN()))=TRUNC(INDIRECT(ADDRESS(ROW(),COLUMN())))</formula>
    </cfRule>
  </conditionalFormatting>
  <conditionalFormatting sqref="S28:X28">
    <cfRule type="expression" dxfId="470" priority="313">
      <formula>INDIRECT(ADDRESS(ROW(),COLUMN()))=TRUNC(INDIRECT(ADDRESS(ROW(),COLUMN())))</formula>
    </cfRule>
  </conditionalFormatting>
  <conditionalFormatting sqref="S27:X27">
    <cfRule type="expression" dxfId="469" priority="312">
      <formula>INDIRECT(ADDRESS(ROW(),COLUMN()))=TRUNC(INDIRECT(ADDRESS(ROW(),COLUMN())))</formula>
    </cfRule>
  </conditionalFormatting>
  <conditionalFormatting sqref="AW27:AZ28">
    <cfRule type="expression" dxfId="468" priority="311">
      <formula>INDIRECT(ADDRESS(ROW(),COLUMN()))=TRUNC(INDIRECT(ADDRESS(ROW(),COLUMN())))</formula>
    </cfRule>
  </conditionalFormatting>
  <conditionalFormatting sqref="Y28">
    <cfRule type="expression" dxfId="467" priority="310">
      <formula>INDIRECT(ADDRESS(ROW(),COLUMN()))=TRUNC(INDIRECT(ADDRESS(ROW(),COLUMN())))</formula>
    </cfRule>
  </conditionalFormatting>
  <conditionalFormatting sqref="Y27">
    <cfRule type="expression" dxfId="466" priority="309">
      <formula>INDIRECT(ADDRESS(ROW(),COLUMN()))=TRUNC(INDIRECT(ADDRESS(ROW(),COLUMN())))</formula>
    </cfRule>
  </conditionalFormatting>
  <conditionalFormatting sqref="Z28:AE28">
    <cfRule type="expression" dxfId="465" priority="308">
      <formula>INDIRECT(ADDRESS(ROW(),COLUMN()))=TRUNC(INDIRECT(ADDRESS(ROW(),COLUMN())))</formula>
    </cfRule>
  </conditionalFormatting>
  <conditionalFormatting sqref="Z27:AE27">
    <cfRule type="expression" dxfId="464" priority="307">
      <formula>INDIRECT(ADDRESS(ROW(),COLUMN()))=TRUNC(INDIRECT(ADDRESS(ROW(),COLUMN())))</formula>
    </cfRule>
  </conditionalFormatting>
  <conditionalFormatting sqref="AF28">
    <cfRule type="expression" dxfId="463" priority="306">
      <formula>INDIRECT(ADDRESS(ROW(),COLUMN()))=TRUNC(INDIRECT(ADDRESS(ROW(),COLUMN())))</formula>
    </cfRule>
  </conditionalFormatting>
  <conditionalFormatting sqref="AF27">
    <cfRule type="expression" dxfId="462" priority="305">
      <formula>INDIRECT(ADDRESS(ROW(),COLUMN()))=TRUNC(INDIRECT(ADDRESS(ROW(),COLUMN())))</formula>
    </cfRule>
  </conditionalFormatting>
  <conditionalFormatting sqref="AG28:AL28">
    <cfRule type="expression" dxfId="461" priority="304">
      <formula>INDIRECT(ADDRESS(ROW(),COLUMN()))=TRUNC(INDIRECT(ADDRESS(ROW(),COLUMN())))</formula>
    </cfRule>
  </conditionalFormatting>
  <conditionalFormatting sqref="AG27:AL27">
    <cfRule type="expression" dxfId="460" priority="303">
      <formula>INDIRECT(ADDRESS(ROW(),COLUMN()))=TRUNC(INDIRECT(ADDRESS(ROW(),COLUMN())))</formula>
    </cfRule>
  </conditionalFormatting>
  <conditionalFormatting sqref="AM28">
    <cfRule type="expression" dxfId="459" priority="302">
      <formula>INDIRECT(ADDRESS(ROW(),COLUMN()))=TRUNC(INDIRECT(ADDRESS(ROW(),COLUMN())))</formula>
    </cfRule>
  </conditionalFormatting>
  <conditionalFormatting sqref="AM27">
    <cfRule type="expression" dxfId="458" priority="301">
      <formula>INDIRECT(ADDRESS(ROW(),COLUMN()))=TRUNC(INDIRECT(ADDRESS(ROW(),COLUMN())))</formula>
    </cfRule>
  </conditionalFormatting>
  <conditionalFormatting sqref="AN28:AS28">
    <cfRule type="expression" dxfId="457" priority="300">
      <formula>INDIRECT(ADDRESS(ROW(),COLUMN()))=TRUNC(INDIRECT(ADDRESS(ROW(),COLUMN())))</formula>
    </cfRule>
  </conditionalFormatting>
  <conditionalFormatting sqref="AN27:AS27">
    <cfRule type="expression" dxfId="456" priority="299">
      <formula>INDIRECT(ADDRESS(ROW(),COLUMN()))=TRUNC(INDIRECT(ADDRESS(ROW(),COLUMN())))</formula>
    </cfRule>
  </conditionalFormatting>
  <conditionalFormatting sqref="AT28">
    <cfRule type="expression" dxfId="455" priority="298">
      <formula>INDIRECT(ADDRESS(ROW(),COLUMN()))=TRUNC(INDIRECT(ADDRESS(ROW(),COLUMN())))</formula>
    </cfRule>
  </conditionalFormatting>
  <conditionalFormatting sqref="AT27">
    <cfRule type="expression" dxfId="454" priority="297">
      <formula>INDIRECT(ADDRESS(ROW(),COLUMN()))=TRUNC(INDIRECT(ADDRESS(ROW(),COLUMN())))</formula>
    </cfRule>
  </conditionalFormatting>
  <conditionalFormatting sqref="AU28:AV28">
    <cfRule type="expression" dxfId="453" priority="296">
      <formula>INDIRECT(ADDRESS(ROW(),COLUMN()))=TRUNC(INDIRECT(ADDRESS(ROW(),COLUMN())))</formula>
    </cfRule>
  </conditionalFormatting>
  <conditionalFormatting sqref="AU27:AV27">
    <cfRule type="expression" dxfId="452" priority="295">
      <formula>INDIRECT(ADDRESS(ROW(),COLUMN()))=TRUNC(INDIRECT(ADDRESS(ROW(),COLUMN())))</formula>
    </cfRule>
  </conditionalFormatting>
  <conditionalFormatting sqref="R31">
    <cfRule type="expression" dxfId="451" priority="294">
      <formula>INDIRECT(ADDRESS(ROW(),COLUMN()))=TRUNC(INDIRECT(ADDRESS(ROW(),COLUMN())))</formula>
    </cfRule>
  </conditionalFormatting>
  <conditionalFormatting sqref="R30">
    <cfRule type="expression" dxfId="450" priority="293">
      <formula>INDIRECT(ADDRESS(ROW(),COLUMN()))=TRUNC(INDIRECT(ADDRESS(ROW(),COLUMN())))</formula>
    </cfRule>
  </conditionalFormatting>
  <conditionalFormatting sqref="S31:X31">
    <cfRule type="expression" dxfId="449" priority="292">
      <formula>INDIRECT(ADDRESS(ROW(),COLUMN()))=TRUNC(INDIRECT(ADDRESS(ROW(),COLUMN())))</formula>
    </cfRule>
  </conditionalFormatting>
  <conditionalFormatting sqref="S30:X30">
    <cfRule type="expression" dxfId="448" priority="291">
      <formula>INDIRECT(ADDRESS(ROW(),COLUMN()))=TRUNC(INDIRECT(ADDRESS(ROW(),COLUMN())))</formula>
    </cfRule>
  </conditionalFormatting>
  <conditionalFormatting sqref="AW30:AZ31">
    <cfRule type="expression" dxfId="447" priority="290">
      <formula>INDIRECT(ADDRESS(ROW(),COLUMN()))=TRUNC(INDIRECT(ADDRESS(ROW(),COLUMN())))</formula>
    </cfRule>
  </conditionalFormatting>
  <conditionalFormatting sqref="Y31">
    <cfRule type="expression" dxfId="446" priority="289">
      <formula>INDIRECT(ADDRESS(ROW(),COLUMN()))=TRUNC(INDIRECT(ADDRESS(ROW(),COLUMN())))</formula>
    </cfRule>
  </conditionalFormatting>
  <conditionalFormatting sqref="Y30">
    <cfRule type="expression" dxfId="445" priority="288">
      <formula>INDIRECT(ADDRESS(ROW(),COLUMN()))=TRUNC(INDIRECT(ADDRESS(ROW(),COLUMN())))</formula>
    </cfRule>
  </conditionalFormatting>
  <conditionalFormatting sqref="Z31:AE31">
    <cfRule type="expression" dxfId="444" priority="287">
      <formula>INDIRECT(ADDRESS(ROW(),COLUMN()))=TRUNC(INDIRECT(ADDRESS(ROW(),COLUMN())))</formula>
    </cfRule>
  </conditionalFormatting>
  <conditionalFormatting sqref="Z30:AE30">
    <cfRule type="expression" dxfId="443" priority="286">
      <formula>INDIRECT(ADDRESS(ROW(),COLUMN()))=TRUNC(INDIRECT(ADDRESS(ROW(),COLUMN())))</formula>
    </cfRule>
  </conditionalFormatting>
  <conditionalFormatting sqref="AF31">
    <cfRule type="expression" dxfId="442" priority="285">
      <formula>INDIRECT(ADDRESS(ROW(),COLUMN()))=TRUNC(INDIRECT(ADDRESS(ROW(),COLUMN())))</formula>
    </cfRule>
  </conditionalFormatting>
  <conditionalFormatting sqref="AF30">
    <cfRule type="expression" dxfId="441" priority="284">
      <formula>INDIRECT(ADDRESS(ROW(),COLUMN()))=TRUNC(INDIRECT(ADDRESS(ROW(),COLUMN())))</formula>
    </cfRule>
  </conditionalFormatting>
  <conditionalFormatting sqref="AG31:AL31">
    <cfRule type="expression" dxfId="440" priority="283">
      <formula>INDIRECT(ADDRESS(ROW(),COLUMN()))=TRUNC(INDIRECT(ADDRESS(ROW(),COLUMN())))</formula>
    </cfRule>
  </conditionalFormatting>
  <conditionalFormatting sqref="AG30:AL30">
    <cfRule type="expression" dxfId="439" priority="282">
      <formula>INDIRECT(ADDRESS(ROW(),COLUMN()))=TRUNC(INDIRECT(ADDRESS(ROW(),COLUMN())))</formula>
    </cfRule>
  </conditionalFormatting>
  <conditionalFormatting sqref="AM31">
    <cfRule type="expression" dxfId="438" priority="281">
      <formula>INDIRECT(ADDRESS(ROW(),COLUMN()))=TRUNC(INDIRECT(ADDRESS(ROW(),COLUMN())))</formula>
    </cfRule>
  </conditionalFormatting>
  <conditionalFormatting sqref="AM30">
    <cfRule type="expression" dxfId="437" priority="280">
      <formula>INDIRECT(ADDRESS(ROW(),COLUMN()))=TRUNC(INDIRECT(ADDRESS(ROW(),COLUMN())))</formula>
    </cfRule>
  </conditionalFormatting>
  <conditionalFormatting sqref="AN31:AS31">
    <cfRule type="expression" dxfId="436" priority="279">
      <formula>INDIRECT(ADDRESS(ROW(),COLUMN()))=TRUNC(INDIRECT(ADDRESS(ROW(),COLUMN())))</formula>
    </cfRule>
  </conditionalFormatting>
  <conditionalFormatting sqref="AN30:AS30">
    <cfRule type="expression" dxfId="435" priority="278">
      <formula>INDIRECT(ADDRESS(ROW(),COLUMN()))=TRUNC(INDIRECT(ADDRESS(ROW(),COLUMN())))</formula>
    </cfRule>
  </conditionalFormatting>
  <conditionalFormatting sqref="AT31">
    <cfRule type="expression" dxfId="434" priority="277">
      <formula>INDIRECT(ADDRESS(ROW(),COLUMN()))=TRUNC(INDIRECT(ADDRESS(ROW(),COLUMN())))</formula>
    </cfRule>
  </conditionalFormatting>
  <conditionalFormatting sqref="AT30">
    <cfRule type="expression" dxfId="433" priority="276">
      <formula>INDIRECT(ADDRESS(ROW(),COLUMN()))=TRUNC(INDIRECT(ADDRESS(ROW(),COLUMN())))</formula>
    </cfRule>
  </conditionalFormatting>
  <conditionalFormatting sqref="AU31:AV31">
    <cfRule type="expression" dxfId="432" priority="275">
      <formula>INDIRECT(ADDRESS(ROW(),COLUMN()))=TRUNC(INDIRECT(ADDRESS(ROW(),COLUMN())))</formula>
    </cfRule>
  </conditionalFormatting>
  <conditionalFormatting sqref="AU30:AV30">
    <cfRule type="expression" dxfId="431" priority="274">
      <formula>INDIRECT(ADDRESS(ROW(),COLUMN()))=TRUNC(INDIRECT(ADDRESS(ROW(),COLUMN())))</formula>
    </cfRule>
  </conditionalFormatting>
  <conditionalFormatting sqref="R34">
    <cfRule type="expression" dxfId="430" priority="273">
      <formula>INDIRECT(ADDRESS(ROW(),COLUMN()))=TRUNC(INDIRECT(ADDRESS(ROW(),COLUMN())))</formula>
    </cfRule>
  </conditionalFormatting>
  <conditionalFormatting sqref="R33">
    <cfRule type="expression" dxfId="429" priority="272">
      <formula>INDIRECT(ADDRESS(ROW(),COLUMN()))=TRUNC(INDIRECT(ADDRESS(ROW(),COLUMN())))</formula>
    </cfRule>
  </conditionalFormatting>
  <conditionalFormatting sqref="S34:X34">
    <cfRule type="expression" dxfId="428" priority="271">
      <formula>INDIRECT(ADDRESS(ROW(),COLUMN()))=TRUNC(INDIRECT(ADDRESS(ROW(),COLUMN())))</formula>
    </cfRule>
  </conditionalFormatting>
  <conditionalFormatting sqref="S33:X33">
    <cfRule type="expression" dxfId="427" priority="270">
      <formula>INDIRECT(ADDRESS(ROW(),COLUMN()))=TRUNC(INDIRECT(ADDRESS(ROW(),COLUMN())))</formula>
    </cfRule>
  </conditionalFormatting>
  <conditionalFormatting sqref="AW33:AZ34">
    <cfRule type="expression" dxfId="426" priority="269">
      <formula>INDIRECT(ADDRESS(ROW(),COLUMN()))=TRUNC(INDIRECT(ADDRESS(ROW(),COLUMN())))</formula>
    </cfRule>
  </conditionalFormatting>
  <conditionalFormatting sqref="Y34">
    <cfRule type="expression" dxfId="425" priority="268">
      <formula>INDIRECT(ADDRESS(ROW(),COLUMN()))=TRUNC(INDIRECT(ADDRESS(ROW(),COLUMN())))</formula>
    </cfRule>
  </conditionalFormatting>
  <conditionalFormatting sqref="Y33">
    <cfRule type="expression" dxfId="424" priority="267">
      <formula>INDIRECT(ADDRESS(ROW(),COLUMN()))=TRUNC(INDIRECT(ADDRESS(ROW(),COLUMN())))</formula>
    </cfRule>
  </conditionalFormatting>
  <conditionalFormatting sqref="Z34:AE34">
    <cfRule type="expression" dxfId="423" priority="266">
      <formula>INDIRECT(ADDRESS(ROW(),COLUMN()))=TRUNC(INDIRECT(ADDRESS(ROW(),COLUMN())))</formula>
    </cfRule>
  </conditionalFormatting>
  <conditionalFormatting sqref="Z33:AE33">
    <cfRule type="expression" dxfId="422" priority="265">
      <formula>INDIRECT(ADDRESS(ROW(),COLUMN()))=TRUNC(INDIRECT(ADDRESS(ROW(),COLUMN())))</formula>
    </cfRule>
  </conditionalFormatting>
  <conditionalFormatting sqref="AF34">
    <cfRule type="expression" dxfId="421" priority="264">
      <formula>INDIRECT(ADDRESS(ROW(),COLUMN()))=TRUNC(INDIRECT(ADDRESS(ROW(),COLUMN())))</formula>
    </cfRule>
  </conditionalFormatting>
  <conditionalFormatting sqref="AF33">
    <cfRule type="expression" dxfId="420" priority="263">
      <formula>INDIRECT(ADDRESS(ROW(),COLUMN()))=TRUNC(INDIRECT(ADDRESS(ROW(),COLUMN())))</formula>
    </cfRule>
  </conditionalFormatting>
  <conditionalFormatting sqref="AG34:AL34">
    <cfRule type="expression" dxfId="419" priority="262">
      <formula>INDIRECT(ADDRESS(ROW(),COLUMN()))=TRUNC(INDIRECT(ADDRESS(ROW(),COLUMN())))</formula>
    </cfRule>
  </conditionalFormatting>
  <conditionalFormatting sqref="AG33:AL33">
    <cfRule type="expression" dxfId="418" priority="261">
      <formula>INDIRECT(ADDRESS(ROW(),COLUMN()))=TRUNC(INDIRECT(ADDRESS(ROW(),COLUMN())))</formula>
    </cfRule>
  </conditionalFormatting>
  <conditionalFormatting sqref="AM34">
    <cfRule type="expression" dxfId="417" priority="260">
      <formula>INDIRECT(ADDRESS(ROW(),COLUMN()))=TRUNC(INDIRECT(ADDRESS(ROW(),COLUMN())))</formula>
    </cfRule>
  </conditionalFormatting>
  <conditionalFormatting sqref="AM33">
    <cfRule type="expression" dxfId="416" priority="259">
      <formula>INDIRECT(ADDRESS(ROW(),COLUMN()))=TRUNC(INDIRECT(ADDRESS(ROW(),COLUMN())))</formula>
    </cfRule>
  </conditionalFormatting>
  <conditionalFormatting sqref="AN34:AS34">
    <cfRule type="expression" dxfId="415" priority="258">
      <formula>INDIRECT(ADDRESS(ROW(),COLUMN()))=TRUNC(INDIRECT(ADDRESS(ROW(),COLUMN())))</formula>
    </cfRule>
  </conditionalFormatting>
  <conditionalFormatting sqref="AN33:AS33">
    <cfRule type="expression" dxfId="414" priority="257">
      <formula>INDIRECT(ADDRESS(ROW(),COLUMN()))=TRUNC(INDIRECT(ADDRESS(ROW(),COLUMN())))</formula>
    </cfRule>
  </conditionalFormatting>
  <conditionalFormatting sqref="AT34">
    <cfRule type="expression" dxfId="413" priority="256">
      <formula>INDIRECT(ADDRESS(ROW(),COLUMN()))=TRUNC(INDIRECT(ADDRESS(ROW(),COLUMN())))</formula>
    </cfRule>
  </conditionalFormatting>
  <conditionalFormatting sqref="AT33">
    <cfRule type="expression" dxfId="412" priority="255">
      <formula>INDIRECT(ADDRESS(ROW(),COLUMN()))=TRUNC(INDIRECT(ADDRESS(ROW(),COLUMN())))</formula>
    </cfRule>
  </conditionalFormatting>
  <conditionalFormatting sqref="AU34:AV34">
    <cfRule type="expression" dxfId="411" priority="254">
      <formula>INDIRECT(ADDRESS(ROW(),COLUMN()))=TRUNC(INDIRECT(ADDRESS(ROW(),COLUMN())))</formula>
    </cfRule>
  </conditionalFormatting>
  <conditionalFormatting sqref="AU33:AV33">
    <cfRule type="expression" dxfId="410" priority="253">
      <formula>INDIRECT(ADDRESS(ROW(),COLUMN()))=TRUNC(INDIRECT(ADDRESS(ROW(),COLUMN())))</formula>
    </cfRule>
  </conditionalFormatting>
  <conditionalFormatting sqref="R37">
    <cfRule type="expression" dxfId="409" priority="252">
      <formula>INDIRECT(ADDRESS(ROW(),COLUMN()))=TRUNC(INDIRECT(ADDRESS(ROW(),COLUMN())))</formula>
    </cfRule>
  </conditionalFormatting>
  <conditionalFormatting sqref="R36">
    <cfRule type="expression" dxfId="408" priority="251">
      <formula>INDIRECT(ADDRESS(ROW(),COLUMN()))=TRUNC(INDIRECT(ADDRESS(ROW(),COLUMN())))</formula>
    </cfRule>
  </conditionalFormatting>
  <conditionalFormatting sqref="S37:X37">
    <cfRule type="expression" dxfId="407" priority="250">
      <formula>INDIRECT(ADDRESS(ROW(),COLUMN()))=TRUNC(INDIRECT(ADDRESS(ROW(),COLUMN())))</formula>
    </cfRule>
  </conditionalFormatting>
  <conditionalFormatting sqref="S36:X36">
    <cfRule type="expression" dxfId="406" priority="249">
      <formula>INDIRECT(ADDRESS(ROW(),COLUMN()))=TRUNC(INDIRECT(ADDRESS(ROW(),COLUMN())))</formula>
    </cfRule>
  </conditionalFormatting>
  <conditionalFormatting sqref="AW36:AZ37">
    <cfRule type="expression" dxfId="405" priority="248">
      <formula>INDIRECT(ADDRESS(ROW(),COLUMN()))=TRUNC(INDIRECT(ADDRESS(ROW(),COLUMN())))</formula>
    </cfRule>
  </conditionalFormatting>
  <conditionalFormatting sqref="Y37">
    <cfRule type="expression" dxfId="404" priority="247">
      <formula>INDIRECT(ADDRESS(ROW(),COLUMN()))=TRUNC(INDIRECT(ADDRESS(ROW(),COLUMN())))</formula>
    </cfRule>
  </conditionalFormatting>
  <conditionalFormatting sqref="Y36">
    <cfRule type="expression" dxfId="403" priority="246">
      <formula>INDIRECT(ADDRESS(ROW(),COLUMN()))=TRUNC(INDIRECT(ADDRESS(ROW(),COLUMN())))</formula>
    </cfRule>
  </conditionalFormatting>
  <conditionalFormatting sqref="Z37:AE37">
    <cfRule type="expression" dxfId="402" priority="245">
      <formula>INDIRECT(ADDRESS(ROW(),COLUMN()))=TRUNC(INDIRECT(ADDRESS(ROW(),COLUMN())))</formula>
    </cfRule>
  </conditionalFormatting>
  <conditionalFormatting sqref="Z36:AE36">
    <cfRule type="expression" dxfId="401" priority="244">
      <formula>INDIRECT(ADDRESS(ROW(),COLUMN()))=TRUNC(INDIRECT(ADDRESS(ROW(),COLUMN())))</formula>
    </cfRule>
  </conditionalFormatting>
  <conditionalFormatting sqref="AF37">
    <cfRule type="expression" dxfId="400" priority="243">
      <formula>INDIRECT(ADDRESS(ROW(),COLUMN()))=TRUNC(INDIRECT(ADDRESS(ROW(),COLUMN())))</formula>
    </cfRule>
  </conditionalFormatting>
  <conditionalFormatting sqref="AF36">
    <cfRule type="expression" dxfId="399" priority="242">
      <formula>INDIRECT(ADDRESS(ROW(),COLUMN()))=TRUNC(INDIRECT(ADDRESS(ROW(),COLUMN())))</formula>
    </cfRule>
  </conditionalFormatting>
  <conditionalFormatting sqref="AG37:AL37">
    <cfRule type="expression" dxfId="398" priority="241">
      <formula>INDIRECT(ADDRESS(ROW(),COLUMN()))=TRUNC(INDIRECT(ADDRESS(ROW(),COLUMN())))</formula>
    </cfRule>
  </conditionalFormatting>
  <conditionalFormatting sqref="AG36:AL36">
    <cfRule type="expression" dxfId="397" priority="240">
      <formula>INDIRECT(ADDRESS(ROW(),COLUMN()))=TRUNC(INDIRECT(ADDRESS(ROW(),COLUMN())))</formula>
    </cfRule>
  </conditionalFormatting>
  <conditionalFormatting sqref="AM37">
    <cfRule type="expression" dxfId="396" priority="239">
      <formula>INDIRECT(ADDRESS(ROW(),COLUMN()))=TRUNC(INDIRECT(ADDRESS(ROW(),COLUMN())))</formula>
    </cfRule>
  </conditionalFormatting>
  <conditionalFormatting sqref="AM36">
    <cfRule type="expression" dxfId="395" priority="238">
      <formula>INDIRECT(ADDRESS(ROW(),COLUMN()))=TRUNC(INDIRECT(ADDRESS(ROW(),COLUMN())))</formula>
    </cfRule>
  </conditionalFormatting>
  <conditionalFormatting sqref="AN37:AS37">
    <cfRule type="expression" dxfId="394" priority="237">
      <formula>INDIRECT(ADDRESS(ROW(),COLUMN()))=TRUNC(INDIRECT(ADDRESS(ROW(),COLUMN())))</formula>
    </cfRule>
  </conditionalFormatting>
  <conditionalFormatting sqref="AN36:AS36">
    <cfRule type="expression" dxfId="393" priority="236">
      <formula>INDIRECT(ADDRESS(ROW(),COLUMN()))=TRUNC(INDIRECT(ADDRESS(ROW(),COLUMN())))</formula>
    </cfRule>
  </conditionalFormatting>
  <conditionalFormatting sqref="AT37">
    <cfRule type="expression" dxfId="392" priority="235">
      <formula>INDIRECT(ADDRESS(ROW(),COLUMN()))=TRUNC(INDIRECT(ADDRESS(ROW(),COLUMN())))</formula>
    </cfRule>
  </conditionalFormatting>
  <conditionalFormatting sqref="AT36">
    <cfRule type="expression" dxfId="391" priority="234">
      <formula>INDIRECT(ADDRESS(ROW(),COLUMN()))=TRUNC(INDIRECT(ADDRESS(ROW(),COLUMN())))</formula>
    </cfRule>
  </conditionalFormatting>
  <conditionalFormatting sqref="AU37:AV37">
    <cfRule type="expression" dxfId="390" priority="233">
      <formula>INDIRECT(ADDRESS(ROW(),COLUMN()))=TRUNC(INDIRECT(ADDRESS(ROW(),COLUMN())))</formula>
    </cfRule>
  </conditionalFormatting>
  <conditionalFormatting sqref="AU36:AV36">
    <cfRule type="expression" dxfId="389" priority="232">
      <formula>INDIRECT(ADDRESS(ROW(),COLUMN()))=TRUNC(INDIRECT(ADDRESS(ROW(),COLUMN())))</formula>
    </cfRule>
  </conditionalFormatting>
  <conditionalFormatting sqref="R40">
    <cfRule type="expression" dxfId="388" priority="231">
      <formula>INDIRECT(ADDRESS(ROW(),COLUMN()))=TRUNC(INDIRECT(ADDRESS(ROW(),COLUMN())))</formula>
    </cfRule>
  </conditionalFormatting>
  <conditionalFormatting sqref="R39">
    <cfRule type="expression" dxfId="387" priority="230">
      <formula>INDIRECT(ADDRESS(ROW(),COLUMN()))=TRUNC(INDIRECT(ADDRESS(ROW(),COLUMN())))</formula>
    </cfRule>
  </conditionalFormatting>
  <conditionalFormatting sqref="S40:X40">
    <cfRule type="expression" dxfId="386" priority="229">
      <formula>INDIRECT(ADDRESS(ROW(),COLUMN()))=TRUNC(INDIRECT(ADDRESS(ROW(),COLUMN())))</formula>
    </cfRule>
  </conditionalFormatting>
  <conditionalFormatting sqref="S39:X39">
    <cfRule type="expression" dxfId="385" priority="228">
      <formula>INDIRECT(ADDRESS(ROW(),COLUMN()))=TRUNC(INDIRECT(ADDRESS(ROW(),COLUMN())))</formula>
    </cfRule>
  </conditionalFormatting>
  <conditionalFormatting sqref="AW39:AZ40">
    <cfRule type="expression" dxfId="384" priority="227">
      <formula>INDIRECT(ADDRESS(ROW(),COLUMN()))=TRUNC(INDIRECT(ADDRESS(ROW(),COLUMN())))</formula>
    </cfRule>
  </conditionalFormatting>
  <conditionalFormatting sqref="Y40">
    <cfRule type="expression" dxfId="383" priority="226">
      <formula>INDIRECT(ADDRESS(ROW(),COLUMN()))=TRUNC(INDIRECT(ADDRESS(ROW(),COLUMN())))</formula>
    </cfRule>
  </conditionalFormatting>
  <conditionalFormatting sqref="Y39">
    <cfRule type="expression" dxfId="382" priority="225">
      <formula>INDIRECT(ADDRESS(ROW(),COLUMN()))=TRUNC(INDIRECT(ADDRESS(ROW(),COLUMN())))</formula>
    </cfRule>
  </conditionalFormatting>
  <conditionalFormatting sqref="Z40:AE40">
    <cfRule type="expression" dxfId="381" priority="224">
      <formula>INDIRECT(ADDRESS(ROW(),COLUMN()))=TRUNC(INDIRECT(ADDRESS(ROW(),COLUMN())))</formula>
    </cfRule>
  </conditionalFormatting>
  <conditionalFormatting sqref="Z39:AE39">
    <cfRule type="expression" dxfId="380" priority="223">
      <formula>INDIRECT(ADDRESS(ROW(),COLUMN()))=TRUNC(INDIRECT(ADDRESS(ROW(),COLUMN())))</formula>
    </cfRule>
  </conditionalFormatting>
  <conditionalFormatting sqref="AF40">
    <cfRule type="expression" dxfId="379" priority="222">
      <formula>INDIRECT(ADDRESS(ROW(),COLUMN()))=TRUNC(INDIRECT(ADDRESS(ROW(),COLUMN())))</formula>
    </cfRule>
  </conditionalFormatting>
  <conditionalFormatting sqref="AF39">
    <cfRule type="expression" dxfId="378" priority="221">
      <formula>INDIRECT(ADDRESS(ROW(),COLUMN()))=TRUNC(INDIRECT(ADDRESS(ROW(),COLUMN())))</formula>
    </cfRule>
  </conditionalFormatting>
  <conditionalFormatting sqref="AG40:AL40">
    <cfRule type="expression" dxfId="377" priority="220">
      <formula>INDIRECT(ADDRESS(ROW(),COLUMN()))=TRUNC(INDIRECT(ADDRESS(ROW(),COLUMN())))</formula>
    </cfRule>
  </conditionalFormatting>
  <conditionalFormatting sqref="AG39:AL39">
    <cfRule type="expression" dxfId="376" priority="219">
      <formula>INDIRECT(ADDRESS(ROW(),COLUMN()))=TRUNC(INDIRECT(ADDRESS(ROW(),COLUMN())))</formula>
    </cfRule>
  </conditionalFormatting>
  <conditionalFormatting sqref="AM40">
    <cfRule type="expression" dxfId="375" priority="218">
      <formula>INDIRECT(ADDRESS(ROW(),COLUMN()))=TRUNC(INDIRECT(ADDRESS(ROW(),COLUMN())))</formula>
    </cfRule>
  </conditionalFormatting>
  <conditionalFormatting sqref="AM39">
    <cfRule type="expression" dxfId="374" priority="217">
      <formula>INDIRECT(ADDRESS(ROW(),COLUMN()))=TRUNC(INDIRECT(ADDRESS(ROW(),COLUMN())))</formula>
    </cfRule>
  </conditionalFormatting>
  <conditionalFormatting sqref="AN40:AS40">
    <cfRule type="expression" dxfId="373" priority="216">
      <formula>INDIRECT(ADDRESS(ROW(),COLUMN()))=TRUNC(INDIRECT(ADDRESS(ROW(),COLUMN())))</formula>
    </cfRule>
  </conditionalFormatting>
  <conditionalFormatting sqref="AN39:AS39">
    <cfRule type="expression" dxfId="372" priority="215">
      <formula>INDIRECT(ADDRESS(ROW(),COLUMN()))=TRUNC(INDIRECT(ADDRESS(ROW(),COLUMN())))</formula>
    </cfRule>
  </conditionalFormatting>
  <conditionalFormatting sqref="AT40">
    <cfRule type="expression" dxfId="371" priority="214">
      <formula>INDIRECT(ADDRESS(ROW(),COLUMN()))=TRUNC(INDIRECT(ADDRESS(ROW(),COLUMN())))</formula>
    </cfRule>
  </conditionalFormatting>
  <conditionalFormatting sqref="AT39">
    <cfRule type="expression" dxfId="370" priority="213">
      <formula>INDIRECT(ADDRESS(ROW(),COLUMN()))=TRUNC(INDIRECT(ADDRESS(ROW(),COLUMN())))</formula>
    </cfRule>
  </conditionalFormatting>
  <conditionalFormatting sqref="AU40:AV40">
    <cfRule type="expression" dxfId="369" priority="212">
      <formula>INDIRECT(ADDRESS(ROW(),COLUMN()))=TRUNC(INDIRECT(ADDRESS(ROW(),COLUMN())))</formula>
    </cfRule>
  </conditionalFormatting>
  <conditionalFormatting sqref="AU39:AV39">
    <cfRule type="expression" dxfId="368" priority="211">
      <formula>INDIRECT(ADDRESS(ROW(),COLUMN()))=TRUNC(INDIRECT(ADDRESS(ROW(),COLUMN())))</formula>
    </cfRule>
  </conditionalFormatting>
  <conditionalFormatting sqref="R43">
    <cfRule type="expression" dxfId="367" priority="210">
      <formula>INDIRECT(ADDRESS(ROW(),COLUMN()))=TRUNC(INDIRECT(ADDRESS(ROW(),COLUMN())))</formula>
    </cfRule>
  </conditionalFormatting>
  <conditionalFormatting sqref="R42">
    <cfRule type="expression" dxfId="366" priority="209">
      <formula>INDIRECT(ADDRESS(ROW(),COLUMN()))=TRUNC(INDIRECT(ADDRESS(ROW(),COLUMN())))</formula>
    </cfRule>
  </conditionalFormatting>
  <conditionalFormatting sqref="S43:X43">
    <cfRule type="expression" dxfId="365" priority="208">
      <formula>INDIRECT(ADDRESS(ROW(),COLUMN()))=TRUNC(INDIRECT(ADDRESS(ROW(),COLUMN())))</formula>
    </cfRule>
  </conditionalFormatting>
  <conditionalFormatting sqref="S42:X42">
    <cfRule type="expression" dxfId="364" priority="207">
      <formula>INDIRECT(ADDRESS(ROW(),COLUMN()))=TRUNC(INDIRECT(ADDRESS(ROW(),COLUMN())))</formula>
    </cfRule>
  </conditionalFormatting>
  <conditionalFormatting sqref="AW42:AZ43">
    <cfRule type="expression" dxfId="363" priority="206">
      <formula>INDIRECT(ADDRESS(ROW(),COLUMN()))=TRUNC(INDIRECT(ADDRESS(ROW(),COLUMN())))</formula>
    </cfRule>
  </conditionalFormatting>
  <conditionalFormatting sqref="Y43">
    <cfRule type="expression" dxfId="362" priority="205">
      <formula>INDIRECT(ADDRESS(ROW(),COLUMN()))=TRUNC(INDIRECT(ADDRESS(ROW(),COLUMN())))</formula>
    </cfRule>
  </conditionalFormatting>
  <conditionalFormatting sqref="Y42">
    <cfRule type="expression" dxfId="361" priority="204">
      <formula>INDIRECT(ADDRESS(ROW(),COLUMN()))=TRUNC(INDIRECT(ADDRESS(ROW(),COLUMN())))</formula>
    </cfRule>
  </conditionalFormatting>
  <conditionalFormatting sqref="Z43:AE43">
    <cfRule type="expression" dxfId="360" priority="203">
      <formula>INDIRECT(ADDRESS(ROW(),COLUMN()))=TRUNC(INDIRECT(ADDRESS(ROW(),COLUMN())))</formula>
    </cfRule>
  </conditionalFormatting>
  <conditionalFormatting sqref="Z42:AE42">
    <cfRule type="expression" dxfId="359" priority="202">
      <formula>INDIRECT(ADDRESS(ROW(),COLUMN()))=TRUNC(INDIRECT(ADDRESS(ROW(),COLUMN())))</formula>
    </cfRule>
  </conditionalFormatting>
  <conditionalFormatting sqref="AF43">
    <cfRule type="expression" dxfId="358" priority="201">
      <formula>INDIRECT(ADDRESS(ROW(),COLUMN()))=TRUNC(INDIRECT(ADDRESS(ROW(),COLUMN())))</formula>
    </cfRule>
  </conditionalFormatting>
  <conditionalFormatting sqref="AF42">
    <cfRule type="expression" dxfId="357" priority="200">
      <formula>INDIRECT(ADDRESS(ROW(),COLUMN()))=TRUNC(INDIRECT(ADDRESS(ROW(),COLUMN())))</formula>
    </cfRule>
  </conditionalFormatting>
  <conditionalFormatting sqref="AG43:AL43">
    <cfRule type="expression" dxfId="356" priority="199">
      <formula>INDIRECT(ADDRESS(ROW(),COLUMN()))=TRUNC(INDIRECT(ADDRESS(ROW(),COLUMN())))</formula>
    </cfRule>
  </conditionalFormatting>
  <conditionalFormatting sqref="AG42:AL42">
    <cfRule type="expression" dxfId="355" priority="198">
      <formula>INDIRECT(ADDRESS(ROW(),COLUMN()))=TRUNC(INDIRECT(ADDRESS(ROW(),COLUMN())))</formula>
    </cfRule>
  </conditionalFormatting>
  <conditionalFormatting sqref="AM43">
    <cfRule type="expression" dxfId="354" priority="197">
      <formula>INDIRECT(ADDRESS(ROW(),COLUMN()))=TRUNC(INDIRECT(ADDRESS(ROW(),COLUMN())))</formula>
    </cfRule>
  </conditionalFormatting>
  <conditionalFormatting sqref="AM42">
    <cfRule type="expression" dxfId="353" priority="196">
      <formula>INDIRECT(ADDRESS(ROW(),COLUMN()))=TRUNC(INDIRECT(ADDRESS(ROW(),COLUMN())))</formula>
    </cfRule>
  </conditionalFormatting>
  <conditionalFormatting sqref="AN43:AS43">
    <cfRule type="expression" dxfId="352" priority="195">
      <formula>INDIRECT(ADDRESS(ROW(),COLUMN()))=TRUNC(INDIRECT(ADDRESS(ROW(),COLUMN())))</formula>
    </cfRule>
  </conditionalFormatting>
  <conditionalFormatting sqref="AN42:AS42">
    <cfRule type="expression" dxfId="351" priority="194">
      <formula>INDIRECT(ADDRESS(ROW(),COLUMN()))=TRUNC(INDIRECT(ADDRESS(ROW(),COLUMN())))</formula>
    </cfRule>
  </conditionalFormatting>
  <conditionalFormatting sqref="AT43">
    <cfRule type="expression" dxfId="350" priority="193">
      <formula>INDIRECT(ADDRESS(ROW(),COLUMN()))=TRUNC(INDIRECT(ADDRESS(ROW(),COLUMN())))</formula>
    </cfRule>
  </conditionalFormatting>
  <conditionalFormatting sqref="AT42">
    <cfRule type="expression" dxfId="349" priority="192">
      <formula>INDIRECT(ADDRESS(ROW(),COLUMN()))=TRUNC(INDIRECT(ADDRESS(ROW(),COLUMN())))</formula>
    </cfRule>
  </conditionalFormatting>
  <conditionalFormatting sqref="AU43:AV43">
    <cfRule type="expression" dxfId="348" priority="191">
      <formula>INDIRECT(ADDRESS(ROW(),COLUMN()))=TRUNC(INDIRECT(ADDRESS(ROW(),COLUMN())))</formula>
    </cfRule>
  </conditionalFormatting>
  <conditionalFormatting sqref="AU42:AV42">
    <cfRule type="expression" dxfId="347" priority="190">
      <formula>INDIRECT(ADDRESS(ROW(),COLUMN()))=TRUNC(INDIRECT(ADDRESS(ROW(),COLUMN())))</formula>
    </cfRule>
  </conditionalFormatting>
  <conditionalFormatting sqref="R46">
    <cfRule type="expression" dxfId="346" priority="189">
      <formula>INDIRECT(ADDRESS(ROW(),COLUMN()))=TRUNC(INDIRECT(ADDRESS(ROW(),COLUMN())))</formula>
    </cfRule>
  </conditionalFormatting>
  <conditionalFormatting sqref="R45">
    <cfRule type="expression" dxfId="345" priority="188">
      <formula>INDIRECT(ADDRESS(ROW(),COLUMN()))=TRUNC(INDIRECT(ADDRESS(ROW(),COLUMN())))</formula>
    </cfRule>
  </conditionalFormatting>
  <conditionalFormatting sqref="S46:X46">
    <cfRule type="expression" dxfId="344" priority="187">
      <formula>INDIRECT(ADDRESS(ROW(),COLUMN()))=TRUNC(INDIRECT(ADDRESS(ROW(),COLUMN())))</formula>
    </cfRule>
  </conditionalFormatting>
  <conditionalFormatting sqref="S45:X45">
    <cfRule type="expression" dxfId="343" priority="186">
      <formula>INDIRECT(ADDRESS(ROW(),COLUMN()))=TRUNC(INDIRECT(ADDRESS(ROW(),COLUMN())))</formula>
    </cfRule>
  </conditionalFormatting>
  <conditionalFormatting sqref="AW45:AZ46">
    <cfRule type="expression" dxfId="342" priority="185">
      <formula>INDIRECT(ADDRESS(ROW(),COLUMN()))=TRUNC(INDIRECT(ADDRESS(ROW(),COLUMN())))</formula>
    </cfRule>
  </conditionalFormatting>
  <conditionalFormatting sqref="Y46">
    <cfRule type="expression" dxfId="341" priority="184">
      <formula>INDIRECT(ADDRESS(ROW(),COLUMN()))=TRUNC(INDIRECT(ADDRESS(ROW(),COLUMN())))</formula>
    </cfRule>
  </conditionalFormatting>
  <conditionalFormatting sqref="Y45">
    <cfRule type="expression" dxfId="340" priority="183">
      <formula>INDIRECT(ADDRESS(ROW(),COLUMN()))=TRUNC(INDIRECT(ADDRESS(ROW(),COLUMN())))</formula>
    </cfRule>
  </conditionalFormatting>
  <conditionalFormatting sqref="Z46:AE46">
    <cfRule type="expression" dxfId="339" priority="182">
      <formula>INDIRECT(ADDRESS(ROW(),COLUMN()))=TRUNC(INDIRECT(ADDRESS(ROW(),COLUMN())))</formula>
    </cfRule>
  </conditionalFormatting>
  <conditionalFormatting sqref="Z45:AE45">
    <cfRule type="expression" dxfId="338" priority="181">
      <formula>INDIRECT(ADDRESS(ROW(),COLUMN()))=TRUNC(INDIRECT(ADDRESS(ROW(),COLUMN())))</formula>
    </cfRule>
  </conditionalFormatting>
  <conditionalFormatting sqref="AF46">
    <cfRule type="expression" dxfId="337" priority="180">
      <formula>INDIRECT(ADDRESS(ROW(),COLUMN()))=TRUNC(INDIRECT(ADDRESS(ROW(),COLUMN())))</formula>
    </cfRule>
  </conditionalFormatting>
  <conditionalFormatting sqref="AF45">
    <cfRule type="expression" dxfId="336" priority="179">
      <formula>INDIRECT(ADDRESS(ROW(),COLUMN()))=TRUNC(INDIRECT(ADDRESS(ROW(),COLUMN())))</formula>
    </cfRule>
  </conditionalFormatting>
  <conditionalFormatting sqref="AG46:AL46">
    <cfRule type="expression" dxfId="335" priority="178">
      <formula>INDIRECT(ADDRESS(ROW(),COLUMN()))=TRUNC(INDIRECT(ADDRESS(ROW(),COLUMN())))</formula>
    </cfRule>
  </conditionalFormatting>
  <conditionalFormatting sqref="AG45:AL45">
    <cfRule type="expression" dxfId="334" priority="177">
      <formula>INDIRECT(ADDRESS(ROW(),COLUMN()))=TRUNC(INDIRECT(ADDRESS(ROW(),COLUMN())))</formula>
    </cfRule>
  </conditionalFormatting>
  <conditionalFormatting sqref="AM46">
    <cfRule type="expression" dxfId="333" priority="176">
      <formula>INDIRECT(ADDRESS(ROW(),COLUMN()))=TRUNC(INDIRECT(ADDRESS(ROW(),COLUMN())))</formula>
    </cfRule>
  </conditionalFormatting>
  <conditionalFormatting sqref="AM45">
    <cfRule type="expression" dxfId="332" priority="175">
      <formula>INDIRECT(ADDRESS(ROW(),COLUMN()))=TRUNC(INDIRECT(ADDRESS(ROW(),COLUMN())))</formula>
    </cfRule>
  </conditionalFormatting>
  <conditionalFormatting sqref="AN46:AS46">
    <cfRule type="expression" dxfId="331" priority="174">
      <formula>INDIRECT(ADDRESS(ROW(),COLUMN()))=TRUNC(INDIRECT(ADDRESS(ROW(),COLUMN())))</formula>
    </cfRule>
  </conditionalFormatting>
  <conditionalFormatting sqref="AN45:AS45">
    <cfRule type="expression" dxfId="330" priority="173">
      <formula>INDIRECT(ADDRESS(ROW(),COLUMN()))=TRUNC(INDIRECT(ADDRESS(ROW(),COLUMN())))</formula>
    </cfRule>
  </conditionalFormatting>
  <conditionalFormatting sqref="AT46">
    <cfRule type="expression" dxfId="329" priority="172">
      <formula>INDIRECT(ADDRESS(ROW(),COLUMN()))=TRUNC(INDIRECT(ADDRESS(ROW(),COLUMN())))</formula>
    </cfRule>
  </conditionalFormatting>
  <conditionalFormatting sqref="AT45">
    <cfRule type="expression" dxfId="328" priority="171">
      <formula>INDIRECT(ADDRESS(ROW(),COLUMN()))=TRUNC(INDIRECT(ADDRESS(ROW(),COLUMN())))</formula>
    </cfRule>
  </conditionalFormatting>
  <conditionalFormatting sqref="AU46:AV46">
    <cfRule type="expression" dxfId="327" priority="170">
      <formula>INDIRECT(ADDRESS(ROW(),COLUMN()))=TRUNC(INDIRECT(ADDRESS(ROW(),COLUMN())))</formula>
    </cfRule>
  </conditionalFormatting>
  <conditionalFormatting sqref="AU45:AV45">
    <cfRule type="expression" dxfId="326" priority="169">
      <formula>INDIRECT(ADDRESS(ROW(),COLUMN()))=TRUNC(INDIRECT(ADDRESS(ROW(),COLUMN())))</formula>
    </cfRule>
  </conditionalFormatting>
  <conditionalFormatting sqref="R49">
    <cfRule type="expression" dxfId="325" priority="168">
      <formula>INDIRECT(ADDRESS(ROW(),COLUMN()))=TRUNC(INDIRECT(ADDRESS(ROW(),COLUMN())))</formula>
    </cfRule>
  </conditionalFormatting>
  <conditionalFormatting sqref="R48">
    <cfRule type="expression" dxfId="324" priority="167">
      <formula>INDIRECT(ADDRESS(ROW(),COLUMN()))=TRUNC(INDIRECT(ADDRESS(ROW(),COLUMN())))</formula>
    </cfRule>
  </conditionalFormatting>
  <conditionalFormatting sqref="S49:X49">
    <cfRule type="expression" dxfId="323" priority="166">
      <formula>INDIRECT(ADDRESS(ROW(),COLUMN()))=TRUNC(INDIRECT(ADDRESS(ROW(),COLUMN())))</formula>
    </cfRule>
  </conditionalFormatting>
  <conditionalFormatting sqref="S48:X48">
    <cfRule type="expression" dxfId="322" priority="165">
      <formula>INDIRECT(ADDRESS(ROW(),COLUMN()))=TRUNC(INDIRECT(ADDRESS(ROW(),COLUMN())))</formula>
    </cfRule>
  </conditionalFormatting>
  <conditionalFormatting sqref="AW48:AZ49">
    <cfRule type="expression" dxfId="321" priority="164">
      <formula>INDIRECT(ADDRESS(ROW(),COLUMN()))=TRUNC(INDIRECT(ADDRESS(ROW(),COLUMN())))</formula>
    </cfRule>
  </conditionalFormatting>
  <conditionalFormatting sqref="Y49">
    <cfRule type="expression" dxfId="320" priority="163">
      <formula>INDIRECT(ADDRESS(ROW(),COLUMN()))=TRUNC(INDIRECT(ADDRESS(ROW(),COLUMN())))</formula>
    </cfRule>
  </conditionalFormatting>
  <conditionalFormatting sqref="Y48">
    <cfRule type="expression" dxfId="319" priority="162">
      <formula>INDIRECT(ADDRESS(ROW(),COLUMN()))=TRUNC(INDIRECT(ADDRESS(ROW(),COLUMN())))</formula>
    </cfRule>
  </conditionalFormatting>
  <conditionalFormatting sqref="Z49:AE49">
    <cfRule type="expression" dxfId="318" priority="161">
      <formula>INDIRECT(ADDRESS(ROW(),COLUMN()))=TRUNC(INDIRECT(ADDRESS(ROW(),COLUMN())))</formula>
    </cfRule>
  </conditionalFormatting>
  <conditionalFormatting sqref="Z48:AE48">
    <cfRule type="expression" dxfId="317" priority="160">
      <formula>INDIRECT(ADDRESS(ROW(),COLUMN()))=TRUNC(INDIRECT(ADDRESS(ROW(),COLUMN())))</formula>
    </cfRule>
  </conditionalFormatting>
  <conditionalFormatting sqref="AF49">
    <cfRule type="expression" dxfId="316" priority="159">
      <formula>INDIRECT(ADDRESS(ROW(),COLUMN()))=TRUNC(INDIRECT(ADDRESS(ROW(),COLUMN())))</formula>
    </cfRule>
  </conditionalFormatting>
  <conditionalFormatting sqref="AF48">
    <cfRule type="expression" dxfId="315" priority="158">
      <formula>INDIRECT(ADDRESS(ROW(),COLUMN()))=TRUNC(INDIRECT(ADDRESS(ROW(),COLUMN())))</formula>
    </cfRule>
  </conditionalFormatting>
  <conditionalFormatting sqref="AG49:AL49">
    <cfRule type="expression" dxfId="314" priority="157">
      <formula>INDIRECT(ADDRESS(ROW(),COLUMN()))=TRUNC(INDIRECT(ADDRESS(ROW(),COLUMN())))</formula>
    </cfRule>
  </conditionalFormatting>
  <conditionalFormatting sqref="AG48:AL48">
    <cfRule type="expression" dxfId="313" priority="156">
      <formula>INDIRECT(ADDRESS(ROW(),COLUMN()))=TRUNC(INDIRECT(ADDRESS(ROW(),COLUMN())))</formula>
    </cfRule>
  </conditionalFormatting>
  <conditionalFormatting sqref="AM49">
    <cfRule type="expression" dxfId="312" priority="155">
      <formula>INDIRECT(ADDRESS(ROW(),COLUMN()))=TRUNC(INDIRECT(ADDRESS(ROW(),COLUMN())))</formula>
    </cfRule>
  </conditionalFormatting>
  <conditionalFormatting sqref="AM48">
    <cfRule type="expression" dxfId="311" priority="154">
      <formula>INDIRECT(ADDRESS(ROW(),COLUMN()))=TRUNC(INDIRECT(ADDRESS(ROW(),COLUMN())))</formula>
    </cfRule>
  </conditionalFormatting>
  <conditionalFormatting sqref="AN49:AS49">
    <cfRule type="expression" dxfId="310" priority="153">
      <formula>INDIRECT(ADDRESS(ROW(),COLUMN()))=TRUNC(INDIRECT(ADDRESS(ROW(),COLUMN())))</formula>
    </cfRule>
  </conditionalFormatting>
  <conditionalFormatting sqref="AN48:AS48">
    <cfRule type="expression" dxfId="309" priority="152">
      <formula>INDIRECT(ADDRESS(ROW(),COLUMN()))=TRUNC(INDIRECT(ADDRESS(ROW(),COLUMN())))</formula>
    </cfRule>
  </conditionalFormatting>
  <conditionalFormatting sqref="AT49">
    <cfRule type="expression" dxfId="308" priority="151">
      <formula>INDIRECT(ADDRESS(ROW(),COLUMN()))=TRUNC(INDIRECT(ADDRESS(ROW(),COLUMN())))</formula>
    </cfRule>
  </conditionalFormatting>
  <conditionalFormatting sqref="AT48">
    <cfRule type="expression" dxfId="307" priority="150">
      <formula>INDIRECT(ADDRESS(ROW(),COLUMN()))=TRUNC(INDIRECT(ADDRESS(ROW(),COLUMN())))</formula>
    </cfRule>
  </conditionalFormatting>
  <conditionalFormatting sqref="AU49:AV49">
    <cfRule type="expression" dxfId="306" priority="149">
      <formula>INDIRECT(ADDRESS(ROW(),COLUMN()))=TRUNC(INDIRECT(ADDRESS(ROW(),COLUMN())))</formula>
    </cfRule>
  </conditionalFormatting>
  <conditionalFormatting sqref="AU48:AV48">
    <cfRule type="expression" dxfId="305" priority="148">
      <formula>INDIRECT(ADDRESS(ROW(),COLUMN()))=TRUNC(INDIRECT(ADDRESS(ROW(),COLUMN())))</formula>
    </cfRule>
  </conditionalFormatting>
  <conditionalFormatting sqref="R52">
    <cfRule type="expression" dxfId="304" priority="147">
      <formula>INDIRECT(ADDRESS(ROW(),COLUMN()))=TRUNC(INDIRECT(ADDRESS(ROW(),COLUMN())))</formula>
    </cfRule>
  </conditionalFormatting>
  <conditionalFormatting sqref="R51">
    <cfRule type="expression" dxfId="303" priority="146">
      <formula>INDIRECT(ADDRESS(ROW(),COLUMN()))=TRUNC(INDIRECT(ADDRESS(ROW(),COLUMN())))</formula>
    </cfRule>
  </conditionalFormatting>
  <conditionalFormatting sqref="S52:X52">
    <cfRule type="expression" dxfId="302" priority="145">
      <formula>INDIRECT(ADDRESS(ROW(),COLUMN()))=TRUNC(INDIRECT(ADDRESS(ROW(),COLUMN())))</formula>
    </cfRule>
  </conditionalFormatting>
  <conditionalFormatting sqref="S51:X51">
    <cfRule type="expression" dxfId="301" priority="144">
      <formula>INDIRECT(ADDRESS(ROW(),COLUMN()))=TRUNC(INDIRECT(ADDRESS(ROW(),COLUMN())))</formula>
    </cfRule>
  </conditionalFormatting>
  <conditionalFormatting sqref="AW51:AZ52">
    <cfRule type="expression" dxfId="300" priority="143">
      <formula>INDIRECT(ADDRESS(ROW(),COLUMN()))=TRUNC(INDIRECT(ADDRESS(ROW(),COLUMN())))</formula>
    </cfRule>
  </conditionalFormatting>
  <conditionalFormatting sqref="Y52">
    <cfRule type="expression" dxfId="299" priority="142">
      <formula>INDIRECT(ADDRESS(ROW(),COLUMN()))=TRUNC(INDIRECT(ADDRESS(ROW(),COLUMN())))</formula>
    </cfRule>
  </conditionalFormatting>
  <conditionalFormatting sqref="Y51">
    <cfRule type="expression" dxfId="298" priority="141">
      <formula>INDIRECT(ADDRESS(ROW(),COLUMN()))=TRUNC(INDIRECT(ADDRESS(ROW(),COLUMN())))</formula>
    </cfRule>
  </conditionalFormatting>
  <conditionalFormatting sqref="Z52:AE52">
    <cfRule type="expression" dxfId="297" priority="140">
      <formula>INDIRECT(ADDRESS(ROW(),COLUMN()))=TRUNC(INDIRECT(ADDRESS(ROW(),COLUMN())))</formula>
    </cfRule>
  </conditionalFormatting>
  <conditionalFormatting sqref="Z51:AE51">
    <cfRule type="expression" dxfId="296" priority="139">
      <formula>INDIRECT(ADDRESS(ROW(),COLUMN()))=TRUNC(INDIRECT(ADDRESS(ROW(),COLUMN())))</formula>
    </cfRule>
  </conditionalFormatting>
  <conditionalFormatting sqref="AF52">
    <cfRule type="expression" dxfId="295" priority="138">
      <formula>INDIRECT(ADDRESS(ROW(),COLUMN()))=TRUNC(INDIRECT(ADDRESS(ROW(),COLUMN())))</formula>
    </cfRule>
  </conditionalFormatting>
  <conditionalFormatting sqref="AF51">
    <cfRule type="expression" dxfId="294" priority="137">
      <formula>INDIRECT(ADDRESS(ROW(),COLUMN()))=TRUNC(INDIRECT(ADDRESS(ROW(),COLUMN())))</formula>
    </cfRule>
  </conditionalFormatting>
  <conditionalFormatting sqref="AG52:AL52">
    <cfRule type="expression" dxfId="293" priority="136">
      <formula>INDIRECT(ADDRESS(ROW(),COLUMN()))=TRUNC(INDIRECT(ADDRESS(ROW(),COLUMN())))</formula>
    </cfRule>
  </conditionalFormatting>
  <conditionalFormatting sqref="AG51:AL51">
    <cfRule type="expression" dxfId="292" priority="135">
      <formula>INDIRECT(ADDRESS(ROW(),COLUMN()))=TRUNC(INDIRECT(ADDRESS(ROW(),COLUMN())))</formula>
    </cfRule>
  </conditionalFormatting>
  <conditionalFormatting sqref="AM52">
    <cfRule type="expression" dxfId="291" priority="134">
      <formula>INDIRECT(ADDRESS(ROW(),COLUMN()))=TRUNC(INDIRECT(ADDRESS(ROW(),COLUMN())))</formula>
    </cfRule>
  </conditionalFormatting>
  <conditionalFormatting sqref="AM51">
    <cfRule type="expression" dxfId="290" priority="133">
      <formula>INDIRECT(ADDRESS(ROW(),COLUMN()))=TRUNC(INDIRECT(ADDRESS(ROW(),COLUMN())))</formula>
    </cfRule>
  </conditionalFormatting>
  <conditionalFormatting sqref="AN52:AS52">
    <cfRule type="expression" dxfId="289" priority="132">
      <formula>INDIRECT(ADDRESS(ROW(),COLUMN()))=TRUNC(INDIRECT(ADDRESS(ROW(),COLUMN())))</formula>
    </cfRule>
  </conditionalFormatting>
  <conditionalFormatting sqref="AN51:AS51">
    <cfRule type="expression" dxfId="288" priority="131">
      <formula>INDIRECT(ADDRESS(ROW(),COLUMN()))=TRUNC(INDIRECT(ADDRESS(ROW(),COLUMN())))</formula>
    </cfRule>
  </conditionalFormatting>
  <conditionalFormatting sqref="AT52">
    <cfRule type="expression" dxfId="287" priority="130">
      <formula>INDIRECT(ADDRESS(ROW(),COLUMN()))=TRUNC(INDIRECT(ADDRESS(ROW(),COLUMN())))</formula>
    </cfRule>
  </conditionalFormatting>
  <conditionalFormatting sqref="AT51">
    <cfRule type="expression" dxfId="286" priority="129">
      <formula>INDIRECT(ADDRESS(ROW(),COLUMN()))=TRUNC(INDIRECT(ADDRESS(ROW(),COLUMN())))</formula>
    </cfRule>
  </conditionalFormatting>
  <conditionalFormatting sqref="AU52:AV52">
    <cfRule type="expression" dxfId="285" priority="128">
      <formula>INDIRECT(ADDRESS(ROW(),COLUMN()))=TRUNC(INDIRECT(ADDRESS(ROW(),COLUMN())))</formula>
    </cfRule>
  </conditionalFormatting>
  <conditionalFormatting sqref="AU51:AV51">
    <cfRule type="expression" dxfId="284" priority="127">
      <formula>INDIRECT(ADDRESS(ROW(),COLUMN()))=TRUNC(INDIRECT(ADDRESS(ROW(),COLUMN())))</formula>
    </cfRule>
  </conditionalFormatting>
  <conditionalFormatting sqref="R55">
    <cfRule type="expression" dxfId="283" priority="126">
      <formula>INDIRECT(ADDRESS(ROW(),COLUMN()))=TRUNC(INDIRECT(ADDRESS(ROW(),COLUMN())))</formula>
    </cfRule>
  </conditionalFormatting>
  <conditionalFormatting sqref="R54">
    <cfRule type="expression" dxfId="282" priority="125">
      <formula>INDIRECT(ADDRESS(ROW(),COLUMN()))=TRUNC(INDIRECT(ADDRESS(ROW(),COLUMN())))</formula>
    </cfRule>
  </conditionalFormatting>
  <conditionalFormatting sqref="S55:X55">
    <cfRule type="expression" dxfId="281" priority="124">
      <formula>INDIRECT(ADDRESS(ROW(),COLUMN()))=TRUNC(INDIRECT(ADDRESS(ROW(),COLUMN())))</formula>
    </cfRule>
  </conditionalFormatting>
  <conditionalFormatting sqref="S54:X54">
    <cfRule type="expression" dxfId="280" priority="123">
      <formula>INDIRECT(ADDRESS(ROW(),COLUMN()))=TRUNC(INDIRECT(ADDRESS(ROW(),COLUMN())))</formula>
    </cfRule>
  </conditionalFormatting>
  <conditionalFormatting sqref="AW54:AZ55">
    <cfRule type="expression" dxfId="279" priority="122">
      <formula>INDIRECT(ADDRESS(ROW(),COLUMN()))=TRUNC(INDIRECT(ADDRESS(ROW(),COLUMN())))</formula>
    </cfRule>
  </conditionalFormatting>
  <conditionalFormatting sqref="Y55">
    <cfRule type="expression" dxfId="278" priority="121">
      <formula>INDIRECT(ADDRESS(ROW(),COLUMN()))=TRUNC(INDIRECT(ADDRESS(ROW(),COLUMN())))</formula>
    </cfRule>
  </conditionalFormatting>
  <conditionalFormatting sqref="Y54">
    <cfRule type="expression" dxfId="277" priority="120">
      <formula>INDIRECT(ADDRESS(ROW(),COLUMN()))=TRUNC(INDIRECT(ADDRESS(ROW(),COLUMN())))</formula>
    </cfRule>
  </conditionalFormatting>
  <conditionalFormatting sqref="Z55:AE55">
    <cfRule type="expression" dxfId="276" priority="119">
      <formula>INDIRECT(ADDRESS(ROW(),COLUMN()))=TRUNC(INDIRECT(ADDRESS(ROW(),COLUMN())))</formula>
    </cfRule>
  </conditionalFormatting>
  <conditionalFormatting sqref="Z54:AE54">
    <cfRule type="expression" dxfId="275" priority="118">
      <formula>INDIRECT(ADDRESS(ROW(),COLUMN()))=TRUNC(INDIRECT(ADDRESS(ROW(),COLUMN())))</formula>
    </cfRule>
  </conditionalFormatting>
  <conditionalFormatting sqref="AF55">
    <cfRule type="expression" dxfId="274" priority="117">
      <formula>INDIRECT(ADDRESS(ROW(),COLUMN()))=TRUNC(INDIRECT(ADDRESS(ROW(),COLUMN())))</formula>
    </cfRule>
  </conditionalFormatting>
  <conditionalFormatting sqref="AF54">
    <cfRule type="expression" dxfId="273" priority="116">
      <formula>INDIRECT(ADDRESS(ROW(),COLUMN()))=TRUNC(INDIRECT(ADDRESS(ROW(),COLUMN())))</formula>
    </cfRule>
  </conditionalFormatting>
  <conditionalFormatting sqref="AG55:AL55">
    <cfRule type="expression" dxfId="272" priority="115">
      <formula>INDIRECT(ADDRESS(ROW(),COLUMN()))=TRUNC(INDIRECT(ADDRESS(ROW(),COLUMN())))</formula>
    </cfRule>
  </conditionalFormatting>
  <conditionalFormatting sqref="AG54:AL54">
    <cfRule type="expression" dxfId="271" priority="114">
      <formula>INDIRECT(ADDRESS(ROW(),COLUMN()))=TRUNC(INDIRECT(ADDRESS(ROW(),COLUMN())))</formula>
    </cfRule>
  </conditionalFormatting>
  <conditionalFormatting sqref="AM55">
    <cfRule type="expression" dxfId="270" priority="113">
      <formula>INDIRECT(ADDRESS(ROW(),COLUMN()))=TRUNC(INDIRECT(ADDRESS(ROW(),COLUMN())))</formula>
    </cfRule>
  </conditionalFormatting>
  <conditionalFormatting sqref="AM54">
    <cfRule type="expression" dxfId="269" priority="112">
      <formula>INDIRECT(ADDRESS(ROW(),COLUMN()))=TRUNC(INDIRECT(ADDRESS(ROW(),COLUMN())))</formula>
    </cfRule>
  </conditionalFormatting>
  <conditionalFormatting sqref="AN55:AS55">
    <cfRule type="expression" dxfId="268" priority="111">
      <formula>INDIRECT(ADDRESS(ROW(),COLUMN()))=TRUNC(INDIRECT(ADDRESS(ROW(),COLUMN())))</formula>
    </cfRule>
  </conditionalFormatting>
  <conditionalFormatting sqref="AN54:AS54">
    <cfRule type="expression" dxfId="267" priority="110">
      <formula>INDIRECT(ADDRESS(ROW(),COLUMN()))=TRUNC(INDIRECT(ADDRESS(ROW(),COLUMN())))</formula>
    </cfRule>
  </conditionalFormatting>
  <conditionalFormatting sqref="AT55">
    <cfRule type="expression" dxfId="266" priority="109">
      <formula>INDIRECT(ADDRESS(ROW(),COLUMN()))=TRUNC(INDIRECT(ADDRESS(ROW(),COLUMN())))</formula>
    </cfRule>
  </conditionalFormatting>
  <conditionalFormatting sqref="AT54">
    <cfRule type="expression" dxfId="265" priority="108">
      <formula>INDIRECT(ADDRESS(ROW(),COLUMN()))=TRUNC(INDIRECT(ADDRESS(ROW(),COLUMN())))</formula>
    </cfRule>
  </conditionalFormatting>
  <conditionalFormatting sqref="AU55:AV55">
    <cfRule type="expression" dxfId="264" priority="107">
      <formula>INDIRECT(ADDRESS(ROW(),COLUMN()))=TRUNC(INDIRECT(ADDRESS(ROW(),COLUMN())))</formula>
    </cfRule>
  </conditionalFormatting>
  <conditionalFormatting sqref="AU54:AV54">
    <cfRule type="expression" dxfId="263" priority="106">
      <formula>INDIRECT(ADDRESS(ROW(),COLUMN()))=TRUNC(INDIRECT(ADDRESS(ROW(),COLUMN())))</formula>
    </cfRule>
  </conditionalFormatting>
  <conditionalFormatting sqref="R58">
    <cfRule type="expression" dxfId="262" priority="105">
      <formula>INDIRECT(ADDRESS(ROW(),COLUMN()))=TRUNC(INDIRECT(ADDRESS(ROW(),COLUMN())))</formula>
    </cfRule>
  </conditionalFormatting>
  <conditionalFormatting sqref="R57">
    <cfRule type="expression" dxfId="261" priority="104">
      <formula>INDIRECT(ADDRESS(ROW(),COLUMN()))=TRUNC(INDIRECT(ADDRESS(ROW(),COLUMN())))</formula>
    </cfRule>
  </conditionalFormatting>
  <conditionalFormatting sqref="S58:X58">
    <cfRule type="expression" dxfId="260" priority="103">
      <formula>INDIRECT(ADDRESS(ROW(),COLUMN()))=TRUNC(INDIRECT(ADDRESS(ROW(),COLUMN())))</formula>
    </cfRule>
  </conditionalFormatting>
  <conditionalFormatting sqref="S57:X57">
    <cfRule type="expression" dxfId="259" priority="102">
      <formula>INDIRECT(ADDRESS(ROW(),COLUMN()))=TRUNC(INDIRECT(ADDRESS(ROW(),COLUMN())))</formula>
    </cfRule>
  </conditionalFormatting>
  <conditionalFormatting sqref="AW57:AZ58">
    <cfRule type="expression" dxfId="258" priority="101">
      <formula>INDIRECT(ADDRESS(ROW(),COLUMN()))=TRUNC(INDIRECT(ADDRESS(ROW(),COLUMN())))</formula>
    </cfRule>
  </conditionalFormatting>
  <conditionalFormatting sqref="Y58">
    <cfRule type="expression" dxfId="257" priority="100">
      <formula>INDIRECT(ADDRESS(ROW(),COLUMN()))=TRUNC(INDIRECT(ADDRESS(ROW(),COLUMN())))</formula>
    </cfRule>
  </conditionalFormatting>
  <conditionalFormatting sqref="Y57">
    <cfRule type="expression" dxfId="256" priority="99">
      <formula>INDIRECT(ADDRESS(ROW(),COLUMN()))=TRUNC(INDIRECT(ADDRESS(ROW(),COLUMN())))</formula>
    </cfRule>
  </conditionalFormatting>
  <conditionalFormatting sqref="Z58:AE58">
    <cfRule type="expression" dxfId="255" priority="98">
      <formula>INDIRECT(ADDRESS(ROW(),COLUMN()))=TRUNC(INDIRECT(ADDRESS(ROW(),COLUMN())))</formula>
    </cfRule>
  </conditionalFormatting>
  <conditionalFormatting sqref="Z57:AE57">
    <cfRule type="expression" dxfId="254" priority="97">
      <formula>INDIRECT(ADDRESS(ROW(),COLUMN()))=TRUNC(INDIRECT(ADDRESS(ROW(),COLUMN())))</formula>
    </cfRule>
  </conditionalFormatting>
  <conditionalFormatting sqref="AF58">
    <cfRule type="expression" dxfId="253" priority="96">
      <formula>INDIRECT(ADDRESS(ROW(),COLUMN()))=TRUNC(INDIRECT(ADDRESS(ROW(),COLUMN())))</formula>
    </cfRule>
  </conditionalFormatting>
  <conditionalFormatting sqref="AF57">
    <cfRule type="expression" dxfId="252" priority="95">
      <formula>INDIRECT(ADDRESS(ROW(),COLUMN()))=TRUNC(INDIRECT(ADDRESS(ROW(),COLUMN())))</formula>
    </cfRule>
  </conditionalFormatting>
  <conditionalFormatting sqref="AG58:AL58">
    <cfRule type="expression" dxfId="251" priority="94">
      <formula>INDIRECT(ADDRESS(ROW(),COLUMN()))=TRUNC(INDIRECT(ADDRESS(ROW(),COLUMN())))</formula>
    </cfRule>
  </conditionalFormatting>
  <conditionalFormatting sqref="AG57:AL57">
    <cfRule type="expression" dxfId="250" priority="93">
      <formula>INDIRECT(ADDRESS(ROW(),COLUMN()))=TRUNC(INDIRECT(ADDRESS(ROW(),COLUMN())))</formula>
    </cfRule>
  </conditionalFormatting>
  <conditionalFormatting sqref="AM58">
    <cfRule type="expression" dxfId="249" priority="92">
      <formula>INDIRECT(ADDRESS(ROW(),COLUMN()))=TRUNC(INDIRECT(ADDRESS(ROW(),COLUMN())))</formula>
    </cfRule>
  </conditionalFormatting>
  <conditionalFormatting sqref="AM57">
    <cfRule type="expression" dxfId="248" priority="91">
      <formula>INDIRECT(ADDRESS(ROW(),COLUMN()))=TRUNC(INDIRECT(ADDRESS(ROW(),COLUMN())))</formula>
    </cfRule>
  </conditionalFormatting>
  <conditionalFormatting sqref="AN58:AS58">
    <cfRule type="expression" dxfId="247" priority="90">
      <formula>INDIRECT(ADDRESS(ROW(),COLUMN()))=TRUNC(INDIRECT(ADDRESS(ROW(),COLUMN())))</formula>
    </cfRule>
  </conditionalFormatting>
  <conditionalFormatting sqref="AN57:AS57">
    <cfRule type="expression" dxfId="246" priority="89">
      <formula>INDIRECT(ADDRESS(ROW(),COLUMN()))=TRUNC(INDIRECT(ADDRESS(ROW(),COLUMN())))</formula>
    </cfRule>
  </conditionalFormatting>
  <conditionalFormatting sqref="AT58">
    <cfRule type="expression" dxfId="245" priority="88">
      <formula>INDIRECT(ADDRESS(ROW(),COLUMN()))=TRUNC(INDIRECT(ADDRESS(ROW(),COLUMN())))</formula>
    </cfRule>
  </conditionalFormatting>
  <conditionalFormatting sqref="AT57">
    <cfRule type="expression" dxfId="244" priority="87">
      <formula>INDIRECT(ADDRESS(ROW(),COLUMN()))=TRUNC(INDIRECT(ADDRESS(ROW(),COLUMN())))</formula>
    </cfRule>
  </conditionalFormatting>
  <conditionalFormatting sqref="AU58:AV58">
    <cfRule type="expression" dxfId="243" priority="86">
      <formula>INDIRECT(ADDRESS(ROW(),COLUMN()))=TRUNC(INDIRECT(ADDRESS(ROW(),COLUMN())))</formula>
    </cfRule>
  </conditionalFormatting>
  <conditionalFormatting sqref="AU57:AV57">
    <cfRule type="expression" dxfId="242" priority="85">
      <formula>INDIRECT(ADDRESS(ROW(),COLUMN()))=TRUNC(INDIRECT(ADDRESS(ROW(),COLUMN())))</formula>
    </cfRule>
  </conditionalFormatting>
  <conditionalFormatting sqref="R61">
    <cfRule type="expression" dxfId="241" priority="84">
      <formula>INDIRECT(ADDRESS(ROW(),COLUMN()))=TRUNC(INDIRECT(ADDRESS(ROW(),COLUMN())))</formula>
    </cfRule>
  </conditionalFormatting>
  <conditionalFormatting sqref="R60">
    <cfRule type="expression" dxfId="240" priority="83">
      <formula>INDIRECT(ADDRESS(ROW(),COLUMN()))=TRUNC(INDIRECT(ADDRESS(ROW(),COLUMN())))</formula>
    </cfRule>
  </conditionalFormatting>
  <conditionalFormatting sqref="S61:X61">
    <cfRule type="expression" dxfId="239" priority="82">
      <formula>INDIRECT(ADDRESS(ROW(),COLUMN()))=TRUNC(INDIRECT(ADDRESS(ROW(),COLUMN())))</formula>
    </cfRule>
  </conditionalFormatting>
  <conditionalFormatting sqref="S60:X60">
    <cfRule type="expression" dxfId="238" priority="81">
      <formula>INDIRECT(ADDRESS(ROW(),COLUMN()))=TRUNC(INDIRECT(ADDRESS(ROW(),COLUMN())))</formula>
    </cfRule>
  </conditionalFormatting>
  <conditionalFormatting sqref="AW60:AZ61">
    <cfRule type="expression" dxfId="237" priority="80">
      <formula>INDIRECT(ADDRESS(ROW(),COLUMN()))=TRUNC(INDIRECT(ADDRESS(ROW(),COLUMN())))</formula>
    </cfRule>
  </conditionalFormatting>
  <conditionalFormatting sqref="Y61">
    <cfRule type="expression" dxfId="236" priority="79">
      <formula>INDIRECT(ADDRESS(ROW(),COLUMN()))=TRUNC(INDIRECT(ADDRESS(ROW(),COLUMN())))</formula>
    </cfRule>
  </conditionalFormatting>
  <conditionalFormatting sqref="Y60">
    <cfRule type="expression" dxfId="235" priority="78">
      <formula>INDIRECT(ADDRESS(ROW(),COLUMN()))=TRUNC(INDIRECT(ADDRESS(ROW(),COLUMN())))</formula>
    </cfRule>
  </conditionalFormatting>
  <conditionalFormatting sqref="Z61:AE61">
    <cfRule type="expression" dxfId="234" priority="77">
      <formula>INDIRECT(ADDRESS(ROW(),COLUMN()))=TRUNC(INDIRECT(ADDRESS(ROW(),COLUMN())))</formula>
    </cfRule>
  </conditionalFormatting>
  <conditionalFormatting sqref="Z60:AE60">
    <cfRule type="expression" dxfId="233" priority="76">
      <formula>INDIRECT(ADDRESS(ROW(),COLUMN()))=TRUNC(INDIRECT(ADDRESS(ROW(),COLUMN())))</formula>
    </cfRule>
  </conditionalFormatting>
  <conditionalFormatting sqref="AF61">
    <cfRule type="expression" dxfId="232" priority="75">
      <formula>INDIRECT(ADDRESS(ROW(),COLUMN()))=TRUNC(INDIRECT(ADDRESS(ROW(),COLUMN())))</formula>
    </cfRule>
  </conditionalFormatting>
  <conditionalFormatting sqref="AF60">
    <cfRule type="expression" dxfId="231" priority="74">
      <formula>INDIRECT(ADDRESS(ROW(),COLUMN()))=TRUNC(INDIRECT(ADDRESS(ROW(),COLUMN())))</formula>
    </cfRule>
  </conditionalFormatting>
  <conditionalFormatting sqref="AG61:AL61">
    <cfRule type="expression" dxfId="230" priority="73">
      <formula>INDIRECT(ADDRESS(ROW(),COLUMN()))=TRUNC(INDIRECT(ADDRESS(ROW(),COLUMN())))</formula>
    </cfRule>
  </conditionalFormatting>
  <conditionalFormatting sqref="AG60:AL60">
    <cfRule type="expression" dxfId="229" priority="72">
      <formula>INDIRECT(ADDRESS(ROW(),COLUMN()))=TRUNC(INDIRECT(ADDRESS(ROW(),COLUMN())))</formula>
    </cfRule>
  </conditionalFormatting>
  <conditionalFormatting sqref="AM61">
    <cfRule type="expression" dxfId="228" priority="71">
      <formula>INDIRECT(ADDRESS(ROW(),COLUMN()))=TRUNC(INDIRECT(ADDRESS(ROW(),COLUMN())))</formula>
    </cfRule>
  </conditionalFormatting>
  <conditionalFormatting sqref="AM60">
    <cfRule type="expression" dxfId="227" priority="70">
      <formula>INDIRECT(ADDRESS(ROW(),COLUMN()))=TRUNC(INDIRECT(ADDRESS(ROW(),COLUMN())))</formula>
    </cfRule>
  </conditionalFormatting>
  <conditionalFormatting sqref="AN61:AS61">
    <cfRule type="expression" dxfId="226" priority="69">
      <formula>INDIRECT(ADDRESS(ROW(),COLUMN()))=TRUNC(INDIRECT(ADDRESS(ROW(),COLUMN())))</formula>
    </cfRule>
  </conditionalFormatting>
  <conditionalFormatting sqref="AN60:AS60">
    <cfRule type="expression" dxfId="225" priority="68">
      <formula>INDIRECT(ADDRESS(ROW(),COLUMN()))=TRUNC(INDIRECT(ADDRESS(ROW(),COLUMN())))</formula>
    </cfRule>
  </conditionalFormatting>
  <conditionalFormatting sqref="AT61">
    <cfRule type="expression" dxfId="224" priority="67">
      <formula>INDIRECT(ADDRESS(ROW(),COLUMN()))=TRUNC(INDIRECT(ADDRESS(ROW(),COLUMN())))</formula>
    </cfRule>
  </conditionalFormatting>
  <conditionalFormatting sqref="AT60">
    <cfRule type="expression" dxfId="223" priority="66">
      <formula>INDIRECT(ADDRESS(ROW(),COLUMN()))=TRUNC(INDIRECT(ADDRESS(ROW(),COLUMN())))</formula>
    </cfRule>
  </conditionalFormatting>
  <conditionalFormatting sqref="AU61:AV61">
    <cfRule type="expression" dxfId="222" priority="65">
      <formula>INDIRECT(ADDRESS(ROW(),COLUMN()))=TRUNC(INDIRECT(ADDRESS(ROW(),COLUMN())))</formula>
    </cfRule>
  </conditionalFormatting>
  <conditionalFormatting sqref="AU60:AV60">
    <cfRule type="expression" dxfId="221" priority="64">
      <formula>INDIRECT(ADDRESS(ROW(),COLUMN()))=TRUNC(INDIRECT(ADDRESS(ROW(),COLUMN())))</formula>
    </cfRule>
  </conditionalFormatting>
  <conditionalFormatting sqref="R64">
    <cfRule type="expression" dxfId="220" priority="63">
      <formula>INDIRECT(ADDRESS(ROW(),COLUMN()))=TRUNC(INDIRECT(ADDRESS(ROW(),COLUMN())))</formula>
    </cfRule>
  </conditionalFormatting>
  <conditionalFormatting sqref="R63">
    <cfRule type="expression" dxfId="219" priority="62">
      <formula>INDIRECT(ADDRESS(ROW(),COLUMN()))=TRUNC(INDIRECT(ADDRESS(ROW(),COLUMN())))</formula>
    </cfRule>
  </conditionalFormatting>
  <conditionalFormatting sqref="S64:X64">
    <cfRule type="expression" dxfId="218" priority="61">
      <formula>INDIRECT(ADDRESS(ROW(),COLUMN()))=TRUNC(INDIRECT(ADDRESS(ROW(),COLUMN())))</formula>
    </cfRule>
  </conditionalFormatting>
  <conditionalFormatting sqref="S63:X63">
    <cfRule type="expression" dxfId="217" priority="60">
      <formula>INDIRECT(ADDRESS(ROW(),COLUMN()))=TRUNC(INDIRECT(ADDRESS(ROW(),COLUMN())))</formula>
    </cfRule>
  </conditionalFormatting>
  <conditionalFormatting sqref="AW63:AZ64">
    <cfRule type="expression" dxfId="216" priority="59">
      <formula>INDIRECT(ADDRESS(ROW(),COLUMN()))=TRUNC(INDIRECT(ADDRESS(ROW(),COLUMN())))</formula>
    </cfRule>
  </conditionalFormatting>
  <conditionalFormatting sqref="Y64">
    <cfRule type="expression" dxfId="215" priority="58">
      <formula>INDIRECT(ADDRESS(ROW(),COLUMN()))=TRUNC(INDIRECT(ADDRESS(ROW(),COLUMN())))</formula>
    </cfRule>
  </conditionalFormatting>
  <conditionalFormatting sqref="Y63">
    <cfRule type="expression" dxfId="214" priority="57">
      <formula>INDIRECT(ADDRESS(ROW(),COLUMN()))=TRUNC(INDIRECT(ADDRESS(ROW(),COLUMN())))</formula>
    </cfRule>
  </conditionalFormatting>
  <conditionalFormatting sqref="Z64:AE64">
    <cfRule type="expression" dxfId="213" priority="56">
      <formula>INDIRECT(ADDRESS(ROW(),COLUMN()))=TRUNC(INDIRECT(ADDRESS(ROW(),COLUMN())))</formula>
    </cfRule>
  </conditionalFormatting>
  <conditionalFormatting sqref="Z63:AE63">
    <cfRule type="expression" dxfId="212" priority="55">
      <formula>INDIRECT(ADDRESS(ROW(),COLUMN()))=TRUNC(INDIRECT(ADDRESS(ROW(),COLUMN())))</formula>
    </cfRule>
  </conditionalFormatting>
  <conditionalFormatting sqref="AF64">
    <cfRule type="expression" dxfId="211" priority="54">
      <formula>INDIRECT(ADDRESS(ROW(),COLUMN()))=TRUNC(INDIRECT(ADDRESS(ROW(),COLUMN())))</formula>
    </cfRule>
  </conditionalFormatting>
  <conditionalFormatting sqref="AF63">
    <cfRule type="expression" dxfId="210" priority="53">
      <formula>INDIRECT(ADDRESS(ROW(),COLUMN()))=TRUNC(INDIRECT(ADDRESS(ROW(),COLUMN())))</formula>
    </cfRule>
  </conditionalFormatting>
  <conditionalFormatting sqref="AG64:AL64">
    <cfRule type="expression" dxfId="209" priority="52">
      <formula>INDIRECT(ADDRESS(ROW(),COLUMN()))=TRUNC(INDIRECT(ADDRESS(ROW(),COLUMN())))</formula>
    </cfRule>
  </conditionalFormatting>
  <conditionalFormatting sqref="AG63:AL63">
    <cfRule type="expression" dxfId="208" priority="51">
      <formula>INDIRECT(ADDRESS(ROW(),COLUMN()))=TRUNC(INDIRECT(ADDRESS(ROW(),COLUMN())))</formula>
    </cfRule>
  </conditionalFormatting>
  <conditionalFormatting sqref="AM64">
    <cfRule type="expression" dxfId="207" priority="50">
      <formula>INDIRECT(ADDRESS(ROW(),COLUMN()))=TRUNC(INDIRECT(ADDRESS(ROW(),COLUMN())))</formula>
    </cfRule>
  </conditionalFormatting>
  <conditionalFormatting sqref="AM63">
    <cfRule type="expression" dxfId="206" priority="49">
      <formula>INDIRECT(ADDRESS(ROW(),COLUMN()))=TRUNC(INDIRECT(ADDRESS(ROW(),COLUMN())))</formula>
    </cfRule>
  </conditionalFormatting>
  <conditionalFormatting sqref="AN64:AS64">
    <cfRule type="expression" dxfId="205" priority="48">
      <formula>INDIRECT(ADDRESS(ROW(),COLUMN()))=TRUNC(INDIRECT(ADDRESS(ROW(),COLUMN())))</formula>
    </cfRule>
  </conditionalFormatting>
  <conditionalFormatting sqref="AN63:AS63">
    <cfRule type="expression" dxfId="204" priority="47">
      <formula>INDIRECT(ADDRESS(ROW(),COLUMN()))=TRUNC(INDIRECT(ADDRESS(ROW(),COLUMN())))</formula>
    </cfRule>
  </conditionalFormatting>
  <conditionalFormatting sqref="AT64">
    <cfRule type="expression" dxfId="203" priority="46">
      <formula>INDIRECT(ADDRESS(ROW(),COLUMN()))=TRUNC(INDIRECT(ADDRESS(ROW(),COLUMN())))</formula>
    </cfRule>
  </conditionalFormatting>
  <conditionalFormatting sqref="AT63">
    <cfRule type="expression" dxfId="202" priority="45">
      <formula>INDIRECT(ADDRESS(ROW(),COLUMN()))=TRUNC(INDIRECT(ADDRESS(ROW(),COLUMN())))</formula>
    </cfRule>
  </conditionalFormatting>
  <conditionalFormatting sqref="AU64:AV64">
    <cfRule type="expression" dxfId="201" priority="44">
      <formula>INDIRECT(ADDRESS(ROW(),COLUMN()))=TRUNC(INDIRECT(ADDRESS(ROW(),COLUMN())))</formula>
    </cfRule>
  </conditionalFormatting>
  <conditionalFormatting sqref="AU63:AV63">
    <cfRule type="expression" dxfId="200" priority="43">
      <formula>INDIRECT(ADDRESS(ROW(),COLUMN()))=TRUNC(INDIRECT(ADDRESS(ROW(),COLUMN())))</formula>
    </cfRule>
  </conditionalFormatting>
  <conditionalFormatting sqref="R67">
    <cfRule type="expression" dxfId="199" priority="42">
      <formula>INDIRECT(ADDRESS(ROW(),COLUMN()))=TRUNC(INDIRECT(ADDRESS(ROW(),COLUMN())))</formula>
    </cfRule>
  </conditionalFormatting>
  <conditionalFormatting sqref="R66">
    <cfRule type="expression" dxfId="198" priority="41">
      <formula>INDIRECT(ADDRESS(ROW(),COLUMN()))=TRUNC(INDIRECT(ADDRESS(ROW(),COLUMN())))</formula>
    </cfRule>
  </conditionalFormatting>
  <conditionalFormatting sqref="S67:X67">
    <cfRule type="expression" dxfId="197" priority="40">
      <formula>INDIRECT(ADDRESS(ROW(),COLUMN()))=TRUNC(INDIRECT(ADDRESS(ROW(),COLUMN())))</formula>
    </cfRule>
  </conditionalFormatting>
  <conditionalFormatting sqref="S66:X66">
    <cfRule type="expression" dxfId="196" priority="39">
      <formula>INDIRECT(ADDRESS(ROW(),COLUMN()))=TRUNC(INDIRECT(ADDRESS(ROW(),COLUMN())))</formula>
    </cfRule>
  </conditionalFormatting>
  <conditionalFormatting sqref="AW66:AZ67">
    <cfRule type="expression" dxfId="195" priority="38">
      <formula>INDIRECT(ADDRESS(ROW(),COLUMN()))=TRUNC(INDIRECT(ADDRESS(ROW(),COLUMN())))</formula>
    </cfRule>
  </conditionalFormatting>
  <conditionalFormatting sqref="Y67">
    <cfRule type="expression" dxfId="194" priority="37">
      <formula>INDIRECT(ADDRESS(ROW(),COLUMN()))=TRUNC(INDIRECT(ADDRESS(ROW(),COLUMN())))</formula>
    </cfRule>
  </conditionalFormatting>
  <conditionalFormatting sqref="Y66">
    <cfRule type="expression" dxfId="193" priority="36">
      <formula>INDIRECT(ADDRESS(ROW(),COLUMN()))=TRUNC(INDIRECT(ADDRESS(ROW(),COLUMN())))</formula>
    </cfRule>
  </conditionalFormatting>
  <conditionalFormatting sqref="Z67:AE67">
    <cfRule type="expression" dxfId="192" priority="35">
      <formula>INDIRECT(ADDRESS(ROW(),COLUMN()))=TRUNC(INDIRECT(ADDRESS(ROW(),COLUMN())))</formula>
    </cfRule>
  </conditionalFormatting>
  <conditionalFormatting sqref="Z66:AE66">
    <cfRule type="expression" dxfId="191" priority="34">
      <formula>INDIRECT(ADDRESS(ROW(),COLUMN()))=TRUNC(INDIRECT(ADDRESS(ROW(),COLUMN())))</formula>
    </cfRule>
  </conditionalFormatting>
  <conditionalFormatting sqref="AF67">
    <cfRule type="expression" dxfId="190" priority="33">
      <formula>INDIRECT(ADDRESS(ROW(),COLUMN()))=TRUNC(INDIRECT(ADDRESS(ROW(),COLUMN())))</formula>
    </cfRule>
  </conditionalFormatting>
  <conditionalFormatting sqref="AF66">
    <cfRule type="expression" dxfId="189" priority="32">
      <formula>INDIRECT(ADDRESS(ROW(),COLUMN()))=TRUNC(INDIRECT(ADDRESS(ROW(),COLUMN())))</formula>
    </cfRule>
  </conditionalFormatting>
  <conditionalFormatting sqref="AG67:AL67">
    <cfRule type="expression" dxfId="188" priority="31">
      <formula>INDIRECT(ADDRESS(ROW(),COLUMN()))=TRUNC(INDIRECT(ADDRESS(ROW(),COLUMN())))</formula>
    </cfRule>
  </conditionalFormatting>
  <conditionalFormatting sqref="AG66:AL66">
    <cfRule type="expression" dxfId="187" priority="30">
      <formula>INDIRECT(ADDRESS(ROW(),COLUMN()))=TRUNC(INDIRECT(ADDRESS(ROW(),COLUMN())))</formula>
    </cfRule>
  </conditionalFormatting>
  <conditionalFormatting sqref="AM67">
    <cfRule type="expression" dxfId="186" priority="29">
      <formula>INDIRECT(ADDRESS(ROW(),COLUMN()))=TRUNC(INDIRECT(ADDRESS(ROW(),COLUMN())))</formula>
    </cfRule>
  </conditionalFormatting>
  <conditionalFormatting sqref="AM66">
    <cfRule type="expression" dxfId="185" priority="28">
      <formula>INDIRECT(ADDRESS(ROW(),COLUMN()))=TRUNC(INDIRECT(ADDRESS(ROW(),COLUMN())))</formula>
    </cfRule>
  </conditionalFormatting>
  <conditionalFormatting sqref="AN67:AS67">
    <cfRule type="expression" dxfId="184" priority="27">
      <formula>INDIRECT(ADDRESS(ROW(),COLUMN()))=TRUNC(INDIRECT(ADDRESS(ROW(),COLUMN())))</formula>
    </cfRule>
  </conditionalFormatting>
  <conditionalFormatting sqref="AN66:AS66">
    <cfRule type="expression" dxfId="183" priority="26">
      <formula>INDIRECT(ADDRESS(ROW(),COLUMN()))=TRUNC(INDIRECT(ADDRESS(ROW(),COLUMN())))</formula>
    </cfRule>
  </conditionalFormatting>
  <conditionalFormatting sqref="AT67">
    <cfRule type="expression" dxfId="182" priority="25">
      <formula>INDIRECT(ADDRESS(ROW(),COLUMN()))=TRUNC(INDIRECT(ADDRESS(ROW(),COLUMN())))</formula>
    </cfRule>
  </conditionalFormatting>
  <conditionalFormatting sqref="AT66">
    <cfRule type="expression" dxfId="181" priority="24">
      <formula>INDIRECT(ADDRESS(ROW(),COLUMN()))=TRUNC(INDIRECT(ADDRESS(ROW(),COLUMN())))</formula>
    </cfRule>
  </conditionalFormatting>
  <conditionalFormatting sqref="AU67:AV67">
    <cfRule type="expression" dxfId="180" priority="23">
      <formula>INDIRECT(ADDRESS(ROW(),COLUMN()))=TRUNC(INDIRECT(ADDRESS(ROW(),COLUMN())))</formula>
    </cfRule>
  </conditionalFormatting>
  <conditionalFormatting sqref="AU66:AV66">
    <cfRule type="expression" dxfId="179" priority="22">
      <formula>INDIRECT(ADDRESS(ROW(),COLUMN()))=TRUNC(INDIRECT(ADDRESS(ROW(),COLUMN())))</formula>
    </cfRule>
  </conditionalFormatting>
  <conditionalFormatting sqref="R70">
    <cfRule type="expression" dxfId="178" priority="21">
      <formula>INDIRECT(ADDRESS(ROW(),COLUMN()))=TRUNC(INDIRECT(ADDRESS(ROW(),COLUMN())))</formula>
    </cfRule>
  </conditionalFormatting>
  <conditionalFormatting sqref="R69">
    <cfRule type="expression" dxfId="177" priority="20">
      <formula>INDIRECT(ADDRESS(ROW(),COLUMN()))=TRUNC(INDIRECT(ADDRESS(ROW(),COLUMN())))</formula>
    </cfRule>
  </conditionalFormatting>
  <conditionalFormatting sqref="S70:X70">
    <cfRule type="expression" dxfId="176" priority="19">
      <formula>INDIRECT(ADDRESS(ROW(),COLUMN()))=TRUNC(INDIRECT(ADDRESS(ROW(),COLUMN())))</formula>
    </cfRule>
  </conditionalFormatting>
  <conditionalFormatting sqref="S69:X69">
    <cfRule type="expression" dxfId="175" priority="18">
      <formula>INDIRECT(ADDRESS(ROW(),COLUMN()))=TRUNC(INDIRECT(ADDRESS(ROW(),COLUMN())))</formula>
    </cfRule>
  </conditionalFormatting>
  <conditionalFormatting sqref="AW69:AZ70">
    <cfRule type="expression" dxfId="174" priority="17">
      <formula>INDIRECT(ADDRESS(ROW(),COLUMN()))=TRUNC(INDIRECT(ADDRESS(ROW(),COLUMN())))</formula>
    </cfRule>
  </conditionalFormatting>
  <conditionalFormatting sqref="Y70">
    <cfRule type="expression" dxfId="173" priority="16">
      <formula>INDIRECT(ADDRESS(ROW(),COLUMN()))=TRUNC(INDIRECT(ADDRESS(ROW(),COLUMN())))</formula>
    </cfRule>
  </conditionalFormatting>
  <conditionalFormatting sqref="Y69">
    <cfRule type="expression" dxfId="172" priority="15">
      <formula>INDIRECT(ADDRESS(ROW(),COLUMN()))=TRUNC(INDIRECT(ADDRESS(ROW(),COLUMN())))</formula>
    </cfRule>
  </conditionalFormatting>
  <conditionalFormatting sqref="Z70:AE70">
    <cfRule type="expression" dxfId="171" priority="14">
      <formula>INDIRECT(ADDRESS(ROW(),COLUMN()))=TRUNC(INDIRECT(ADDRESS(ROW(),COLUMN())))</formula>
    </cfRule>
  </conditionalFormatting>
  <conditionalFormatting sqref="Z69:AE69">
    <cfRule type="expression" dxfId="170" priority="13">
      <formula>INDIRECT(ADDRESS(ROW(),COLUMN()))=TRUNC(INDIRECT(ADDRESS(ROW(),COLUMN())))</formula>
    </cfRule>
  </conditionalFormatting>
  <conditionalFormatting sqref="AF70">
    <cfRule type="expression" dxfId="169" priority="12">
      <formula>INDIRECT(ADDRESS(ROW(),COLUMN()))=TRUNC(INDIRECT(ADDRESS(ROW(),COLUMN())))</formula>
    </cfRule>
  </conditionalFormatting>
  <conditionalFormatting sqref="AF69">
    <cfRule type="expression" dxfId="168" priority="11">
      <formula>INDIRECT(ADDRESS(ROW(),COLUMN()))=TRUNC(INDIRECT(ADDRESS(ROW(),COLUMN())))</formula>
    </cfRule>
  </conditionalFormatting>
  <conditionalFormatting sqref="AG70:AL70">
    <cfRule type="expression" dxfId="167" priority="10">
      <formula>INDIRECT(ADDRESS(ROW(),COLUMN()))=TRUNC(INDIRECT(ADDRESS(ROW(),COLUMN())))</formula>
    </cfRule>
  </conditionalFormatting>
  <conditionalFormatting sqref="AG69:AL69">
    <cfRule type="expression" dxfId="166" priority="9">
      <formula>INDIRECT(ADDRESS(ROW(),COLUMN()))=TRUNC(INDIRECT(ADDRESS(ROW(),COLUMN())))</formula>
    </cfRule>
  </conditionalFormatting>
  <conditionalFormatting sqref="AM70">
    <cfRule type="expression" dxfId="165" priority="8">
      <formula>INDIRECT(ADDRESS(ROW(),COLUMN()))=TRUNC(INDIRECT(ADDRESS(ROW(),COLUMN())))</formula>
    </cfRule>
  </conditionalFormatting>
  <conditionalFormatting sqref="AM69">
    <cfRule type="expression" dxfId="164" priority="7">
      <formula>INDIRECT(ADDRESS(ROW(),COLUMN()))=TRUNC(INDIRECT(ADDRESS(ROW(),COLUMN())))</formula>
    </cfRule>
  </conditionalFormatting>
  <conditionalFormatting sqref="AN70:AS70">
    <cfRule type="expression" dxfId="163" priority="6">
      <formula>INDIRECT(ADDRESS(ROW(),COLUMN()))=TRUNC(INDIRECT(ADDRESS(ROW(),COLUMN())))</formula>
    </cfRule>
  </conditionalFormatting>
  <conditionalFormatting sqref="AN69:AS69">
    <cfRule type="expression" dxfId="162" priority="5">
      <formula>INDIRECT(ADDRESS(ROW(),COLUMN()))=TRUNC(INDIRECT(ADDRESS(ROW(),COLUMN())))</formula>
    </cfRule>
  </conditionalFormatting>
  <conditionalFormatting sqref="AT70">
    <cfRule type="expression" dxfId="161" priority="4">
      <formula>INDIRECT(ADDRESS(ROW(),COLUMN()))=TRUNC(INDIRECT(ADDRESS(ROW(),COLUMN())))</formula>
    </cfRule>
  </conditionalFormatting>
  <conditionalFormatting sqref="AT69">
    <cfRule type="expression" dxfId="160" priority="3">
      <formula>INDIRECT(ADDRESS(ROW(),COLUMN()))=TRUNC(INDIRECT(ADDRESS(ROW(),COLUMN())))</formula>
    </cfRule>
  </conditionalFormatting>
  <conditionalFormatting sqref="AU70:AV70">
    <cfRule type="expression" dxfId="159" priority="2">
      <formula>INDIRECT(ADDRESS(ROW(),COLUMN()))=TRUNC(INDIRECT(ADDRESS(ROW(),COLUMN())))</formula>
    </cfRule>
  </conditionalFormatting>
  <conditionalFormatting sqref="AU69:AV69">
    <cfRule type="expression" dxfId="158" priority="1">
      <formula>INDIRECT(ADDRESS(ROW(),COLUMN()))=TRUNC(INDIRECT(ADDRESS(ROW(),COLUMN())))</formula>
    </cfRule>
  </conditionalFormatting>
  <dataValidations count="5">
    <dataValidation type="list" allowBlank="1" showInputMessage="1" showErrorMessage="1" sqref="BA3:BD3">
      <formula1>"４週,暦月"</formula1>
    </dataValidation>
    <dataValidation type="list" allowBlank="1" showInputMessage="1" showErrorMessage="1" sqref="AB3">
      <formula1>#REF!</formula1>
    </dataValidation>
    <dataValidation type="list" allowBlank="1" showInputMessage="1" showErrorMessage="1" sqref="BA4:BD4">
      <formula1>"予定,実績,予定・実績"</formula1>
    </dataValidation>
    <dataValidation type="decimal" allowBlank="1" showInputMessage="1" showErrorMessage="1" error="入力可能範囲　32～40" sqref="AW6">
      <formula1>32</formula1>
      <formula2>40</formula2>
    </dataValidation>
    <dataValidation allowBlank="1" showInputMessage="1" sqref="AO1:BD1 R20:AV73"/>
  </dataValidations>
  <printOptions horizontalCentered="1"/>
  <pageMargins left="0.15748031496062992" right="0.15748031496062992" top="0.31496062992125984" bottom="0.35433070866141736" header="0.31496062992125984" footer="0.31496062992125984"/>
  <pageSetup paperSize="9" scale="38"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heetViews>
  <sheetFormatPr defaultColWidth="12" defaultRowHeight="13.5" x14ac:dyDescent="0.2"/>
  <cols>
    <col min="1" max="2" width="12" style="9"/>
    <col min="3" max="3" width="17.33203125" style="9" customWidth="1"/>
    <col min="4" max="4" width="20.83203125" style="9" customWidth="1"/>
    <col min="5" max="8" width="14.1640625" style="9" customWidth="1"/>
    <col min="9" max="9" width="12" style="9"/>
    <col min="10" max="12" width="7.5" style="9" customWidth="1"/>
    <col min="13" max="16384" width="12" style="9"/>
  </cols>
  <sheetData>
    <row r="1" spans="2:13" x14ac:dyDescent="0.2">
      <c r="B1" s="8" t="s">
        <v>17</v>
      </c>
    </row>
    <row r="2" spans="2:13" x14ac:dyDescent="0.2">
      <c r="B2" s="9" t="s">
        <v>18</v>
      </c>
    </row>
    <row r="3" spans="2:13" ht="25.5" customHeight="1" x14ac:dyDescent="0.2">
      <c r="B3" s="493" t="s">
        <v>19</v>
      </c>
      <c r="C3" s="494"/>
      <c r="D3" s="495"/>
      <c r="E3" s="496"/>
      <c r="F3" s="496"/>
      <c r="G3" s="496"/>
      <c r="H3" s="496"/>
    </row>
    <row r="4" spans="2:13" ht="14.25" thickBot="1" x14ac:dyDescent="0.25"/>
    <row r="5" spans="2:13" ht="28.5" customHeight="1" x14ac:dyDescent="0.2">
      <c r="B5" s="955" t="s">
        <v>523</v>
      </c>
      <c r="C5" s="10"/>
      <c r="D5" s="10"/>
      <c r="E5" s="10"/>
      <c r="F5" s="10"/>
      <c r="G5" s="10"/>
      <c r="H5" s="10"/>
      <c r="I5" s="10"/>
      <c r="J5" s="10"/>
      <c r="K5" s="10"/>
      <c r="L5" s="10"/>
      <c r="M5" s="11"/>
    </row>
    <row r="6" spans="2:13" ht="22.5" customHeight="1" x14ac:dyDescent="0.2">
      <c r="B6" s="12"/>
      <c r="C6" s="13"/>
      <c r="D6" s="14"/>
      <c r="E6" s="13"/>
      <c r="F6" s="15"/>
      <c r="G6" s="497"/>
      <c r="H6" s="498"/>
      <c r="I6" s="496" t="s">
        <v>20</v>
      </c>
      <c r="J6" s="496"/>
      <c r="K6" s="496"/>
      <c r="L6" s="496"/>
      <c r="M6" s="16"/>
    </row>
    <row r="7" spans="2:13" ht="22.5" customHeight="1" x14ac:dyDescent="0.2">
      <c r="B7" s="12"/>
      <c r="C7" s="17"/>
      <c r="D7" s="18" t="s">
        <v>21</v>
      </c>
      <c r="E7" s="17" t="s">
        <v>22</v>
      </c>
      <c r="F7" s="19" t="s">
        <v>23</v>
      </c>
      <c r="G7" s="491" t="s">
        <v>24</v>
      </c>
      <c r="H7" s="492"/>
      <c r="I7" s="19"/>
      <c r="J7" s="19"/>
      <c r="K7" s="19"/>
      <c r="L7" s="20"/>
      <c r="M7" s="16"/>
    </row>
    <row r="8" spans="2:13" ht="22.5" customHeight="1" x14ac:dyDescent="0.2">
      <c r="B8" s="12"/>
      <c r="C8" s="17"/>
      <c r="D8" s="18" t="s">
        <v>25</v>
      </c>
      <c r="E8" s="17" t="s">
        <v>26</v>
      </c>
      <c r="F8" s="19" t="s">
        <v>26</v>
      </c>
      <c r="G8" s="491" t="s">
        <v>27</v>
      </c>
      <c r="H8" s="492"/>
      <c r="I8" s="19"/>
      <c r="J8" s="19"/>
      <c r="K8" s="19"/>
      <c r="L8" s="21"/>
      <c r="M8" s="16"/>
    </row>
    <row r="9" spans="2:13" ht="22.5" customHeight="1" x14ac:dyDescent="0.2">
      <c r="B9" s="12"/>
      <c r="C9" s="17"/>
      <c r="D9" s="22"/>
      <c r="E9" s="23"/>
      <c r="F9" s="24"/>
      <c r="G9" s="499"/>
      <c r="H9" s="500"/>
      <c r="I9" s="19"/>
      <c r="J9" s="19"/>
      <c r="K9" s="19" t="s">
        <v>28</v>
      </c>
      <c r="L9" s="19"/>
      <c r="M9" s="16"/>
    </row>
    <row r="10" spans="2:13" ht="22.5" customHeight="1" x14ac:dyDescent="0.2">
      <c r="B10" s="12"/>
      <c r="C10" s="18"/>
      <c r="D10" s="21"/>
      <c r="E10" s="19"/>
      <c r="F10" s="19"/>
      <c r="G10" s="19"/>
      <c r="H10" s="19"/>
      <c r="I10" s="19"/>
      <c r="J10" s="19"/>
      <c r="K10" s="19"/>
      <c r="L10" s="21"/>
      <c r="M10" s="16"/>
    </row>
    <row r="11" spans="2:13" ht="22.5" customHeight="1" x14ac:dyDescent="0.2">
      <c r="B11" s="12"/>
      <c r="C11" s="18" t="s">
        <v>29</v>
      </c>
      <c r="D11" s="21"/>
      <c r="E11" s="19"/>
      <c r="F11" s="19"/>
      <c r="G11" s="19"/>
      <c r="H11" s="19"/>
      <c r="I11" s="19"/>
      <c r="J11" s="19"/>
      <c r="K11" s="19"/>
      <c r="L11" s="25"/>
      <c r="M11" s="16"/>
    </row>
    <row r="12" spans="2:13" ht="22.5" customHeight="1" x14ac:dyDescent="0.2">
      <c r="B12" s="12"/>
      <c r="C12" s="18" t="s">
        <v>30</v>
      </c>
      <c r="D12" s="21"/>
      <c r="E12" s="14"/>
      <c r="F12" s="15"/>
      <c r="G12" s="20"/>
      <c r="H12" s="13"/>
      <c r="I12" s="19"/>
      <c r="J12" s="497"/>
      <c r="K12" s="501"/>
      <c r="L12" s="498"/>
      <c r="M12" s="16"/>
    </row>
    <row r="13" spans="2:13" ht="22.5" customHeight="1" x14ac:dyDescent="0.2">
      <c r="B13" s="12"/>
      <c r="C13" s="18"/>
      <c r="D13" s="21"/>
      <c r="E13" s="18"/>
      <c r="F13" s="19" t="s">
        <v>31</v>
      </c>
      <c r="G13" s="21"/>
      <c r="H13" s="17" t="s">
        <v>32</v>
      </c>
      <c r="I13" s="19"/>
      <c r="J13" s="502" t="s">
        <v>33</v>
      </c>
      <c r="K13" s="503"/>
      <c r="L13" s="504"/>
      <c r="M13" s="16"/>
    </row>
    <row r="14" spans="2:13" ht="22.5" customHeight="1" x14ac:dyDescent="0.2">
      <c r="B14" s="12"/>
      <c r="C14" s="18"/>
      <c r="D14" s="21"/>
      <c r="E14" s="18"/>
      <c r="F14" s="19"/>
      <c r="G14" s="21"/>
      <c r="H14" s="17" t="s">
        <v>26</v>
      </c>
      <c r="I14" s="19"/>
      <c r="J14" s="502"/>
      <c r="K14" s="503"/>
      <c r="L14" s="504"/>
      <c r="M14" s="16"/>
    </row>
    <row r="15" spans="2:13" ht="22.5" customHeight="1" x14ac:dyDescent="0.2">
      <c r="B15" s="12"/>
      <c r="C15" s="22"/>
      <c r="D15" s="25"/>
      <c r="E15" s="22"/>
      <c r="F15" s="24"/>
      <c r="G15" s="25"/>
      <c r="H15" s="23"/>
      <c r="I15" s="23"/>
      <c r="J15" s="499"/>
      <c r="K15" s="505"/>
      <c r="L15" s="500"/>
      <c r="M15" s="16"/>
    </row>
    <row r="16" spans="2:13" ht="71.25" customHeight="1" thickBot="1" x14ac:dyDescent="0.25">
      <c r="B16" s="26"/>
      <c r="C16" s="27"/>
      <c r="D16" s="27"/>
      <c r="E16" s="27"/>
      <c r="F16" s="27"/>
      <c r="G16" s="27"/>
      <c r="H16" s="27"/>
      <c r="I16" s="27"/>
      <c r="J16" s="27"/>
      <c r="K16" s="27"/>
      <c r="L16" s="27"/>
      <c r="M16" s="28"/>
    </row>
    <row r="17" spans="2:3" ht="22.5" customHeight="1" x14ac:dyDescent="0.2">
      <c r="B17" s="29" t="s">
        <v>34</v>
      </c>
      <c r="C17" s="9" t="s">
        <v>35</v>
      </c>
    </row>
    <row r="18" spans="2:3" ht="22.5" customHeight="1" x14ac:dyDescent="0.2">
      <c r="B18" s="9">
        <v>2</v>
      </c>
      <c r="C18" s="9" t="s">
        <v>36</v>
      </c>
    </row>
    <row r="19" spans="2:3" ht="22.5" customHeight="1" x14ac:dyDescent="0.2">
      <c r="B19" s="9">
        <v>3</v>
      </c>
      <c r="C19" s="9" t="s">
        <v>37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scale="8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12" defaultRowHeight="18.75" x14ac:dyDescent="0.2"/>
  <cols>
    <col min="1" max="1" width="2.1640625" style="293" customWidth="1"/>
    <col min="2" max="2" width="7.5" style="292" customWidth="1"/>
    <col min="3" max="3" width="14.1640625" style="292" customWidth="1"/>
    <col min="4" max="4" width="4.5" style="292" bestFit="1" customWidth="1"/>
    <col min="5" max="5" width="20.83203125" style="293" customWidth="1"/>
    <col min="6" max="6" width="4.5" style="293" bestFit="1" customWidth="1"/>
    <col min="7" max="7" width="20.83203125" style="293" customWidth="1"/>
    <col min="8" max="8" width="4.5" style="293" bestFit="1" customWidth="1"/>
    <col min="9" max="9" width="20.83203125" style="292" customWidth="1"/>
    <col min="10" max="10" width="4.5" style="293" bestFit="1" customWidth="1"/>
    <col min="11" max="11" width="20.83203125" style="293" customWidth="1"/>
    <col min="12" max="12" width="4.5" style="293" customWidth="1"/>
    <col min="13" max="13" width="20.83203125" style="293" customWidth="1"/>
    <col min="14" max="14" width="4.5" style="293" customWidth="1"/>
    <col min="15" max="15" width="20.83203125" style="293" customWidth="1"/>
    <col min="16" max="16" width="4.5" style="293" customWidth="1"/>
    <col min="17" max="17" width="20.83203125" style="293" customWidth="1"/>
    <col min="18" max="18" width="4.5" style="293" customWidth="1"/>
    <col min="19" max="19" width="20.83203125" style="293" customWidth="1"/>
    <col min="20" max="20" width="4.5" style="293" customWidth="1"/>
    <col min="21" max="21" width="20.83203125" style="293" customWidth="1"/>
    <col min="22" max="22" width="4.5" style="293" customWidth="1"/>
    <col min="23" max="23" width="67.5" style="293" customWidth="1"/>
    <col min="24" max="16384" width="12" style="293"/>
  </cols>
  <sheetData>
    <row r="1" spans="2:23" x14ac:dyDescent="0.2">
      <c r="B1" s="291" t="s">
        <v>386</v>
      </c>
    </row>
    <row r="2" spans="2:23" x14ac:dyDescent="0.2">
      <c r="B2" s="294" t="s">
        <v>387</v>
      </c>
      <c r="E2" s="295"/>
      <c r="I2" s="296"/>
    </row>
    <row r="3" spans="2:23" x14ac:dyDescent="0.2">
      <c r="B3" s="296" t="s">
        <v>388</v>
      </c>
      <c r="E3" s="295" t="s">
        <v>389</v>
      </c>
      <c r="I3" s="296"/>
    </row>
    <row r="4" spans="2:23" x14ac:dyDescent="0.2">
      <c r="B4" s="294"/>
      <c r="E4" s="833" t="s">
        <v>390</v>
      </c>
      <c r="F4" s="833"/>
      <c r="G4" s="833"/>
      <c r="H4" s="833"/>
      <c r="I4" s="833"/>
      <c r="J4" s="833"/>
      <c r="K4" s="833"/>
      <c r="M4" s="833" t="s">
        <v>391</v>
      </c>
      <c r="N4" s="833"/>
      <c r="O4" s="833"/>
      <c r="Q4" s="833" t="s">
        <v>392</v>
      </c>
      <c r="R4" s="833"/>
      <c r="S4" s="833"/>
      <c r="T4" s="833"/>
      <c r="U4" s="833"/>
      <c r="W4" s="833" t="s">
        <v>393</v>
      </c>
    </row>
    <row r="5" spans="2:23" x14ac:dyDescent="0.2">
      <c r="B5" s="292" t="s">
        <v>290</v>
      </c>
      <c r="C5" s="292" t="s">
        <v>315</v>
      </c>
      <c r="E5" s="292" t="s">
        <v>394</v>
      </c>
      <c r="F5" s="292"/>
      <c r="G5" s="292" t="s">
        <v>395</v>
      </c>
      <c r="I5" s="292" t="s">
        <v>396</v>
      </c>
      <c r="K5" s="292" t="s">
        <v>390</v>
      </c>
      <c r="M5" s="292" t="s">
        <v>397</v>
      </c>
      <c r="O5" s="292" t="s">
        <v>398</v>
      </c>
      <c r="Q5" s="292" t="s">
        <v>397</v>
      </c>
      <c r="S5" s="292" t="s">
        <v>398</v>
      </c>
      <c r="U5" s="292" t="s">
        <v>390</v>
      </c>
      <c r="W5" s="833"/>
    </row>
    <row r="6" spans="2:23" x14ac:dyDescent="0.2">
      <c r="B6" s="292">
        <v>1</v>
      </c>
      <c r="C6" s="297" t="s">
        <v>399</v>
      </c>
      <c r="D6" s="292" t="s">
        <v>400</v>
      </c>
      <c r="E6" s="298"/>
      <c r="F6" s="292" t="s">
        <v>356</v>
      </c>
      <c r="G6" s="298"/>
      <c r="H6" s="293" t="s">
        <v>401</v>
      </c>
      <c r="I6" s="298">
        <v>0</v>
      </c>
      <c r="J6" s="293" t="s">
        <v>279</v>
      </c>
      <c r="K6" s="299">
        <f t="shared" ref="K6:K8" si="0">(G6-E6-I6)*24</f>
        <v>0</v>
      </c>
      <c r="M6" s="298"/>
      <c r="N6" s="292" t="s">
        <v>356</v>
      </c>
      <c r="O6" s="298"/>
      <c r="Q6" s="300">
        <f>IF(E6&lt;M6,M6,E6)</f>
        <v>0</v>
      </c>
      <c r="R6" s="292" t="s">
        <v>356</v>
      </c>
      <c r="S6" s="300">
        <f t="shared" ref="S6:S8" si="1">IF(G6&gt;O6,O6,G6)</f>
        <v>0</v>
      </c>
      <c r="U6" s="301">
        <f t="shared" ref="U6:U8" si="2">(S6-Q6)*24</f>
        <v>0</v>
      </c>
      <c r="W6" s="302"/>
    </row>
    <row r="7" spans="2:23" x14ac:dyDescent="0.2">
      <c r="B7" s="292">
        <v>2</v>
      </c>
      <c r="C7" s="297" t="s">
        <v>402</v>
      </c>
      <c r="D7" s="292" t="s">
        <v>400</v>
      </c>
      <c r="E7" s="298"/>
      <c r="F7" s="292" t="s">
        <v>356</v>
      </c>
      <c r="G7" s="298"/>
      <c r="H7" s="293" t="s">
        <v>401</v>
      </c>
      <c r="I7" s="298">
        <v>0</v>
      </c>
      <c r="J7" s="293" t="s">
        <v>279</v>
      </c>
      <c r="K7" s="299">
        <f t="shared" si="0"/>
        <v>0</v>
      </c>
      <c r="M7" s="298"/>
      <c r="N7" s="292" t="s">
        <v>356</v>
      </c>
      <c r="O7" s="298"/>
      <c r="Q7" s="300">
        <f t="shared" ref="Q7:Q8" si="3">IF(E7&lt;M7,M7,E7)</f>
        <v>0</v>
      </c>
      <c r="R7" s="292" t="s">
        <v>356</v>
      </c>
      <c r="S7" s="300">
        <f t="shared" si="1"/>
        <v>0</v>
      </c>
      <c r="U7" s="301">
        <f t="shared" si="2"/>
        <v>0</v>
      </c>
      <c r="W7" s="302"/>
    </row>
    <row r="8" spans="2:23" x14ac:dyDescent="0.2">
      <c r="B8" s="292">
        <v>3</v>
      </c>
      <c r="C8" s="297" t="s">
        <v>403</v>
      </c>
      <c r="D8" s="292" t="s">
        <v>400</v>
      </c>
      <c r="E8" s="298"/>
      <c r="F8" s="292" t="s">
        <v>356</v>
      </c>
      <c r="G8" s="298"/>
      <c r="H8" s="293" t="s">
        <v>401</v>
      </c>
      <c r="I8" s="298">
        <v>0</v>
      </c>
      <c r="J8" s="293" t="s">
        <v>279</v>
      </c>
      <c r="K8" s="299">
        <f t="shared" si="0"/>
        <v>0</v>
      </c>
      <c r="M8" s="298"/>
      <c r="N8" s="292" t="s">
        <v>356</v>
      </c>
      <c r="O8" s="298"/>
      <c r="Q8" s="300">
        <f t="shared" si="3"/>
        <v>0</v>
      </c>
      <c r="R8" s="292" t="s">
        <v>356</v>
      </c>
      <c r="S8" s="300">
        <f t="shared" si="1"/>
        <v>0</v>
      </c>
      <c r="U8" s="301">
        <f t="shared" si="2"/>
        <v>0</v>
      </c>
      <c r="W8" s="302"/>
    </row>
    <row r="9" spans="2:23" x14ac:dyDescent="0.2">
      <c r="B9" s="292">
        <v>4</v>
      </c>
      <c r="C9" s="297" t="s">
        <v>404</v>
      </c>
      <c r="D9" s="292" t="s">
        <v>400</v>
      </c>
      <c r="E9" s="298"/>
      <c r="F9" s="292" t="s">
        <v>356</v>
      </c>
      <c r="G9" s="298"/>
      <c r="H9" s="293" t="s">
        <v>401</v>
      </c>
      <c r="I9" s="298">
        <v>0</v>
      </c>
      <c r="J9" s="293" t="s">
        <v>279</v>
      </c>
      <c r="K9" s="299">
        <f>(G9-E9-I9)*24</f>
        <v>0</v>
      </c>
      <c r="M9" s="298"/>
      <c r="N9" s="292" t="s">
        <v>356</v>
      </c>
      <c r="O9" s="298"/>
      <c r="Q9" s="300">
        <f>IF(E9&lt;M9,M9,E9)</f>
        <v>0</v>
      </c>
      <c r="R9" s="292" t="s">
        <v>356</v>
      </c>
      <c r="S9" s="300">
        <f>IF(G9&gt;O9,O9,G9)</f>
        <v>0</v>
      </c>
      <c r="U9" s="301">
        <f>(S9-Q9)*24</f>
        <v>0</v>
      </c>
      <c r="W9" s="302"/>
    </row>
    <row r="10" spans="2:23" x14ac:dyDescent="0.2">
      <c r="B10" s="292">
        <v>5</v>
      </c>
      <c r="C10" s="297" t="s">
        <v>405</v>
      </c>
      <c r="D10" s="292" t="s">
        <v>400</v>
      </c>
      <c r="E10" s="298"/>
      <c r="F10" s="292" t="s">
        <v>356</v>
      </c>
      <c r="G10" s="298"/>
      <c r="H10" s="293" t="s">
        <v>401</v>
      </c>
      <c r="I10" s="298">
        <v>0</v>
      </c>
      <c r="J10" s="293" t="s">
        <v>279</v>
      </c>
      <c r="K10" s="299">
        <f>(G10-E10-I10)*24</f>
        <v>0</v>
      </c>
      <c r="M10" s="298"/>
      <c r="N10" s="292" t="s">
        <v>356</v>
      </c>
      <c r="O10" s="298"/>
      <c r="Q10" s="300">
        <f t="shared" ref="Q10:Q25" si="4">IF(E10&lt;M10,M10,E10)</f>
        <v>0</v>
      </c>
      <c r="R10" s="292" t="s">
        <v>356</v>
      </c>
      <c r="S10" s="300">
        <f t="shared" ref="S10:S25" si="5">IF(G10&gt;O10,O10,G10)</f>
        <v>0</v>
      </c>
      <c r="U10" s="301">
        <f t="shared" ref="U10:U25" si="6">(S10-Q10)*24</f>
        <v>0</v>
      </c>
      <c r="W10" s="302"/>
    </row>
    <row r="11" spans="2:23" x14ac:dyDescent="0.2">
      <c r="B11" s="292">
        <v>6</v>
      </c>
      <c r="C11" s="297" t="s">
        <v>406</v>
      </c>
      <c r="D11" s="292" t="s">
        <v>400</v>
      </c>
      <c r="E11" s="298"/>
      <c r="F11" s="292" t="s">
        <v>356</v>
      </c>
      <c r="G11" s="298"/>
      <c r="H11" s="293" t="s">
        <v>401</v>
      </c>
      <c r="I11" s="298">
        <v>0</v>
      </c>
      <c r="J11" s="293" t="s">
        <v>279</v>
      </c>
      <c r="K11" s="299">
        <f t="shared" ref="K11:K25" si="7">(G11-E11-I11)*24</f>
        <v>0</v>
      </c>
      <c r="M11" s="298"/>
      <c r="N11" s="292" t="s">
        <v>356</v>
      </c>
      <c r="O11" s="298"/>
      <c r="Q11" s="300">
        <f t="shared" si="4"/>
        <v>0</v>
      </c>
      <c r="R11" s="292" t="s">
        <v>356</v>
      </c>
      <c r="S11" s="300">
        <f t="shared" si="5"/>
        <v>0</v>
      </c>
      <c r="U11" s="301">
        <f t="shared" si="6"/>
        <v>0</v>
      </c>
      <c r="W11" s="302"/>
    </row>
    <row r="12" spans="2:23" x14ac:dyDescent="0.2">
      <c r="B12" s="292">
        <v>7</v>
      </c>
      <c r="C12" s="297" t="s">
        <v>407</v>
      </c>
      <c r="D12" s="292" t="s">
        <v>400</v>
      </c>
      <c r="E12" s="298"/>
      <c r="F12" s="292" t="s">
        <v>356</v>
      </c>
      <c r="G12" s="298"/>
      <c r="H12" s="293" t="s">
        <v>401</v>
      </c>
      <c r="I12" s="298">
        <v>0</v>
      </c>
      <c r="J12" s="293" t="s">
        <v>279</v>
      </c>
      <c r="K12" s="299">
        <f t="shared" si="7"/>
        <v>0</v>
      </c>
      <c r="M12" s="298"/>
      <c r="N12" s="292" t="s">
        <v>356</v>
      </c>
      <c r="O12" s="298"/>
      <c r="Q12" s="300">
        <f t="shared" si="4"/>
        <v>0</v>
      </c>
      <c r="R12" s="292" t="s">
        <v>356</v>
      </c>
      <c r="S12" s="300">
        <f t="shared" si="5"/>
        <v>0</v>
      </c>
      <c r="U12" s="301">
        <f t="shared" si="6"/>
        <v>0</v>
      </c>
      <c r="W12" s="302"/>
    </row>
    <row r="13" spans="2:23" x14ac:dyDescent="0.2">
      <c r="B13" s="292">
        <v>8</v>
      </c>
      <c r="C13" s="297" t="s">
        <v>408</v>
      </c>
      <c r="D13" s="292" t="s">
        <v>400</v>
      </c>
      <c r="E13" s="298"/>
      <c r="F13" s="292" t="s">
        <v>356</v>
      </c>
      <c r="G13" s="298"/>
      <c r="H13" s="293" t="s">
        <v>401</v>
      </c>
      <c r="I13" s="298">
        <v>0</v>
      </c>
      <c r="J13" s="293" t="s">
        <v>279</v>
      </c>
      <c r="K13" s="299">
        <f t="shared" si="7"/>
        <v>0</v>
      </c>
      <c r="M13" s="298"/>
      <c r="N13" s="292" t="s">
        <v>356</v>
      </c>
      <c r="O13" s="298"/>
      <c r="Q13" s="300">
        <f t="shared" si="4"/>
        <v>0</v>
      </c>
      <c r="R13" s="292" t="s">
        <v>356</v>
      </c>
      <c r="S13" s="300">
        <f t="shared" si="5"/>
        <v>0</v>
      </c>
      <c r="U13" s="301">
        <f t="shared" si="6"/>
        <v>0</v>
      </c>
      <c r="W13" s="302"/>
    </row>
    <row r="14" spans="2:23" x14ac:dyDescent="0.2">
      <c r="B14" s="292">
        <v>9</v>
      </c>
      <c r="C14" s="297" t="s">
        <v>409</v>
      </c>
      <c r="D14" s="292" t="s">
        <v>400</v>
      </c>
      <c r="E14" s="298"/>
      <c r="F14" s="292" t="s">
        <v>356</v>
      </c>
      <c r="G14" s="298"/>
      <c r="H14" s="293" t="s">
        <v>401</v>
      </c>
      <c r="I14" s="298">
        <v>0</v>
      </c>
      <c r="J14" s="293" t="s">
        <v>279</v>
      </c>
      <c r="K14" s="299">
        <f t="shared" si="7"/>
        <v>0</v>
      </c>
      <c r="M14" s="298"/>
      <c r="N14" s="292" t="s">
        <v>356</v>
      </c>
      <c r="O14" s="298"/>
      <c r="Q14" s="300">
        <f t="shared" si="4"/>
        <v>0</v>
      </c>
      <c r="R14" s="292" t="s">
        <v>356</v>
      </c>
      <c r="S14" s="300">
        <f t="shared" si="5"/>
        <v>0</v>
      </c>
      <c r="U14" s="301">
        <f t="shared" si="6"/>
        <v>0</v>
      </c>
      <c r="W14" s="302"/>
    </row>
    <row r="15" spans="2:23" x14ac:dyDescent="0.2">
      <c r="B15" s="292">
        <v>10</v>
      </c>
      <c r="C15" s="297" t="s">
        <v>410</v>
      </c>
      <c r="D15" s="292" t="s">
        <v>400</v>
      </c>
      <c r="E15" s="298"/>
      <c r="F15" s="292" t="s">
        <v>356</v>
      </c>
      <c r="G15" s="298"/>
      <c r="H15" s="293" t="s">
        <v>401</v>
      </c>
      <c r="I15" s="298">
        <v>0</v>
      </c>
      <c r="J15" s="293" t="s">
        <v>279</v>
      </c>
      <c r="K15" s="299">
        <f t="shared" si="7"/>
        <v>0</v>
      </c>
      <c r="M15" s="298"/>
      <c r="N15" s="292" t="s">
        <v>356</v>
      </c>
      <c r="O15" s="298"/>
      <c r="Q15" s="300">
        <f t="shared" si="4"/>
        <v>0</v>
      </c>
      <c r="R15" s="292" t="s">
        <v>356</v>
      </c>
      <c r="S15" s="300">
        <f>IF(G15&gt;O15,O15,G15)</f>
        <v>0</v>
      </c>
      <c r="U15" s="301">
        <f t="shared" si="6"/>
        <v>0</v>
      </c>
      <c r="W15" s="302"/>
    </row>
    <row r="16" spans="2:23" x14ac:dyDescent="0.2">
      <c r="B16" s="292">
        <v>11</v>
      </c>
      <c r="C16" s="297" t="s">
        <v>411</v>
      </c>
      <c r="D16" s="292" t="s">
        <v>400</v>
      </c>
      <c r="E16" s="298"/>
      <c r="F16" s="292" t="s">
        <v>356</v>
      </c>
      <c r="G16" s="298"/>
      <c r="H16" s="293" t="s">
        <v>401</v>
      </c>
      <c r="I16" s="298">
        <v>0</v>
      </c>
      <c r="J16" s="293" t="s">
        <v>279</v>
      </c>
      <c r="K16" s="299">
        <f t="shared" si="7"/>
        <v>0</v>
      </c>
      <c r="M16" s="298"/>
      <c r="N16" s="292" t="s">
        <v>356</v>
      </c>
      <c r="O16" s="298"/>
      <c r="Q16" s="300">
        <f t="shared" si="4"/>
        <v>0</v>
      </c>
      <c r="R16" s="292" t="s">
        <v>356</v>
      </c>
      <c r="S16" s="300">
        <f t="shared" si="5"/>
        <v>0</v>
      </c>
      <c r="U16" s="301">
        <f t="shared" si="6"/>
        <v>0</v>
      </c>
      <c r="W16" s="302"/>
    </row>
    <row r="17" spans="2:23" x14ac:dyDescent="0.2">
      <c r="B17" s="292">
        <v>12</v>
      </c>
      <c r="C17" s="297" t="s">
        <v>412</v>
      </c>
      <c r="D17" s="292" t="s">
        <v>400</v>
      </c>
      <c r="E17" s="298"/>
      <c r="F17" s="292" t="s">
        <v>356</v>
      </c>
      <c r="G17" s="298"/>
      <c r="H17" s="293" t="s">
        <v>401</v>
      </c>
      <c r="I17" s="298">
        <v>0</v>
      </c>
      <c r="J17" s="293" t="s">
        <v>279</v>
      </c>
      <c r="K17" s="299">
        <f t="shared" si="7"/>
        <v>0</v>
      </c>
      <c r="M17" s="298"/>
      <c r="N17" s="292" t="s">
        <v>356</v>
      </c>
      <c r="O17" s="298"/>
      <c r="Q17" s="300">
        <f t="shared" si="4"/>
        <v>0</v>
      </c>
      <c r="R17" s="292" t="s">
        <v>356</v>
      </c>
      <c r="S17" s="300">
        <f t="shared" si="5"/>
        <v>0</v>
      </c>
      <c r="U17" s="301">
        <f t="shared" si="6"/>
        <v>0</v>
      </c>
      <c r="W17" s="302"/>
    </row>
    <row r="18" spans="2:23" x14ac:dyDescent="0.2">
      <c r="B18" s="292">
        <v>13</v>
      </c>
      <c r="C18" s="297" t="s">
        <v>413</v>
      </c>
      <c r="D18" s="292" t="s">
        <v>400</v>
      </c>
      <c r="E18" s="298"/>
      <c r="F18" s="292" t="s">
        <v>356</v>
      </c>
      <c r="G18" s="298"/>
      <c r="H18" s="293" t="s">
        <v>401</v>
      </c>
      <c r="I18" s="298">
        <v>0</v>
      </c>
      <c r="J18" s="293" t="s">
        <v>279</v>
      </c>
      <c r="K18" s="299">
        <f t="shared" si="7"/>
        <v>0</v>
      </c>
      <c r="M18" s="298"/>
      <c r="N18" s="292" t="s">
        <v>356</v>
      </c>
      <c r="O18" s="298"/>
      <c r="Q18" s="300">
        <f t="shared" si="4"/>
        <v>0</v>
      </c>
      <c r="R18" s="292" t="s">
        <v>356</v>
      </c>
      <c r="S18" s="300">
        <f t="shared" si="5"/>
        <v>0</v>
      </c>
      <c r="U18" s="301">
        <f t="shared" si="6"/>
        <v>0</v>
      </c>
      <c r="W18" s="302"/>
    </row>
    <row r="19" spans="2:23" x14ac:dyDescent="0.2">
      <c r="B19" s="292">
        <v>14</v>
      </c>
      <c r="C19" s="297" t="s">
        <v>414</v>
      </c>
      <c r="D19" s="292" t="s">
        <v>400</v>
      </c>
      <c r="E19" s="298"/>
      <c r="F19" s="292" t="s">
        <v>356</v>
      </c>
      <c r="G19" s="298"/>
      <c r="H19" s="293" t="s">
        <v>401</v>
      </c>
      <c r="I19" s="298">
        <v>0</v>
      </c>
      <c r="J19" s="293" t="s">
        <v>279</v>
      </c>
      <c r="K19" s="299">
        <f t="shared" si="7"/>
        <v>0</v>
      </c>
      <c r="M19" s="298"/>
      <c r="N19" s="292" t="s">
        <v>356</v>
      </c>
      <c r="O19" s="298"/>
      <c r="Q19" s="300">
        <f t="shared" si="4"/>
        <v>0</v>
      </c>
      <c r="R19" s="292" t="s">
        <v>356</v>
      </c>
      <c r="S19" s="300">
        <f t="shared" si="5"/>
        <v>0</v>
      </c>
      <c r="U19" s="301">
        <f t="shared" si="6"/>
        <v>0</v>
      </c>
      <c r="W19" s="302"/>
    </row>
    <row r="20" spans="2:23" x14ac:dyDescent="0.2">
      <c r="B20" s="292">
        <v>15</v>
      </c>
      <c r="C20" s="297" t="s">
        <v>415</v>
      </c>
      <c r="D20" s="292" t="s">
        <v>400</v>
      </c>
      <c r="E20" s="298"/>
      <c r="F20" s="292" t="s">
        <v>356</v>
      </c>
      <c r="G20" s="298"/>
      <c r="H20" s="293" t="s">
        <v>401</v>
      </c>
      <c r="I20" s="298">
        <v>0</v>
      </c>
      <c r="J20" s="293" t="s">
        <v>279</v>
      </c>
      <c r="K20" s="303">
        <f t="shared" si="7"/>
        <v>0</v>
      </c>
      <c r="M20" s="298"/>
      <c r="N20" s="292" t="s">
        <v>356</v>
      </c>
      <c r="O20" s="298"/>
      <c r="Q20" s="300">
        <f t="shared" si="4"/>
        <v>0</v>
      </c>
      <c r="R20" s="292" t="s">
        <v>356</v>
      </c>
      <c r="S20" s="300">
        <f t="shared" si="5"/>
        <v>0</v>
      </c>
      <c r="U20" s="301">
        <f t="shared" si="6"/>
        <v>0</v>
      </c>
      <c r="W20" s="302"/>
    </row>
    <row r="21" spans="2:23" x14ac:dyDescent="0.2">
      <c r="B21" s="292">
        <v>16</v>
      </c>
      <c r="C21" s="297" t="s">
        <v>416</v>
      </c>
      <c r="D21" s="292" t="s">
        <v>400</v>
      </c>
      <c r="E21" s="298"/>
      <c r="F21" s="292" t="s">
        <v>356</v>
      </c>
      <c r="G21" s="298"/>
      <c r="H21" s="293" t="s">
        <v>401</v>
      </c>
      <c r="I21" s="298">
        <v>0</v>
      </c>
      <c r="J21" s="293" t="s">
        <v>279</v>
      </c>
      <c r="K21" s="299">
        <f t="shared" si="7"/>
        <v>0</v>
      </c>
      <c r="M21" s="298"/>
      <c r="N21" s="292" t="s">
        <v>356</v>
      </c>
      <c r="O21" s="298"/>
      <c r="Q21" s="300">
        <f t="shared" si="4"/>
        <v>0</v>
      </c>
      <c r="R21" s="292" t="s">
        <v>356</v>
      </c>
      <c r="S21" s="300">
        <f t="shared" si="5"/>
        <v>0</v>
      </c>
      <c r="U21" s="301">
        <f t="shared" si="6"/>
        <v>0</v>
      </c>
      <c r="W21" s="302"/>
    </row>
    <row r="22" spans="2:23" x14ac:dyDescent="0.2">
      <c r="B22" s="292">
        <v>17</v>
      </c>
      <c r="C22" s="297" t="s">
        <v>417</v>
      </c>
      <c r="D22" s="292" t="s">
        <v>400</v>
      </c>
      <c r="E22" s="298"/>
      <c r="F22" s="292" t="s">
        <v>356</v>
      </c>
      <c r="G22" s="298"/>
      <c r="H22" s="293" t="s">
        <v>401</v>
      </c>
      <c r="I22" s="298">
        <v>0</v>
      </c>
      <c r="J22" s="293" t="s">
        <v>279</v>
      </c>
      <c r="K22" s="299">
        <f t="shared" si="7"/>
        <v>0</v>
      </c>
      <c r="M22" s="298"/>
      <c r="N22" s="292" t="s">
        <v>356</v>
      </c>
      <c r="O22" s="298"/>
      <c r="Q22" s="300">
        <f t="shared" si="4"/>
        <v>0</v>
      </c>
      <c r="R22" s="292" t="s">
        <v>356</v>
      </c>
      <c r="S22" s="300">
        <f t="shared" si="5"/>
        <v>0</v>
      </c>
      <c r="U22" s="301">
        <f t="shared" si="6"/>
        <v>0</v>
      </c>
      <c r="W22" s="302"/>
    </row>
    <row r="23" spans="2:23" x14ac:dyDescent="0.2">
      <c r="B23" s="292">
        <v>18</v>
      </c>
      <c r="C23" s="297" t="s">
        <v>418</v>
      </c>
      <c r="D23" s="292" t="s">
        <v>400</v>
      </c>
      <c r="E23" s="298"/>
      <c r="F23" s="292" t="s">
        <v>356</v>
      </c>
      <c r="G23" s="298"/>
      <c r="H23" s="293" t="s">
        <v>401</v>
      </c>
      <c r="I23" s="298">
        <v>0</v>
      </c>
      <c r="J23" s="293" t="s">
        <v>279</v>
      </c>
      <c r="K23" s="299">
        <f t="shared" si="7"/>
        <v>0</v>
      </c>
      <c r="M23" s="298"/>
      <c r="N23" s="292" t="s">
        <v>356</v>
      </c>
      <c r="O23" s="298"/>
      <c r="Q23" s="300">
        <f t="shared" si="4"/>
        <v>0</v>
      </c>
      <c r="R23" s="292" t="s">
        <v>356</v>
      </c>
      <c r="S23" s="300">
        <f t="shared" si="5"/>
        <v>0</v>
      </c>
      <c r="U23" s="301">
        <f t="shared" si="6"/>
        <v>0</v>
      </c>
      <c r="W23" s="302"/>
    </row>
    <row r="24" spans="2:23" x14ac:dyDescent="0.2">
      <c r="B24" s="292">
        <v>19</v>
      </c>
      <c r="C24" s="297" t="s">
        <v>419</v>
      </c>
      <c r="D24" s="292" t="s">
        <v>400</v>
      </c>
      <c r="E24" s="298"/>
      <c r="F24" s="292" t="s">
        <v>356</v>
      </c>
      <c r="G24" s="298"/>
      <c r="H24" s="293" t="s">
        <v>401</v>
      </c>
      <c r="I24" s="298">
        <v>0</v>
      </c>
      <c r="J24" s="293" t="s">
        <v>279</v>
      </c>
      <c r="K24" s="299">
        <f t="shared" si="7"/>
        <v>0</v>
      </c>
      <c r="M24" s="298"/>
      <c r="N24" s="292" t="s">
        <v>356</v>
      </c>
      <c r="O24" s="298"/>
      <c r="Q24" s="300">
        <f t="shared" si="4"/>
        <v>0</v>
      </c>
      <c r="R24" s="292" t="s">
        <v>356</v>
      </c>
      <c r="S24" s="300">
        <f t="shared" si="5"/>
        <v>0</v>
      </c>
      <c r="U24" s="301">
        <f t="shared" si="6"/>
        <v>0</v>
      </c>
      <c r="W24" s="302"/>
    </row>
    <row r="25" spans="2:23" x14ac:dyDescent="0.2">
      <c r="B25" s="292">
        <v>20</v>
      </c>
      <c r="C25" s="297" t="s">
        <v>420</v>
      </c>
      <c r="D25" s="292" t="s">
        <v>400</v>
      </c>
      <c r="E25" s="298"/>
      <c r="F25" s="292" t="s">
        <v>356</v>
      </c>
      <c r="G25" s="298"/>
      <c r="H25" s="293" t="s">
        <v>401</v>
      </c>
      <c r="I25" s="298">
        <v>0</v>
      </c>
      <c r="J25" s="293" t="s">
        <v>279</v>
      </c>
      <c r="K25" s="299">
        <f t="shared" si="7"/>
        <v>0</v>
      </c>
      <c r="M25" s="298"/>
      <c r="N25" s="292" t="s">
        <v>356</v>
      </c>
      <c r="O25" s="298"/>
      <c r="Q25" s="300">
        <f t="shared" si="4"/>
        <v>0</v>
      </c>
      <c r="R25" s="292" t="s">
        <v>356</v>
      </c>
      <c r="S25" s="300">
        <f t="shared" si="5"/>
        <v>0</v>
      </c>
      <c r="U25" s="301">
        <f t="shared" si="6"/>
        <v>0</v>
      </c>
      <c r="W25" s="302"/>
    </row>
    <row r="26" spans="2:23" x14ac:dyDescent="0.2">
      <c r="B26" s="292">
        <v>21</v>
      </c>
      <c r="C26" s="297" t="s">
        <v>421</v>
      </c>
      <c r="D26" s="292" t="s">
        <v>400</v>
      </c>
      <c r="E26" s="304"/>
      <c r="F26" s="292" t="s">
        <v>356</v>
      </c>
      <c r="G26" s="304"/>
      <c r="H26" s="293" t="s">
        <v>401</v>
      </c>
      <c r="I26" s="304"/>
      <c r="J26" s="293" t="s">
        <v>279</v>
      </c>
      <c r="K26" s="297">
        <v>1</v>
      </c>
      <c r="M26" s="299"/>
      <c r="N26" s="292" t="s">
        <v>356</v>
      </c>
      <c r="O26" s="299"/>
      <c r="Q26" s="299"/>
      <c r="R26" s="292" t="s">
        <v>356</v>
      </c>
      <c r="S26" s="299"/>
      <c r="U26" s="297">
        <v>1</v>
      </c>
      <c r="W26" s="302"/>
    </row>
    <row r="27" spans="2:23" x14ac:dyDescent="0.2">
      <c r="B27" s="292">
        <v>22</v>
      </c>
      <c r="C27" s="297" t="s">
        <v>422</v>
      </c>
      <c r="D27" s="292" t="s">
        <v>400</v>
      </c>
      <c r="E27" s="304"/>
      <c r="F27" s="292" t="s">
        <v>356</v>
      </c>
      <c r="G27" s="304"/>
      <c r="H27" s="293" t="s">
        <v>401</v>
      </c>
      <c r="I27" s="304"/>
      <c r="J27" s="293" t="s">
        <v>279</v>
      </c>
      <c r="K27" s="297">
        <v>2</v>
      </c>
      <c r="M27" s="299"/>
      <c r="N27" s="292" t="s">
        <v>356</v>
      </c>
      <c r="O27" s="299"/>
      <c r="Q27" s="299"/>
      <c r="R27" s="292" t="s">
        <v>356</v>
      </c>
      <c r="S27" s="299"/>
      <c r="U27" s="297">
        <v>2</v>
      </c>
      <c r="W27" s="302"/>
    </row>
    <row r="28" spans="2:23" x14ac:dyDescent="0.2">
      <c r="B28" s="292">
        <v>23</v>
      </c>
      <c r="C28" s="297" t="s">
        <v>423</v>
      </c>
      <c r="D28" s="292" t="s">
        <v>400</v>
      </c>
      <c r="E28" s="304"/>
      <c r="F28" s="292" t="s">
        <v>356</v>
      </c>
      <c r="G28" s="304"/>
      <c r="H28" s="293" t="s">
        <v>401</v>
      </c>
      <c r="I28" s="304"/>
      <c r="J28" s="293" t="s">
        <v>279</v>
      </c>
      <c r="K28" s="297">
        <v>3</v>
      </c>
      <c r="M28" s="299"/>
      <c r="N28" s="292" t="s">
        <v>356</v>
      </c>
      <c r="O28" s="299"/>
      <c r="Q28" s="299"/>
      <c r="R28" s="292" t="s">
        <v>356</v>
      </c>
      <c r="S28" s="299"/>
      <c r="U28" s="297">
        <v>3</v>
      </c>
      <c r="W28" s="302"/>
    </row>
    <row r="29" spans="2:23" x14ac:dyDescent="0.2">
      <c r="B29" s="292">
        <v>24</v>
      </c>
      <c r="C29" s="297" t="s">
        <v>424</v>
      </c>
      <c r="D29" s="292" t="s">
        <v>400</v>
      </c>
      <c r="E29" s="304"/>
      <c r="F29" s="292" t="s">
        <v>356</v>
      </c>
      <c r="G29" s="304"/>
      <c r="H29" s="293" t="s">
        <v>401</v>
      </c>
      <c r="I29" s="304"/>
      <c r="J29" s="293" t="s">
        <v>279</v>
      </c>
      <c r="K29" s="297">
        <v>4</v>
      </c>
      <c r="M29" s="299"/>
      <c r="N29" s="292" t="s">
        <v>356</v>
      </c>
      <c r="O29" s="299"/>
      <c r="Q29" s="299"/>
      <c r="R29" s="292" t="s">
        <v>356</v>
      </c>
      <c r="S29" s="299"/>
      <c r="U29" s="297">
        <v>4</v>
      </c>
      <c r="W29" s="302"/>
    </row>
    <row r="30" spans="2:23" x14ac:dyDescent="0.2">
      <c r="B30" s="292">
        <v>25</v>
      </c>
      <c r="C30" s="297" t="s">
        <v>425</v>
      </c>
      <c r="D30" s="292" t="s">
        <v>400</v>
      </c>
      <c r="E30" s="304"/>
      <c r="F30" s="292" t="s">
        <v>356</v>
      </c>
      <c r="G30" s="304"/>
      <c r="H30" s="293" t="s">
        <v>401</v>
      </c>
      <c r="I30" s="304"/>
      <c r="J30" s="293" t="s">
        <v>279</v>
      </c>
      <c r="K30" s="297">
        <v>4</v>
      </c>
      <c r="M30" s="299"/>
      <c r="N30" s="292" t="s">
        <v>356</v>
      </c>
      <c r="O30" s="299"/>
      <c r="Q30" s="299"/>
      <c r="R30" s="292" t="s">
        <v>356</v>
      </c>
      <c r="S30" s="299"/>
      <c r="U30" s="297">
        <v>3</v>
      </c>
      <c r="W30" s="302"/>
    </row>
    <row r="31" spans="2:23" x14ac:dyDescent="0.2">
      <c r="B31" s="292">
        <v>26</v>
      </c>
      <c r="C31" s="297" t="s">
        <v>426</v>
      </c>
      <c r="D31" s="292" t="s">
        <v>400</v>
      </c>
      <c r="E31" s="304"/>
      <c r="F31" s="292" t="s">
        <v>356</v>
      </c>
      <c r="G31" s="304"/>
      <c r="H31" s="293" t="s">
        <v>401</v>
      </c>
      <c r="I31" s="304"/>
      <c r="J31" s="293" t="s">
        <v>279</v>
      </c>
      <c r="K31" s="297">
        <v>5</v>
      </c>
      <c r="M31" s="299"/>
      <c r="N31" s="292" t="s">
        <v>356</v>
      </c>
      <c r="O31" s="299"/>
      <c r="Q31" s="299"/>
      <c r="R31" s="292" t="s">
        <v>356</v>
      </c>
      <c r="S31" s="299"/>
      <c r="U31" s="297">
        <v>5</v>
      </c>
      <c r="W31" s="302"/>
    </row>
    <row r="32" spans="2:23" x14ac:dyDescent="0.2">
      <c r="B32" s="292">
        <v>27</v>
      </c>
      <c r="C32" s="297" t="s">
        <v>427</v>
      </c>
      <c r="D32" s="292" t="s">
        <v>400</v>
      </c>
      <c r="E32" s="304"/>
      <c r="F32" s="292" t="s">
        <v>356</v>
      </c>
      <c r="G32" s="304"/>
      <c r="H32" s="293" t="s">
        <v>401</v>
      </c>
      <c r="I32" s="304"/>
      <c r="J32" s="293" t="s">
        <v>279</v>
      </c>
      <c r="K32" s="297">
        <v>0</v>
      </c>
      <c r="M32" s="299"/>
      <c r="N32" s="292" t="s">
        <v>356</v>
      </c>
      <c r="O32" s="299"/>
      <c r="Q32" s="299"/>
      <c r="R32" s="292" t="s">
        <v>356</v>
      </c>
      <c r="S32" s="299"/>
      <c r="U32" s="297">
        <v>0</v>
      </c>
      <c r="W32" s="302" t="s">
        <v>428</v>
      </c>
    </row>
    <row r="33" spans="2:23" x14ac:dyDescent="0.2">
      <c r="B33" s="292">
        <v>28</v>
      </c>
      <c r="C33" s="297" t="s">
        <v>429</v>
      </c>
      <c r="D33" s="292" t="s">
        <v>400</v>
      </c>
      <c r="E33" s="304"/>
      <c r="F33" s="292" t="s">
        <v>356</v>
      </c>
      <c r="G33" s="304"/>
      <c r="H33" s="293" t="s">
        <v>401</v>
      </c>
      <c r="I33" s="304"/>
      <c r="J33" s="293" t="s">
        <v>279</v>
      </c>
      <c r="K33" s="297"/>
      <c r="M33" s="299"/>
      <c r="N33" s="292" t="s">
        <v>356</v>
      </c>
      <c r="O33" s="299"/>
      <c r="Q33" s="299"/>
      <c r="R33" s="292" t="s">
        <v>356</v>
      </c>
      <c r="S33" s="299"/>
      <c r="U33" s="297"/>
      <c r="W33" s="302"/>
    </row>
    <row r="34" spans="2:23" x14ac:dyDescent="0.2">
      <c r="B34" s="292">
        <v>29</v>
      </c>
      <c r="C34" s="297" t="s">
        <v>429</v>
      </c>
      <c r="D34" s="292" t="s">
        <v>400</v>
      </c>
      <c r="E34" s="304"/>
      <c r="F34" s="292" t="s">
        <v>356</v>
      </c>
      <c r="G34" s="304"/>
      <c r="H34" s="293" t="s">
        <v>401</v>
      </c>
      <c r="I34" s="304"/>
      <c r="J34" s="293" t="s">
        <v>279</v>
      </c>
      <c r="K34" s="297"/>
      <c r="M34" s="299"/>
      <c r="N34" s="292" t="s">
        <v>356</v>
      </c>
      <c r="O34" s="299"/>
      <c r="Q34" s="299"/>
      <c r="R34" s="292" t="s">
        <v>356</v>
      </c>
      <c r="S34" s="299"/>
      <c r="U34" s="297"/>
      <c r="W34" s="302"/>
    </row>
    <row r="35" spans="2:23" x14ac:dyDescent="0.2">
      <c r="B35" s="292">
        <v>30</v>
      </c>
      <c r="C35" s="297" t="s">
        <v>429</v>
      </c>
      <c r="D35" s="292" t="s">
        <v>400</v>
      </c>
      <c r="E35" s="304"/>
      <c r="F35" s="292" t="s">
        <v>356</v>
      </c>
      <c r="G35" s="304"/>
      <c r="H35" s="293" t="s">
        <v>401</v>
      </c>
      <c r="I35" s="304"/>
      <c r="J35" s="293" t="s">
        <v>279</v>
      </c>
      <c r="K35" s="297"/>
      <c r="M35" s="299"/>
      <c r="N35" s="292" t="s">
        <v>356</v>
      </c>
      <c r="O35" s="299"/>
      <c r="Q35" s="299"/>
      <c r="R35" s="292" t="s">
        <v>356</v>
      </c>
      <c r="S35" s="299"/>
      <c r="U35" s="297"/>
      <c r="W35" s="302"/>
    </row>
    <row r="36" spans="2:23" x14ac:dyDescent="0.2">
      <c r="C36" s="305"/>
    </row>
    <row r="37" spans="2:23" x14ac:dyDescent="0.2">
      <c r="C37" s="306" t="s">
        <v>430</v>
      </c>
    </row>
    <row r="38" spans="2:23" x14ac:dyDescent="0.2">
      <c r="C38" s="306" t="s">
        <v>431</v>
      </c>
    </row>
    <row r="39" spans="2:23" x14ac:dyDescent="0.2">
      <c r="C39" s="306" t="s">
        <v>432</v>
      </c>
    </row>
    <row r="40" spans="2:23" x14ac:dyDescent="0.2">
      <c r="C40" s="306" t="s">
        <v>433</v>
      </c>
    </row>
    <row r="41" spans="2:23" x14ac:dyDescent="0.2">
      <c r="C41" s="294" t="s">
        <v>434</v>
      </c>
    </row>
    <row r="42" spans="2:23" x14ac:dyDescent="0.2">
      <c r="C42" s="294" t="s">
        <v>435</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6" defaultRowHeight="14.25" x14ac:dyDescent="0.2"/>
  <cols>
    <col min="1" max="1" width="1.1640625" style="239" customWidth="1"/>
    <col min="2" max="58" width="7.6640625" style="239" customWidth="1"/>
    <col min="59" max="59" width="1.5" style="239" customWidth="1"/>
    <col min="60" max="16384" width="6" style="239"/>
  </cols>
  <sheetData>
    <row r="1" spans="2:63" s="183" customFormat="1" ht="20.25" customHeight="1" x14ac:dyDescent="0.2">
      <c r="C1" s="184" t="s">
        <v>272</v>
      </c>
      <c r="D1" s="184"/>
      <c r="E1" s="184"/>
      <c r="F1" s="184"/>
      <c r="I1" s="185" t="s">
        <v>348</v>
      </c>
      <c r="L1" s="184"/>
      <c r="M1" s="184"/>
      <c r="N1" s="184"/>
      <c r="O1" s="184"/>
      <c r="P1" s="184"/>
      <c r="Q1" s="184"/>
      <c r="R1" s="184"/>
      <c r="S1" s="184"/>
      <c r="AO1" s="187" t="s">
        <v>349</v>
      </c>
      <c r="AP1" s="835" t="s">
        <v>436</v>
      </c>
      <c r="AQ1" s="835"/>
      <c r="AR1" s="835"/>
      <c r="AS1" s="835"/>
      <c r="AT1" s="835"/>
      <c r="AU1" s="835"/>
      <c r="AV1" s="835"/>
      <c r="AW1" s="835"/>
      <c r="AX1" s="835"/>
      <c r="AY1" s="835"/>
      <c r="AZ1" s="835"/>
      <c r="BA1" s="835"/>
      <c r="BB1" s="835"/>
      <c r="BC1" s="835"/>
      <c r="BD1" s="835"/>
      <c r="BE1" s="835"/>
      <c r="BF1" s="187" t="s">
        <v>277</v>
      </c>
    </row>
    <row r="2" spans="2:63" s="194" customFormat="1" ht="20.25" customHeight="1" x14ac:dyDescent="0.2">
      <c r="F2" s="185"/>
      <c r="I2" s="185"/>
      <c r="J2" s="185"/>
      <c r="L2" s="187"/>
      <c r="M2" s="187"/>
      <c r="N2" s="187"/>
      <c r="O2" s="187"/>
      <c r="P2" s="187"/>
      <c r="Q2" s="187"/>
      <c r="R2" s="187"/>
      <c r="S2" s="187"/>
      <c r="X2" s="106" t="s">
        <v>278</v>
      </c>
      <c r="Y2" s="608">
        <v>6</v>
      </c>
      <c r="Z2" s="608"/>
      <c r="AA2" s="106" t="s">
        <v>275</v>
      </c>
      <c r="AB2" s="672">
        <f>IF(Y2=0,"",YEAR(DATE(2018+Y2,1,1)))</f>
        <v>2024</v>
      </c>
      <c r="AC2" s="672"/>
      <c r="AD2" s="107" t="s">
        <v>279</v>
      </c>
      <c r="AE2" s="107" t="s">
        <v>280</v>
      </c>
      <c r="AF2" s="608">
        <v>4</v>
      </c>
      <c r="AG2" s="608"/>
      <c r="AH2" s="107" t="s">
        <v>281</v>
      </c>
      <c r="AO2" s="187" t="s">
        <v>351</v>
      </c>
      <c r="AP2" s="607"/>
      <c r="AQ2" s="607"/>
      <c r="AR2" s="607"/>
      <c r="AS2" s="607"/>
      <c r="AT2" s="607"/>
      <c r="AU2" s="607"/>
      <c r="AV2" s="607"/>
      <c r="AW2" s="607"/>
      <c r="AX2" s="607"/>
      <c r="AY2" s="607"/>
      <c r="AZ2" s="607"/>
      <c r="BA2" s="607"/>
      <c r="BB2" s="607"/>
      <c r="BC2" s="607"/>
      <c r="BD2" s="607"/>
      <c r="BE2" s="607"/>
      <c r="BF2" s="187" t="s">
        <v>277</v>
      </c>
      <c r="BG2" s="187"/>
      <c r="BH2" s="187"/>
      <c r="BI2" s="187"/>
    </row>
    <row r="3" spans="2:63" s="194" customFormat="1" ht="20.25" customHeight="1" x14ac:dyDescent="0.2">
      <c r="F3" s="185"/>
      <c r="I3" s="185"/>
      <c r="K3" s="187"/>
      <c r="L3" s="187"/>
      <c r="M3" s="187"/>
      <c r="N3" s="187"/>
      <c r="O3" s="187"/>
      <c r="P3" s="187"/>
      <c r="Q3" s="187"/>
      <c r="Y3" s="307"/>
      <c r="Z3" s="307"/>
      <c r="AA3" s="308"/>
      <c r="AB3" s="309"/>
      <c r="AC3" s="308"/>
      <c r="AZ3" s="195" t="s">
        <v>283</v>
      </c>
      <c r="BA3" s="667" t="s">
        <v>284</v>
      </c>
      <c r="BB3" s="668"/>
      <c r="BC3" s="668"/>
      <c r="BD3" s="669"/>
      <c r="BE3" s="187"/>
    </row>
    <row r="4" spans="2:63" s="194" customFormat="1" ht="20.25" customHeight="1" x14ac:dyDescent="0.2">
      <c r="F4" s="185"/>
      <c r="I4" s="185"/>
      <c r="K4" s="187"/>
      <c r="L4" s="187"/>
      <c r="M4" s="187"/>
      <c r="N4" s="187"/>
      <c r="O4" s="187"/>
      <c r="P4" s="187"/>
      <c r="Q4" s="187"/>
      <c r="Y4" s="307"/>
      <c r="Z4" s="307"/>
      <c r="AA4" s="308"/>
      <c r="AB4" s="309"/>
      <c r="AC4" s="308"/>
      <c r="AZ4" s="195" t="s">
        <v>285</v>
      </c>
      <c r="BA4" s="667" t="s">
        <v>286</v>
      </c>
      <c r="BB4" s="668"/>
      <c r="BC4" s="668"/>
      <c r="BD4" s="669"/>
      <c r="BE4" s="187"/>
    </row>
    <row r="5" spans="2:63" s="194" customFormat="1" ht="5.0999999999999996" customHeight="1" x14ac:dyDescent="0.2">
      <c r="F5" s="185"/>
      <c r="I5" s="185"/>
      <c r="K5" s="187"/>
      <c r="L5" s="187"/>
      <c r="M5" s="187"/>
      <c r="N5" s="187"/>
      <c r="O5" s="187"/>
      <c r="P5" s="187"/>
      <c r="Q5" s="187"/>
      <c r="Y5" s="232"/>
      <c r="Z5" s="232"/>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97"/>
      <c r="BE5" s="197"/>
    </row>
    <row r="6" spans="2:63" s="194" customFormat="1" ht="21" customHeight="1" x14ac:dyDescent="0.2">
      <c r="B6" s="198"/>
      <c r="C6" s="209"/>
      <c r="D6" s="209"/>
      <c r="E6" s="209"/>
      <c r="F6" s="209"/>
      <c r="G6" s="202"/>
      <c r="H6" s="202"/>
      <c r="I6" s="202"/>
      <c r="J6" s="120"/>
      <c r="K6" s="202"/>
      <c r="L6" s="202"/>
      <c r="M6" s="202"/>
      <c r="N6" s="188"/>
      <c r="O6" s="188"/>
      <c r="P6" s="188"/>
      <c r="Q6" s="188"/>
      <c r="R6" s="188"/>
      <c r="S6" s="188"/>
      <c r="T6" s="188"/>
      <c r="U6" s="188"/>
      <c r="V6" s="188"/>
      <c r="W6" s="188"/>
      <c r="X6" s="188"/>
      <c r="Y6" s="188"/>
      <c r="Z6" s="188"/>
      <c r="AA6" s="188"/>
      <c r="AB6" s="188"/>
      <c r="AC6" s="188"/>
      <c r="AD6" s="188"/>
      <c r="AE6" s="188"/>
      <c r="AF6" s="126"/>
      <c r="AG6" s="126"/>
      <c r="AH6" s="126"/>
      <c r="AI6" s="126"/>
      <c r="AJ6" s="126"/>
      <c r="AK6" s="126" t="s">
        <v>437</v>
      </c>
      <c r="AL6" s="183"/>
      <c r="AM6" s="183"/>
      <c r="AN6" s="183"/>
      <c r="AO6" s="183"/>
      <c r="AP6" s="183"/>
      <c r="AQ6" s="183"/>
      <c r="AS6" s="310"/>
      <c r="AT6" s="310"/>
      <c r="AU6" s="311"/>
      <c r="AV6" s="183"/>
      <c r="AW6" s="616">
        <v>40</v>
      </c>
      <c r="AX6" s="617"/>
      <c r="AY6" s="312" t="s">
        <v>288</v>
      </c>
      <c r="AZ6" s="201"/>
      <c r="BA6" s="616">
        <v>160</v>
      </c>
      <c r="BB6" s="617"/>
      <c r="BC6" s="311" t="s">
        <v>289</v>
      </c>
      <c r="BD6" s="183"/>
      <c r="BE6" s="197"/>
    </row>
    <row r="7" spans="2:63" s="194" customFormat="1" ht="5.0999999999999996" customHeight="1" x14ac:dyDescent="0.2">
      <c r="B7" s="198"/>
      <c r="C7" s="200"/>
      <c r="D7" s="200"/>
      <c r="E7" s="200"/>
      <c r="F7" s="202"/>
      <c r="G7" s="202"/>
      <c r="H7" s="202"/>
      <c r="I7" s="202"/>
      <c r="J7" s="202"/>
      <c r="K7" s="202"/>
      <c r="L7" s="202"/>
      <c r="M7" s="202"/>
      <c r="N7" s="188"/>
      <c r="O7" s="188"/>
      <c r="P7" s="188"/>
      <c r="Q7" s="188"/>
      <c r="R7" s="188"/>
      <c r="S7" s="188"/>
      <c r="T7" s="188"/>
      <c r="U7" s="188"/>
      <c r="V7" s="188"/>
      <c r="W7" s="188"/>
      <c r="X7" s="188"/>
      <c r="Y7" s="188"/>
      <c r="Z7" s="188"/>
      <c r="AA7" s="188"/>
      <c r="AB7" s="188"/>
      <c r="AC7" s="188"/>
      <c r="AD7" s="188"/>
      <c r="AE7" s="188"/>
      <c r="AF7" s="126"/>
      <c r="AG7" s="126"/>
      <c r="AH7" s="126"/>
      <c r="AI7" s="126"/>
      <c r="AJ7" s="126"/>
      <c r="AK7" s="126"/>
      <c r="AL7" s="126"/>
      <c r="AM7" s="126"/>
      <c r="AN7" s="126"/>
      <c r="AO7" s="126"/>
      <c r="AP7" s="126"/>
      <c r="AQ7" s="126"/>
      <c r="AR7" s="126"/>
      <c r="AS7" s="126"/>
      <c r="AT7" s="126"/>
      <c r="AU7" s="126"/>
      <c r="AV7" s="126"/>
      <c r="AW7" s="129"/>
      <c r="AX7" s="129"/>
      <c r="AY7" s="129"/>
      <c r="AZ7" s="129"/>
      <c r="BA7" s="129"/>
      <c r="BB7" s="129"/>
      <c r="BC7" s="126"/>
      <c r="BD7" s="225"/>
      <c r="BE7" s="225"/>
      <c r="BF7" s="188"/>
    </row>
    <row r="8" spans="2:63" s="194" customFormat="1" ht="21" customHeight="1" x14ac:dyDescent="0.2">
      <c r="B8" s="205"/>
      <c r="C8" s="124"/>
      <c r="D8" s="124"/>
      <c r="E8" s="124"/>
      <c r="F8" s="115"/>
      <c r="G8" s="115"/>
      <c r="H8" s="115"/>
      <c r="I8" s="115"/>
      <c r="J8" s="115"/>
      <c r="K8" s="115"/>
      <c r="L8" s="115"/>
      <c r="M8" s="115"/>
      <c r="N8" s="188"/>
      <c r="O8" s="188"/>
      <c r="P8" s="188"/>
      <c r="Q8" s="188"/>
      <c r="R8" s="188"/>
      <c r="S8" s="188"/>
      <c r="T8" s="188"/>
      <c r="U8" s="188"/>
      <c r="V8" s="188"/>
      <c r="W8" s="188"/>
      <c r="X8" s="188"/>
      <c r="Y8" s="188"/>
      <c r="Z8" s="188"/>
      <c r="AA8" s="188"/>
      <c r="AB8" s="188"/>
      <c r="AC8" s="188"/>
      <c r="AD8" s="188"/>
      <c r="AE8" s="188"/>
      <c r="AF8" s="200"/>
      <c r="AG8" s="209"/>
      <c r="AH8" s="125"/>
      <c r="AI8" s="208"/>
      <c r="AJ8" s="209"/>
      <c r="AL8" s="126" t="s">
        <v>438</v>
      </c>
      <c r="AM8" s="126"/>
      <c r="AN8" s="125"/>
      <c r="AO8" s="126"/>
      <c r="AP8" s="209"/>
      <c r="AQ8" s="209"/>
      <c r="AR8" s="125"/>
      <c r="AS8" s="126"/>
      <c r="AT8" s="211"/>
      <c r="AU8" s="211"/>
      <c r="AV8" s="211"/>
      <c r="AW8" s="129"/>
      <c r="AX8" s="129"/>
      <c r="AY8" s="313" t="s">
        <v>439</v>
      </c>
      <c r="AZ8" s="129"/>
      <c r="BA8" s="616"/>
      <c r="BB8" s="617"/>
      <c r="BC8" s="311" t="s">
        <v>440</v>
      </c>
      <c r="BE8" s="126"/>
      <c r="BF8" s="188"/>
      <c r="BI8" s="187"/>
      <c r="BJ8" s="187"/>
      <c r="BK8" s="187"/>
    </row>
    <row r="9" spans="2:63" s="194" customFormat="1" ht="5.0999999999999996" customHeight="1" x14ac:dyDescent="0.2">
      <c r="B9" s="205"/>
      <c r="C9" s="124"/>
      <c r="D9" s="124"/>
      <c r="E9" s="124"/>
      <c r="F9" s="115"/>
      <c r="G9" s="115"/>
      <c r="H9" s="115"/>
      <c r="I9" s="115"/>
      <c r="J9" s="115"/>
      <c r="K9" s="115"/>
      <c r="L9" s="115"/>
      <c r="M9" s="115"/>
      <c r="N9" s="188"/>
      <c r="O9" s="188"/>
      <c r="P9" s="188"/>
      <c r="Q9" s="188"/>
      <c r="R9" s="188"/>
      <c r="S9" s="188"/>
      <c r="T9" s="188"/>
      <c r="U9" s="188"/>
      <c r="V9" s="188"/>
      <c r="W9" s="188"/>
      <c r="X9" s="188"/>
      <c r="Y9" s="188"/>
      <c r="Z9" s="188"/>
      <c r="AA9" s="188"/>
      <c r="AB9" s="188"/>
      <c r="AC9" s="188"/>
      <c r="AD9" s="188"/>
      <c r="AE9" s="188"/>
      <c r="AF9" s="200"/>
      <c r="AG9" s="209"/>
      <c r="AH9" s="125"/>
      <c r="AI9" s="208"/>
      <c r="AJ9" s="209"/>
      <c r="AK9" s="209"/>
      <c r="AL9" s="209"/>
      <c r="AM9" s="209"/>
      <c r="AN9" s="125"/>
      <c r="AO9" s="126"/>
      <c r="AP9" s="211"/>
      <c r="AQ9" s="211"/>
      <c r="AR9" s="211"/>
      <c r="AS9" s="126"/>
      <c r="AT9" s="126"/>
      <c r="AU9" s="126"/>
      <c r="AV9" s="126"/>
      <c r="AW9" s="126"/>
      <c r="AX9" s="126"/>
      <c r="AY9" s="126"/>
      <c r="AZ9" s="126"/>
      <c r="BA9" s="126"/>
      <c r="BB9" s="126"/>
      <c r="BC9" s="126"/>
      <c r="BD9" s="126"/>
      <c r="BE9" s="126"/>
      <c r="BF9" s="188"/>
      <c r="BI9" s="187"/>
      <c r="BJ9" s="187"/>
      <c r="BK9" s="187"/>
    </row>
    <row r="10" spans="2:63" s="194" customFormat="1" ht="21" customHeight="1" x14ac:dyDescent="0.2">
      <c r="P10" s="202"/>
      <c r="Q10" s="202"/>
      <c r="R10" s="199"/>
      <c r="S10" s="834"/>
      <c r="T10" s="834"/>
      <c r="U10" s="198"/>
      <c r="V10" s="119"/>
      <c r="W10" s="188"/>
      <c r="X10" s="188"/>
      <c r="Y10" s="200"/>
      <c r="Z10" s="206"/>
      <c r="AA10" s="198"/>
      <c r="AB10" s="200"/>
      <c r="AC10" s="200"/>
      <c r="AD10" s="200"/>
      <c r="AE10" s="207"/>
      <c r="AF10" s="208"/>
      <c r="AG10" s="208"/>
      <c r="AH10" s="208"/>
      <c r="AI10" s="209"/>
      <c r="AJ10" s="199"/>
      <c r="AK10" s="206"/>
      <c r="AL10" s="126"/>
      <c r="AM10" s="125"/>
      <c r="AN10" s="125"/>
      <c r="AO10" s="125"/>
      <c r="AP10" s="125"/>
      <c r="AQ10" s="198" t="s">
        <v>441</v>
      </c>
      <c r="AR10" s="125"/>
      <c r="AS10" s="125"/>
      <c r="AT10" s="125"/>
      <c r="AU10" s="125"/>
      <c r="AV10" s="125"/>
      <c r="AW10" s="125"/>
      <c r="AX10" s="125"/>
      <c r="AY10" s="125"/>
      <c r="AZ10" s="125"/>
      <c r="BA10" s="200"/>
      <c r="BB10" s="208"/>
      <c r="BC10" s="209"/>
      <c r="BD10" s="209"/>
      <c r="BE10" s="200"/>
      <c r="BF10" s="209"/>
      <c r="BI10" s="187"/>
      <c r="BJ10" s="187"/>
      <c r="BK10" s="187"/>
    </row>
    <row r="11" spans="2:63" s="194" customFormat="1" ht="21" customHeight="1" x14ac:dyDescent="0.2">
      <c r="P11" s="125"/>
      <c r="Q11" s="209"/>
      <c r="R11" s="209"/>
      <c r="S11" s="209"/>
      <c r="T11" s="209"/>
      <c r="U11" s="188"/>
      <c r="V11" s="188"/>
      <c r="W11" s="188"/>
      <c r="X11" s="188"/>
      <c r="Y11" s="125"/>
      <c r="Z11" s="209"/>
      <c r="AA11" s="209"/>
      <c r="AB11" s="125"/>
      <c r="AC11" s="125"/>
      <c r="AD11" s="125"/>
      <c r="AE11" s="207"/>
      <c r="AF11" s="200"/>
      <c r="AG11" s="208"/>
      <c r="AH11" s="209"/>
      <c r="AI11" s="208"/>
      <c r="AJ11" s="209"/>
      <c r="AK11" s="209"/>
      <c r="AL11" s="209"/>
      <c r="AM11" s="200"/>
      <c r="AN11" s="198"/>
      <c r="AO11" s="200"/>
      <c r="AP11" s="200"/>
      <c r="AQ11" s="198" t="s">
        <v>442</v>
      </c>
      <c r="AR11" s="209"/>
      <c r="AS11" s="209"/>
      <c r="AT11" s="209"/>
      <c r="AU11" s="209"/>
      <c r="AV11" s="209"/>
      <c r="AW11" s="209"/>
      <c r="AX11" s="209"/>
      <c r="AY11" s="209"/>
      <c r="AZ11" s="673">
        <v>0.29166666666666669</v>
      </c>
      <c r="BA11" s="674"/>
      <c r="BB11" s="675"/>
      <c r="BC11" s="120" t="s">
        <v>356</v>
      </c>
      <c r="BD11" s="673">
        <v>0.83333333333333337</v>
      </c>
      <c r="BE11" s="674"/>
      <c r="BF11" s="675"/>
      <c r="BI11" s="187"/>
      <c r="BJ11" s="187"/>
      <c r="BK11" s="187"/>
    </row>
    <row r="12" spans="2:63" s="194" customFormat="1" ht="21" customHeight="1" x14ac:dyDescent="0.2">
      <c r="P12" s="221"/>
      <c r="Q12" s="221"/>
      <c r="R12" s="221"/>
      <c r="S12" s="221"/>
      <c r="T12" s="221"/>
      <c r="U12" s="221"/>
      <c r="V12" s="188"/>
      <c r="W12" s="188"/>
      <c r="X12" s="188"/>
      <c r="Y12" s="120"/>
      <c r="Z12" s="221"/>
      <c r="AA12" s="221"/>
      <c r="AB12" s="120"/>
      <c r="AC12" s="200"/>
      <c r="AD12" s="200"/>
      <c r="AE12" s="222"/>
      <c r="AF12" s="198"/>
      <c r="AG12" s="208"/>
      <c r="AH12" s="209"/>
      <c r="AI12" s="208"/>
      <c r="AJ12" s="209"/>
      <c r="AK12" s="209"/>
      <c r="AL12" s="209"/>
      <c r="AM12" s="120"/>
      <c r="AN12" s="202"/>
      <c r="AO12" s="202"/>
      <c r="AP12" s="202"/>
      <c r="AQ12" s="198" t="s">
        <v>443</v>
      </c>
      <c r="AR12" s="209"/>
      <c r="AS12" s="209"/>
      <c r="AT12" s="209"/>
      <c r="AU12" s="209"/>
      <c r="AV12" s="209"/>
      <c r="AW12" s="209"/>
      <c r="AX12" s="209"/>
      <c r="AY12" s="209"/>
      <c r="AZ12" s="673">
        <v>0.83333333333333337</v>
      </c>
      <c r="BA12" s="674"/>
      <c r="BB12" s="675"/>
      <c r="BC12" s="120" t="s">
        <v>356</v>
      </c>
      <c r="BD12" s="673">
        <v>0.29166666666666669</v>
      </c>
      <c r="BE12" s="674"/>
      <c r="BF12" s="675"/>
      <c r="BI12" s="187"/>
      <c r="BJ12" s="187"/>
      <c r="BK12" s="187"/>
    </row>
    <row r="13" spans="2:63" ht="12" customHeight="1" thickBot="1" x14ac:dyDescent="0.25">
      <c r="B13" s="237"/>
      <c r="C13" s="238"/>
      <c r="D13" s="238"/>
      <c r="E13" s="238"/>
      <c r="F13" s="238"/>
      <c r="G13" s="237"/>
      <c r="H13" s="237"/>
      <c r="I13" s="237"/>
      <c r="J13" s="237"/>
      <c r="K13" s="237"/>
      <c r="L13" s="237"/>
      <c r="M13" s="237"/>
      <c r="N13" s="237"/>
      <c r="O13" s="237"/>
      <c r="P13" s="237"/>
      <c r="Q13" s="237"/>
      <c r="R13" s="237"/>
      <c r="S13" s="237"/>
      <c r="T13" s="237"/>
      <c r="U13" s="237"/>
      <c r="V13" s="237"/>
      <c r="W13" s="237"/>
      <c r="X13" s="237"/>
      <c r="Y13" s="238"/>
      <c r="Z13" s="237"/>
      <c r="AA13" s="237"/>
      <c r="AB13" s="237"/>
      <c r="AC13" s="237"/>
      <c r="AD13" s="237"/>
      <c r="AE13" s="237"/>
      <c r="AF13" s="237"/>
      <c r="AG13" s="237"/>
      <c r="AH13" s="237"/>
      <c r="AI13" s="237"/>
      <c r="AJ13" s="237"/>
      <c r="AK13" s="237"/>
      <c r="AP13" s="281"/>
      <c r="BG13" s="240"/>
      <c r="BH13" s="240"/>
      <c r="BI13" s="240"/>
    </row>
    <row r="14" spans="2:63" ht="21.6" customHeight="1" x14ac:dyDescent="0.2">
      <c r="B14" s="839" t="s">
        <v>290</v>
      </c>
      <c r="C14" s="681" t="s">
        <v>359</v>
      </c>
      <c r="D14" s="682"/>
      <c r="E14" s="683"/>
      <c r="F14" s="690" t="s">
        <v>360</v>
      </c>
      <c r="G14" s="693" t="s">
        <v>444</v>
      </c>
      <c r="H14" s="682"/>
      <c r="I14" s="682"/>
      <c r="J14" s="683"/>
      <c r="K14" s="693" t="s">
        <v>362</v>
      </c>
      <c r="L14" s="682"/>
      <c r="M14" s="683"/>
      <c r="N14" s="693" t="s">
        <v>445</v>
      </c>
      <c r="O14" s="682"/>
      <c r="P14" s="682"/>
      <c r="Q14" s="682"/>
      <c r="R14" s="696"/>
      <c r="S14" s="314"/>
      <c r="T14" s="315"/>
      <c r="U14" s="315"/>
      <c r="V14" s="315"/>
      <c r="W14" s="315"/>
      <c r="X14" s="315"/>
      <c r="Y14" s="315"/>
      <c r="Z14" s="315"/>
      <c r="AA14" s="315"/>
      <c r="AB14" s="315"/>
      <c r="AC14" s="315"/>
      <c r="AD14" s="315"/>
      <c r="AE14" s="315"/>
      <c r="AF14" s="315"/>
      <c r="AG14" s="316" t="s">
        <v>363</v>
      </c>
      <c r="AH14" s="315"/>
      <c r="AI14" s="315"/>
      <c r="AJ14" s="315"/>
      <c r="AK14" s="315"/>
      <c r="AL14" s="315"/>
      <c r="AM14" s="315"/>
      <c r="AN14" s="317"/>
      <c r="AO14" s="317"/>
      <c r="AP14" s="315"/>
      <c r="AQ14" s="315"/>
      <c r="AR14" s="315"/>
      <c r="AS14" s="315"/>
      <c r="AT14" s="315"/>
      <c r="AU14" s="315"/>
      <c r="AV14" s="315"/>
      <c r="AW14" s="318"/>
      <c r="AX14" s="842" t="str">
        <f>IF(BA3="計画","(11)1～4週目の勤務時間数合計","(11)1か月の勤務時間数　合計")</f>
        <v>(11)1か月の勤務時間数　合計</v>
      </c>
      <c r="AY14" s="843"/>
      <c r="AZ14" s="699" t="s">
        <v>446</v>
      </c>
      <c r="BA14" s="701"/>
      <c r="BB14" s="681" t="s">
        <v>447</v>
      </c>
      <c r="BC14" s="682"/>
      <c r="BD14" s="682"/>
      <c r="BE14" s="682"/>
      <c r="BF14" s="696"/>
    </row>
    <row r="15" spans="2:63" ht="20.25" customHeight="1" x14ac:dyDescent="0.2">
      <c r="B15" s="840"/>
      <c r="C15" s="684"/>
      <c r="D15" s="685"/>
      <c r="E15" s="686"/>
      <c r="F15" s="691"/>
      <c r="G15" s="694"/>
      <c r="H15" s="685"/>
      <c r="I15" s="685"/>
      <c r="J15" s="686"/>
      <c r="K15" s="694"/>
      <c r="L15" s="685"/>
      <c r="M15" s="686"/>
      <c r="N15" s="694"/>
      <c r="O15" s="685"/>
      <c r="P15" s="685"/>
      <c r="Q15" s="685"/>
      <c r="R15" s="697"/>
      <c r="S15" s="836" t="s">
        <v>298</v>
      </c>
      <c r="T15" s="836"/>
      <c r="U15" s="836"/>
      <c r="V15" s="836"/>
      <c r="W15" s="836"/>
      <c r="X15" s="836"/>
      <c r="Y15" s="837"/>
      <c r="Z15" s="838" t="s">
        <v>299</v>
      </c>
      <c r="AA15" s="836"/>
      <c r="AB15" s="836"/>
      <c r="AC15" s="836"/>
      <c r="AD15" s="836"/>
      <c r="AE15" s="836"/>
      <c r="AF15" s="837"/>
      <c r="AG15" s="838" t="s">
        <v>300</v>
      </c>
      <c r="AH15" s="836"/>
      <c r="AI15" s="836"/>
      <c r="AJ15" s="836"/>
      <c r="AK15" s="836"/>
      <c r="AL15" s="836"/>
      <c r="AM15" s="837"/>
      <c r="AN15" s="838" t="s">
        <v>301</v>
      </c>
      <c r="AO15" s="836"/>
      <c r="AP15" s="836"/>
      <c r="AQ15" s="836"/>
      <c r="AR15" s="836"/>
      <c r="AS15" s="836"/>
      <c r="AT15" s="837"/>
      <c r="AU15" s="838" t="s">
        <v>302</v>
      </c>
      <c r="AV15" s="836"/>
      <c r="AW15" s="836"/>
      <c r="AX15" s="844"/>
      <c r="AY15" s="845"/>
      <c r="AZ15" s="702"/>
      <c r="BA15" s="704"/>
      <c r="BB15" s="684"/>
      <c r="BC15" s="685"/>
      <c r="BD15" s="685"/>
      <c r="BE15" s="685"/>
      <c r="BF15" s="697"/>
    </row>
    <row r="16" spans="2:63" ht="20.25" customHeight="1" x14ac:dyDescent="0.2">
      <c r="B16" s="840"/>
      <c r="C16" s="684"/>
      <c r="D16" s="685"/>
      <c r="E16" s="686"/>
      <c r="F16" s="691"/>
      <c r="G16" s="694"/>
      <c r="H16" s="685"/>
      <c r="I16" s="685"/>
      <c r="J16" s="686"/>
      <c r="K16" s="694"/>
      <c r="L16" s="685"/>
      <c r="M16" s="686"/>
      <c r="N16" s="694"/>
      <c r="O16" s="685"/>
      <c r="P16" s="685"/>
      <c r="Q16" s="685"/>
      <c r="R16" s="697"/>
      <c r="S16" s="244">
        <v>1</v>
      </c>
      <c r="T16" s="242">
        <v>2</v>
      </c>
      <c r="U16" s="242">
        <v>3</v>
      </c>
      <c r="V16" s="242">
        <v>4</v>
      </c>
      <c r="W16" s="242">
        <v>5</v>
      </c>
      <c r="X16" s="242">
        <v>6</v>
      </c>
      <c r="Y16" s="243">
        <v>7</v>
      </c>
      <c r="Z16" s="241">
        <v>8</v>
      </c>
      <c r="AA16" s="242">
        <v>9</v>
      </c>
      <c r="AB16" s="242">
        <v>10</v>
      </c>
      <c r="AC16" s="242">
        <v>11</v>
      </c>
      <c r="AD16" s="242">
        <v>12</v>
      </c>
      <c r="AE16" s="242">
        <v>13</v>
      </c>
      <c r="AF16" s="243">
        <v>14</v>
      </c>
      <c r="AG16" s="244">
        <v>15</v>
      </c>
      <c r="AH16" s="242">
        <v>16</v>
      </c>
      <c r="AI16" s="242">
        <v>17</v>
      </c>
      <c r="AJ16" s="242">
        <v>18</v>
      </c>
      <c r="AK16" s="242">
        <v>19</v>
      </c>
      <c r="AL16" s="242">
        <v>20</v>
      </c>
      <c r="AM16" s="243">
        <v>21</v>
      </c>
      <c r="AN16" s="241">
        <v>22</v>
      </c>
      <c r="AO16" s="242">
        <v>23</v>
      </c>
      <c r="AP16" s="242">
        <v>24</v>
      </c>
      <c r="AQ16" s="242">
        <v>25</v>
      </c>
      <c r="AR16" s="242">
        <v>26</v>
      </c>
      <c r="AS16" s="242">
        <v>27</v>
      </c>
      <c r="AT16" s="243">
        <v>28</v>
      </c>
      <c r="AU16" s="245" t="str">
        <f>IF($BA$3="暦月",IF(DAY(DATE($AB$2,$AF$2,29))=29,29,""),"")</f>
        <v/>
      </c>
      <c r="AV16" s="246" t="str">
        <f>IF($BA$3="暦月",IF(DAY(DATE($AB$2,$AF$2,30))=30,30,""),"")</f>
        <v/>
      </c>
      <c r="AW16" s="247" t="str">
        <f>IF($BA$3="暦月",IF(DAY(DATE($AB$2,$AF$2,31))=31,31,""),"")</f>
        <v/>
      </c>
      <c r="AX16" s="844"/>
      <c r="AY16" s="845"/>
      <c r="AZ16" s="702"/>
      <c r="BA16" s="704"/>
      <c r="BB16" s="684"/>
      <c r="BC16" s="685"/>
      <c r="BD16" s="685"/>
      <c r="BE16" s="685"/>
      <c r="BF16" s="697"/>
    </row>
    <row r="17" spans="2:58" ht="20.25" hidden="1" customHeight="1" x14ac:dyDescent="0.2">
      <c r="B17" s="840"/>
      <c r="C17" s="684"/>
      <c r="D17" s="685"/>
      <c r="E17" s="686"/>
      <c r="F17" s="691"/>
      <c r="G17" s="694"/>
      <c r="H17" s="685"/>
      <c r="I17" s="685"/>
      <c r="J17" s="686"/>
      <c r="K17" s="694"/>
      <c r="L17" s="685"/>
      <c r="M17" s="686"/>
      <c r="N17" s="694"/>
      <c r="O17" s="685"/>
      <c r="P17" s="685"/>
      <c r="Q17" s="685"/>
      <c r="R17" s="697"/>
      <c r="S17" s="244">
        <f>WEEKDAY(DATE($AB$2,$AF$2,1))</f>
        <v>2</v>
      </c>
      <c r="T17" s="242">
        <f>WEEKDAY(DATE($AB$2,$AF$2,2))</f>
        <v>3</v>
      </c>
      <c r="U17" s="242">
        <f>WEEKDAY(DATE($AB$2,$AF$2,3))</f>
        <v>4</v>
      </c>
      <c r="V17" s="242">
        <f>WEEKDAY(DATE($AB$2,$AF$2,4))</f>
        <v>5</v>
      </c>
      <c r="W17" s="242">
        <f>WEEKDAY(DATE($AB$2,$AF$2,5))</f>
        <v>6</v>
      </c>
      <c r="X17" s="242">
        <f>WEEKDAY(DATE($AB$2,$AF$2,6))</f>
        <v>7</v>
      </c>
      <c r="Y17" s="243">
        <f>WEEKDAY(DATE($AB$2,$AF$2,7))</f>
        <v>1</v>
      </c>
      <c r="Z17" s="241">
        <f>WEEKDAY(DATE($AB$2,$AF$2,8))</f>
        <v>2</v>
      </c>
      <c r="AA17" s="242">
        <f>WEEKDAY(DATE($AB$2,$AF$2,9))</f>
        <v>3</v>
      </c>
      <c r="AB17" s="242">
        <f>WEEKDAY(DATE($AB$2,$AF$2,10))</f>
        <v>4</v>
      </c>
      <c r="AC17" s="242">
        <f>WEEKDAY(DATE($AB$2,$AF$2,11))</f>
        <v>5</v>
      </c>
      <c r="AD17" s="242">
        <f>WEEKDAY(DATE($AB$2,$AF$2,12))</f>
        <v>6</v>
      </c>
      <c r="AE17" s="242">
        <f>WEEKDAY(DATE($AB$2,$AF$2,13))</f>
        <v>7</v>
      </c>
      <c r="AF17" s="243">
        <f>WEEKDAY(DATE($AB$2,$AF$2,14))</f>
        <v>1</v>
      </c>
      <c r="AG17" s="241">
        <f>WEEKDAY(DATE($AB$2,$AF$2,15))</f>
        <v>2</v>
      </c>
      <c r="AH17" s="242">
        <f>WEEKDAY(DATE($AB$2,$AF$2,16))</f>
        <v>3</v>
      </c>
      <c r="AI17" s="242">
        <f>WEEKDAY(DATE($AB$2,$AF$2,17))</f>
        <v>4</v>
      </c>
      <c r="AJ17" s="242">
        <f>WEEKDAY(DATE($AB$2,$AF$2,18))</f>
        <v>5</v>
      </c>
      <c r="AK17" s="242">
        <f>WEEKDAY(DATE($AB$2,$AF$2,19))</f>
        <v>6</v>
      </c>
      <c r="AL17" s="242">
        <f>WEEKDAY(DATE($AB$2,$AF$2,20))</f>
        <v>7</v>
      </c>
      <c r="AM17" s="243">
        <f>WEEKDAY(DATE($AB$2,$AF$2,21))</f>
        <v>1</v>
      </c>
      <c r="AN17" s="241">
        <f>WEEKDAY(DATE($AB$2,$AF$2,22))</f>
        <v>2</v>
      </c>
      <c r="AO17" s="242">
        <f>WEEKDAY(DATE($AB$2,$AF$2,23))</f>
        <v>3</v>
      </c>
      <c r="AP17" s="242">
        <f>WEEKDAY(DATE($AB$2,$AF$2,24))</f>
        <v>4</v>
      </c>
      <c r="AQ17" s="242">
        <f>WEEKDAY(DATE($AB$2,$AF$2,25))</f>
        <v>5</v>
      </c>
      <c r="AR17" s="242">
        <f>WEEKDAY(DATE($AB$2,$AF$2,26))</f>
        <v>6</v>
      </c>
      <c r="AS17" s="242">
        <f>WEEKDAY(DATE($AB$2,$AF$2,27))</f>
        <v>7</v>
      </c>
      <c r="AT17" s="243">
        <f>WEEKDAY(DATE($AB$2,$AF$2,28))</f>
        <v>1</v>
      </c>
      <c r="AU17" s="241">
        <f>IF(AU16=29,WEEKDAY(DATE($AB$2,$AF$2,29)),0)</f>
        <v>0</v>
      </c>
      <c r="AV17" s="242">
        <f>IF(AV16=30,WEEKDAY(DATE($AB$2,$AF$2,30)),0)</f>
        <v>0</v>
      </c>
      <c r="AW17" s="243">
        <f>IF(AW16=31,WEEKDAY(DATE($AB$2,$AF$2,31)),0)</f>
        <v>0</v>
      </c>
      <c r="AX17" s="844"/>
      <c r="AY17" s="845"/>
      <c r="AZ17" s="702"/>
      <c r="BA17" s="704"/>
      <c r="BB17" s="684"/>
      <c r="BC17" s="685"/>
      <c r="BD17" s="685"/>
      <c r="BE17" s="685"/>
      <c r="BF17" s="697"/>
    </row>
    <row r="18" spans="2:58" ht="20.25" customHeight="1" thickBot="1" x14ac:dyDescent="0.25">
      <c r="B18" s="841"/>
      <c r="C18" s="687"/>
      <c r="D18" s="688"/>
      <c r="E18" s="689"/>
      <c r="F18" s="692"/>
      <c r="G18" s="695"/>
      <c r="H18" s="688"/>
      <c r="I18" s="688"/>
      <c r="J18" s="689"/>
      <c r="K18" s="695"/>
      <c r="L18" s="688"/>
      <c r="M18" s="689"/>
      <c r="N18" s="695"/>
      <c r="O18" s="688"/>
      <c r="P18" s="688"/>
      <c r="Q18" s="688"/>
      <c r="R18" s="698"/>
      <c r="S18" s="319" t="str">
        <f>IF(S17=1,"日",IF(S17=2,"月",IF(S17=3,"火",IF(S17=4,"水",IF(S17=5,"木",IF(S17=6,"金","土"))))))</f>
        <v>月</v>
      </c>
      <c r="T18" s="249" t="str">
        <f t="shared" ref="T18:AT18" si="0">IF(T17=1,"日",IF(T17=2,"月",IF(T17=3,"火",IF(T17=4,"水",IF(T17=5,"木",IF(T17=6,"金","土"))))))</f>
        <v>火</v>
      </c>
      <c r="U18" s="249" t="str">
        <f t="shared" si="0"/>
        <v>水</v>
      </c>
      <c r="V18" s="249" t="str">
        <f t="shared" si="0"/>
        <v>木</v>
      </c>
      <c r="W18" s="249" t="str">
        <f t="shared" si="0"/>
        <v>金</v>
      </c>
      <c r="X18" s="249" t="str">
        <f t="shared" si="0"/>
        <v>土</v>
      </c>
      <c r="Y18" s="250" t="str">
        <f t="shared" si="0"/>
        <v>日</v>
      </c>
      <c r="Z18" s="248" t="str">
        <f>IF(Z17=1,"日",IF(Z17=2,"月",IF(Z17=3,"火",IF(Z17=4,"水",IF(Z17=5,"木",IF(Z17=6,"金","土"))))))</f>
        <v>月</v>
      </c>
      <c r="AA18" s="249" t="str">
        <f t="shared" si="0"/>
        <v>火</v>
      </c>
      <c r="AB18" s="249" t="str">
        <f t="shared" si="0"/>
        <v>水</v>
      </c>
      <c r="AC18" s="249" t="str">
        <f t="shared" si="0"/>
        <v>木</v>
      </c>
      <c r="AD18" s="249" t="str">
        <f t="shared" si="0"/>
        <v>金</v>
      </c>
      <c r="AE18" s="249" t="str">
        <f t="shared" si="0"/>
        <v>土</v>
      </c>
      <c r="AF18" s="250" t="str">
        <f t="shared" si="0"/>
        <v>日</v>
      </c>
      <c r="AG18" s="248" t="str">
        <f>IF(AG17=1,"日",IF(AG17=2,"月",IF(AG17=3,"火",IF(AG17=4,"水",IF(AG17=5,"木",IF(AG17=6,"金","土"))))))</f>
        <v>月</v>
      </c>
      <c r="AH18" s="249" t="str">
        <f t="shared" si="0"/>
        <v>火</v>
      </c>
      <c r="AI18" s="249" t="str">
        <f t="shared" si="0"/>
        <v>水</v>
      </c>
      <c r="AJ18" s="249" t="str">
        <f t="shared" si="0"/>
        <v>木</v>
      </c>
      <c r="AK18" s="249" t="str">
        <f t="shared" si="0"/>
        <v>金</v>
      </c>
      <c r="AL18" s="249" t="str">
        <f t="shared" si="0"/>
        <v>土</v>
      </c>
      <c r="AM18" s="250" t="str">
        <f t="shared" si="0"/>
        <v>日</v>
      </c>
      <c r="AN18" s="248" t="str">
        <f>IF(AN17=1,"日",IF(AN17=2,"月",IF(AN17=3,"火",IF(AN17=4,"水",IF(AN17=5,"木",IF(AN17=6,"金","土"))))))</f>
        <v>月</v>
      </c>
      <c r="AO18" s="249" t="str">
        <f t="shared" si="0"/>
        <v>火</v>
      </c>
      <c r="AP18" s="249" t="str">
        <f t="shared" si="0"/>
        <v>水</v>
      </c>
      <c r="AQ18" s="249" t="str">
        <f t="shared" si="0"/>
        <v>木</v>
      </c>
      <c r="AR18" s="249" t="str">
        <f t="shared" si="0"/>
        <v>金</v>
      </c>
      <c r="AS18" s="249" t="str">
        <f t="shared" si="0"/>
        <v>土</v>
      </c>
      <c r="AT18" s="250" t="str">
        <f t="shared" si="0"/>
        <v>日</v>
      </c>
      <c r="AU18" s="249" t="str">
        <f>IF(AU17=1,"日",IF(AU17=2,"月",IF(AU17=3,"火",IF(AU17=4,"水",IF(AU17=5,"木",IF(AU17=6,"金",IF(AU17=0,"","土")))))))</f>
        <v/>
      </c>
      <c r="AV18" s="249" t="str">
        <f>IF(AV17=1,"日",IF(AV17=2,"月",IF(AV17=3,"火",IF(AV17=4,"水",IF(AV17=5,"木",IF(AV17=6,"金",IF(AV17=0,"","土")))))))</f>
        <v/>
      </c>
      <c r="AW18" s="249" t="str">
        <f>IF(AW17=1,"日",IF(AW17=2,"月",IF(AW17=3,"火",IF(AW17=4,"水",IF(AW17=5,"木",IF(AW17=6,"金",IF(AW17=0,"","土")))))))</f>
        <v/>
      </c>
      <c r="AX18" s="846"/>
      <c r="AY18" s="847"/>
      <c r="AZ18" s="705"/>
      <c r="BA18" s="707"/>
      <c r="BB18" s="687"/>
      <c r="BC18" s="688"/>
      <c r="BD18" s="688"/>
      <c r="BE18" s="688"/>
      <c r="BF18" s="698"/>
    </row>
    <row r="19" spans="2:58" ht="20.25" customHeight="1" x14ac:dyDescent="0.2">
      <c r="B19" s="320"/>
      <c r="C19" s="862"/>
      <c r="D19" s="863"/>
      <c r="E19" s="864"/>
      <c r="F19" s="722"/>
      <c r="G19" s="724"/>
      <c r="H19" s="725"/>
      <c r="I19" s="725"/>
      <c r="J19" s="865"/>
      <c r="K19" s="866"/>
      <c r="L19" s="867"/>
      <c r="M19" s="868"/>
      <c r="N19" s="321" t="s">
        <v>448</v>
      </c>
      <c r="O19" s="322"/>
      <c r="P19" s="322"/>
      <c r="Q19" s="323"/>
      <c r="R19" s="324"/>
      <c r="S19" s="325"/>
      <c r="T19" s="325"/>
      <c r="U19" s="325"/>
      <c r="V19" s="325"/>
      <c r="W19" s="325"/>
      <c r="X19" s="325"/>
      <c r="Y19" s="326"/>
      <c r="Z19" s="327"/>
      <c r="AA19" s="325"/>
      <c r="AB19" s="325"/>
      <c r="AC19" s="325"/>
      <c r="AD19" s="325"/>
      <c r="AE19" s="325"/>
      <c r="AF19" s="326"/>
      <c r="AG19" s="327"/>
      <c r="AH19" s="325"/>
      <c r="AI19" s="325"/>
      <c r="AJ19" s="325"/>
      <c r="AK19" s="325"/>
      <c r="AL19" s="325"/>
      <c r="AM19" s="326"/>
      <c r="AN19" s="327"/>
      <c r="AO19" s="325"/>
      <c r="AP19" s="325"/>
      <c r="AQ19" s="325"/>
      <c r="AR19" s="325"/>
      <c r="AS19" s="325"/>
      <c r="AT19" s="326"/>
      <c r="AU19" s="327"/>
      <c r="AV19" s="325"/>
      <c r="AW19" s="325"/>
      <c r="AX19" s="869"/>
      <c r="AY19" s="870"/>
      <c r="AZ19" s="874"/>
      <c r="BA19" s="870"/>
      <c r="BB19" s="764"/>
      <c r="BC19" s="765"/>
      <c r="BD19" s="765"/>
      <c r="BE19" s="765"/>
      <c r="BF19" s="766"/>
    </row>
    <row r="20" spans="2:58" ht="20.25" customHeight="1" x14ac:dyDescent="0.2">
      <c r="B20" s="328">
        <v>1</v>
      </c>
      <c r="C20" s="790"/>
      <c r="D20" s="791"/>
      <c r="E20" s="792"/>
      <c r="F20" s="723"/>
      <c r="G20" s="727"/>
      <c r="H20" s="728"/>
      <c r="I20" s="728"/>
      <c r="J20" s="849"/>
      <c r="K20" s="854"/>
      <c r="L20" s="855"/>
      <c r="M20" s="856"/>
      <c r="N20" s="329" t="s">
        <v>449</v>
      </c>
      <c r="O20" s="330"/>
      <c r="P20" s="330"/>
      <c r="Q20" s="331"/>
      <c r="R20" s="332"/>
      <c r="S20" s="254"/>
      <c r="T20" s="255"/>
      <c r="U20" s="255"/>
      <c r="V20" s="255"/>
      <c r="W20" s="255"/>
      <c r="X20" s="255"/>
      <c r="Y20" s="256"/>
      <c r="Z20" s="254"/>
      <c r="AA20" s="255"/>
      <c r="AB20" s="255"/>
      <c r="AC20" s="255"/>
      <c r="AD20" s="255"/>
      <c r="AE20" s="255"/>
      <c r="AF20" s="256"/>
      <c r="AG20" s="254"/>
      <c r="AH20" s="255"/>
      <c r="AI20" s="255"/>
      <c r="AJ20" s="255"/>
      <c r="AK20" s="255"/>
      <c r="AL20" s="255"/>
      <c r="AM20" s="256"/>
      <c r="AN20" s="254"/>
      <c r="AO20" s="255"/>
      <c r="AP20" s="255"/>
      <c r="AQ20" s="255"/>
      <c r="AR20" s="255"/>
      <c r="AS20" s="255"/>
      <c r="AT20" s="256"/>
      <c r="AU20" s="254"/>
      <c r="AV20" s="255"/>
      <c r="AW20" s="255"/>
      <c r="AX20" s="872"/>
      <c r="AY20" s="779"/>
      <c r="AZ20" s="776"/>
      <c r="BA20" s="779"/>
      <c r="BB20" s="767"/>
      <c r="BC20" s="768"/>
      <c r="BD20" s="768"/>
      <c r="BE20" s="768"/>
      <c r="BF20" s="769"/>
    </row>
    <row r="21" spans="2:58" ht="20.25" customHeight="1" x14ac:dyDescent="0.2">
      <c r="B21" s="333"/>
      <c r="C21" s="793"/>
      <c r="D21" s="794"/>
      <c r="E21" s="795"/>
      <c r="F21" s="797"/>
      <c r="G21" s="801"/>
      <c r="H21" s="802"/>
      <c r="I21" s="802"/>
      <c r="J21" s="850"/>
      <c r="K21" s="857"/>
      <c r="L21" s="858"/>
      <c r="M21" s="859"/>
      <c r="N21" s="334" t="s">
        <v>450</v>
      </c>
      <c r="O21" s="335"/>
      <c r="P21" s="335"/>
      <c r="Q21" s="336"/>
      <c r="R21" s="337"/>
      <c r="S21" s="257"/>
      <c r="T21" s="258"/>
      <c r="U21" s="258"/>
      <c r="V21" s="258"/>
      <c r="W21" s="258"/>
      <c r="X21" s="258"/>
      <c r="Y21" s="259"/>
      <c r="Z21" s="257"/>
      <c r="AA21" s="258"/>
      <c r="AB21" s="258"/>
      <c r="AC21" s="258"/>
      <c r="AD21" s="258"/>
      <c r="AE21" s="258"/>
      <c r="AF21" s="259"/>
      <c r="AG21" s="257"/>
      <c r="AH21" s="258"/>
      <c r="AI21" s="258"/>
      <c r="AJ21" s="258"/>
      <c r="AK21" s="258"/>
      <c r="AL21" s="258"/>
      <c r="AM21" s="259"/>
      <c r="AN21" s="257"/>
      <c r="AO21" s="258"/>
      <c r="AP21" s="258"/>
      <c r="AQ21" s="258"/>
      <c r="AR21" s="258"/>
      <c r="AS21" s="258"/>
      <c r="AT21" s="259"/>
      <c r="AU21" s="257"/>
      <c r="AV21" s="258"/>
      <c r="AW21" s="258"/>
      <c r="AX21" s="873"/>
      <c r="AY21" s="786"/>
      <c r="AZ21" s="783"/>
      <c r="BA21" s="786"/>
      <c r="BB21" s="770"/>
      <c r="BC21" s="771"/>
      <c r="BD21" s="771"/>
      <c r="BE21" s="771"/>
      <c r="BF21" s="772"/>
    </row>
    <row r="22" spans="2:58" ht="20.25" customHeight="1" x14ac:dyDescent="0.2">
      <c r="B22" s="338"/>
      <c r="C22" s="787"/>
      <c r="D22" s="788"/>
      <c r="E22" s="789"/>
      <c r="F22" s="796"/>
      <c r="G22" s="798"/>
      <c r="H22" s="799"/>
      <c r="I22" s="799"/>
      <c r="J22" s="848"/>
      <c r="K22" s="851"/>
      <c r="L22" s="852"/>
      <c r="M22" s="853"/>
      <c r="N22" s="339" t="s">
        <v>448</v>
      </c>
      <c r="O22" s="340"/>
      <c r="P22" s="340"/>
      <c r="Q22" s="341"/>
      <c r="R22" s="342"/>
      <c r="S22" s="343"/>
      <c r="T22" s="344"/>
      <c r="U22" s="344"/>
      <c r="V22" s="344"/>
      <c r="W22" s="344"/>
      <c r="X22" s="344"/>
      <c r="Y22" s="345"/>
      <c r="Z22" s="343"/>
      <c r="AA22" s="344"/>
      <c r="AB22" s="344"/>
      <c r="AC22" s="344"/>
      <c r="AD22" s="344"/>
      <c r="AE22" s="344"/>
      <c r="AF22" s="345"/>
      <c r="AG22" s="343"/>
      <c r="AH22" s="344"/>
      <c r="AI22" s="344"/>
      <c r="AJ22" s="344"/>
      <c r="AK22" s="344"/>
      <c r="AL22" s="344"/>
      <c r="AM22" s="345"/>
      <c r="AN22" s="343"/>
      <c r="AO22" s="344"/>
      <c r="AP22" s="344"/>
      <c r="AQ22" s="344"/>
      <c r="AR22" s="344"/>
      <c r="AS22" s="344"/>
      <c r="AT22" s="345"/>
      <c r="AU22" s="343"/>
      <c r="AV22" s="344"/>
      <c r="AW22" s="344"/>
      <c r="AX22" s="860"/>
      <c r="AY22" s="861"/>
      <c r="AZ22" s="871"/>
      <c r="BA22" s="861"/>
      <c r="BB22" s="811"/>
      <c r="BC22" s="812"/>
      <c r="BD22" s="812"/>
      <c r="BE22" s="812"/>
      <c r="BF22" s="813"/>
    </row>
    <row r="23" spans="2:58" ht="20.25" customHeight="1" x14ac:dyDescent="0.2">
      <c r="B23" s="328">
        <f>B20+1</f>
        <v>2</v>
      </c>
      <c r="C23" s="790"/>
      <c r="D23" s="791"/>
      <c r="E23" s="792"/>
      <c r="F23" s="723"/>
      <c r="G23" s="727"/>
      <c r="H23" s="728"/>
      <c r="I23" s="728"/>
      <c r="J23" s="849"/>
      <c r="K23" s="854"/>
      <c r="L23" s="855"/>
      <c r="M23" s="856"/>
      <c r="N23" s="329" t="s">
        <v>449</v>
      </c>
      <c r="O23" s="330"/>
      <c r="P23" s="330"/>
      <c r="Q23" s="331"/>
      <c r="R23" s="332"/>
      <c r="S23" s="254"/>
      <c r="T23" s="255"/>
      <c r="U23" s="255"/>
      <c r="V23" s="255"/>
      <c r="W23" s="255"/>
      <c r="X23" s="255"/>
      <c r="Y23" s="256"/>
      <c r="Z23" s="254"/>
      <c r="AA23" s="255"/>
      <c r="AB23" s="255"/>
      <c r="AC23" s="255"/>
      <c r="AD23" s="255"/>
      <c r="AE23" s="255"/>
      <c r="AF23" s="256"/>
      <c r="AG23" s="254"/>
      <c r="AH23" s="255"/>
      <c r="AI23" s="255"/>
      <c r="AJ23" s="255"/>
      <c r="AK23" s="255"/>
      <c r="AL23" s="255"/>
      <c r="AM23" s="256"/>
      <c r="AN23" s="254"/>
      <c r="AO23" s="255"/>
      <c r="AP23" s="255"/>
      <c r="AQ23" s="255"/>
      <c r="AR23" s="255"/>
      <c r="AS23" s="255"/>
      <c r="AT23" s="256"/>
      <c r="AU23" s="254"/>
      <c r="AV23" s="255"/>
      <c r="AW23" s="255"/>
      <c r="AX23" s="872"/>
      <c r="AY23" s="779"/>
      <c r="AZ23" s="776"/>
      <c r="BA23" s="779"/>
      <c r="BB23" s="767"/>
      <c r="BC23" s="768"/>
      <c r="BD23" s="768"/>
      <c r="BE23" s="768"/>
      <c r="BF23" s="769"/>
    </row>
    <row r="24" spans="2:58" ht="20.25" customHeight="1" x14ac:dyDescent="0.2">
      <c r="B24" s="333"/>
      <c r="C24" s="793"/>
      <c r="D24" s="794"/>
      <c r="E24" s="795"/>
      <c r="F24" s="797"/>
      <c r="G24" s="801"/>
      <c r="H24" s="802"/>
      <c r="I24" s="802"/>
      <c r="J24" s="850"/>
      <c r="K24" s="857"/>
      <c r="L24" s="858"/>
      <c r="M24" s="859"/>
      <c r="N24" s="334" t="s">
        <v>450</v>
      </c>
      <c r="O24" s="335"/>
      <c r="P24" s="335"/>
      <c r="Q24" s="336"/>
      <c r="R24" s="337"/>
      <c r="S24" s="257"/>
      <c r="T24" s="258"/>
      <c r="U24" s="258"/>
      <c r="V24" s="258"/>
      <c r="W24" s="258"/>
      <c r="X24" s="258"/>
      <c r="Y24" s="259"/>
      <c r="Z24" s="257"/>
      <c r="AA24" s="258"/>
      <c r="AB24" s="258"/>
      <c r="AC24" s="258"/>
      <c r="AD24" s="258"/>
      <c r="AE24" s="258"/>
      <c r="AF24" s="259"/>
      <c r="AG24" s="257"/>
      <c r="AH24" s="258"/>
      <c r="AI24" s="258"/>
      <c r="AJ24" s="258"/>
      <c r="AK24" s="258"/>
      <c r="AL24" s="258"/>
      <c r="AM24" s="259"/>
      <c r="AN24" s="257"/>
      <c r="AO24" s="258"/>
      <c r="AP24" s="258"/>
      <c r="AQ24" s="258"/>
      <c r="AR24" s="258"/>
      <c r="AS24" s="258"/>
      <c r="AT24" s="259"/>
      <c r="AU24" s="257"/>
      <c r="AV24" s="258"/>
      <c r="AW24" s="258"/>
      <c r="AX24" s="873"/>
      <c r="AY24" s="786"/>
      <c r="AZ24" s="783"/>
      <c r="BA24" s="786"/>
      <c r="BB24" s="770"/>
      <c r="BC24" s="771"/>
      <c r="BD24" s="771"/>
      <c r="BE24" s="771"/>
      <c r="BF24" s="772"/>
    </row>
    <row r="25" spans="2:58" ht="20.25" customHeight="1" x14ac:dyDescent="0.2">
      <c r="B25" s="338"/>
      <c r="C25" s="787"/>
      <c r="D25" s="788"/>
      <c r="E25" s="789"/>
      <c r="F25" s="723"/>
      <c r="G25" s="798"/>
      <c r="H25" s="799"/>
      <c r="I25" s="799"/>
      <c r="J25" s="848"/>
      <c r="K25" s="851"/>
      <c r="L25" s="852"/>
      <c r="M25" s="853"/>
      <c r="N25" s="339" t="s">
        <v>448</v>
      </c>
      <c r="O25" s="340"/>
      <c r="P25" s="340"/>
      <c r="Q25" s="341"/>
      <c r="R25" s="342"/>
      <c r="S25" s="343"/>
      <c r="T25" s="344"/>
      <c r="U25" s="344"/>
      <c r="V25" s="344"/>
      <c r="W25" s="344"/>
      <c r="X25" s="344"/>
      <c r="Y25" s="345"/>
      <c r="Z25" s="343"/>
      <c r="AA25" s="344"/>
      <c r="AB25" s="344"/>
      <c r="AC25" s="344"/>
      <c r="AD25" s="344"/>
      <c r="AE25" s="344"/>
      <c r="AF25" s="345"/>
      <c r="AG25" s="343"/>
      <c r="AH25" s="344"/>
      <c r="AI25" s="344"/>
      <c r="AJ25" s="344"/>
      <c r="AK25" s="344"/>
      <c r="AL25" s="344"/>
      <c r="AM25" s="345"/>
      <c r="AN25" s="343"/>
      <c r="AO25" s="344"/>
      <c r="AP25" s="344"/>
      <c r="AQ25" s="344"/>
      <c r="AR25" s="344"/>
      <c r="AS25" s="344"/>
      <c r="AT25" s="345"/>
      <c r="AU25" s="343"/>
      <c r="AV25" s="344"/>
      <c r="AW25" s="344"/>
      <c r="AX25" s="860"/>
      <c r="AY25" s="861"/>
      <c r="AZ25" s="871"/>
      <c r="BA25" s="861"/>
      <c r="BB25" s="811"/>
      <c r="BC25" s="812"/>
      <c r="BD25" s="812"/>
      <c r="BE25" s="812"/>
      <c r="BF25" s="813"/>
    </row>
    <row r="26" spans="2:58" ht="20.25" customHeight="1" x14ac:dyDescent="0.2">
      <c r="B26" s="328">
        <f>B23+1</f>
        <v>3</v>
      </c>
      <c r="C26" s="790"/>
      <c r="D26" s="791"/>
      <c r="E26" s="792"/>
      <c r="F26" s="723"/>
      <c r="G26" s="727"/>
      <c r="H26" s="728"/>
      <c r="I26" s="728"/>
      <c r="J26" s="849"/>
      <c r="K26" s="854"/>
      <c r="L26" s="855"/>
      <c r="M26" s="856"/>
      <c r="N26" s="329" t="s">
        <v>449</v>
      </c>
      <c r="O26" s="330"/>
      <c r="P26" s="330"/>
      <c r="Q26" s="331"/>
      <c r="R26" s="332"/>
      <c r="S26" s="254"/>
      <c r="T26" s="255"/>
      <c r="U26" s="255"/>
      <c r="V26" s="255"/>
      <c r="W26" s="255"/>
      <c r="X26" s="255"/>
      <c r="Y26" s="256"/>
      <c r="Z26" s="254"/>
      <c r="AA26" s="255"/>
      <c r="AB26" s="255"/>
      <c r="AC26" s="255"/>
      <c r="AD26" s="255"/>
      <c r="AE26" s="255"/>
      <c r="AF26" s="256"/>
      <c r="AG26" s="254"/>
      <c r="AH26" s="255"/>
      <c r="AI26" s="255"/>
      <c r="AJ26" s="255"/>
      <c r="AK26" s="255"/>
      <c r="AL26" s="255"/>
      <c r="AM26" s="256"/>
      <c r="AN26" s="254"/>
      <c r="AO26" s="255"/>
      <c r="AP26" s="255"/>
      <c r="AQ26" s="255"/>
      <c r="AR26" s="255"/>
      <c r="AS26" s="255"/>
      <c r="AT26" s="256"/>
      <c r="AU26" s="254"/>
      <c r="AV26" s="255"/>
      <c r="AW26" s="255"/>
      <c r="AX26" s="872"/>
      <c r="AY26" s="779"/>
      <c r="AZ26" s="776"/>
      <c r="BA26" s="779"/>
      <c r="BB26" s="767"/>
      <c r="BC26" s="768"/>
      <c r="BD26" s="768"/>
      <c r="BE26" s="768"/>
      <c r="BF26" s="769"/>
    </row>
    <row r="27" spans="2:58" ht="20.25" customHeight="1" x14ac:dyDescent="0.2">
      <c r="B27" s="333"/>
      <c r="C27" s="793"/>
      <c r="D27" s="794"/>
      <c r="E27" s="795"/>
      <c r="F27" s="797"/>
      <c r="G27" s="801"/>
      <c r="H27" s="802"/>
      <c r="I27" s="802"/>
      <c r="J27" s="850"/>
      <c r="K27" s="857"/>
      <c r="L27" s="858"/>
      <c r="M27" s="859"/>
      <c r="N27" s="334" t="s">
        <v>450</v>
      </c>
      <c r="O27" s="346"/>
      <c r="P27" s="346"/>
      <c r="Q27" s="347"/>
      <c r="R27" s="348"/>
      <c r="S27" s="257"/>
      <c r="T27" s="258"/>
      <c r="U27" s="258"/>
      <c r="V27" s="258"/>
      <c r="W27" s="258"/>
      <c r="X27" s="258"/>
      <c r="Y27" s="259"/>
      <c r="Z27" s="257"/>
      <c r="AA27" s="258"/>
      <c r="AB27" s="258"/>
      <c r="AC27" s="258"/>
      <c r="AD27" s="258"/>
      <c r="AE27" s="258"/>
      <c r="AF27" s="259"/>
      <c r="AG27" s="257"/>
      <c r="AH27" s="258"/>
      <c r="AI27" s="258"/>
      <c r="AJ27" s="258"/>
      <c r="AK27" s="258"/>
      <c r="AL27" s="258"/>
      <c r="AM27" s="259"/>
      <c r="AN27" s="257"/>
      <c r="AO27" s="258"/>
      <c r="AP27" s="258"/>
      <c r="AQ27" s="258"/>
      <c r="AR27" s="258"/>
      <c r="AS27" s="258"/>
      <c r="AT27" s="259"/>
      <c r="AU27" s="257"/>
      <c r="AV27" s="258"/>
      <c r="AW27" s="258"/>
      <c r="AX27" s="873"/>
      <c r="AY27" s="786"/>
      <c r="AZ27" s="783"/>
      <c r="BA27" s="786"/>
      <c r="BB27" s="770"/>
      <c r="BC27" s="771"/>
      <c r="BD27" s="771"/>
      <c r="BE27" s="771"/>
      <c r="BF27" s="772"/>
    </row>
    <row r="28" spans="2:58" ht="20.25" customHeight="1" x14ac:dyDescent="0.2">
      <c r="B28" s="338"/>
      <c r="C28" s="787"/>
      <c r="D28" s="788"/>
      <c r="E28" s="789"/>
      <c r="F28" s="723"/>
      <c r="G28" s="798"/>
      <c r="H28" s="799"/>
      <c r="I28" s="799"/>
      <c r="J28" s="848"/>
      <c r="K28" s="851"/>
      <c r="L28" s="852"/>
      <c r="M28" s="853"/>
      <c r="N28" s="339" t="s">
        <v>448</v>
      </c>
      <c r="O28" s="340"/>
      <c r="P28" s="340"/>
      <c r="Q28" s="341"/>
      <c r="R28" s="342"/>
      <c r="S28" s="343"/>
      <c r="T28" s="344"/>
      <c r="U28" s="344"/>
      <c r="V28" s="344"/>
      <c r="W28" s="344"/>
      <c r="X28" s="344"/>
      <c r="Y28" s="345"/>
      <c r="Z28" s="343"/>
      <c r="AA28" s="344"/>
      <c r="AB28" s="344"/>
      <c r="AC28" s="344"/>
      <c r="AD28" s="344"/>
      <c r="AE28" s="344"/>
      <c r="AF28" s="345"/>
      <c r="AG28" s="343"/>
      <c r="AH28" s="344"/>
      <c r="AI28" s="344"/>
      <c r="AJ28" s="344"/>
      <c r="AK28" s="344"/>
      <c r="AL28" s="344"/>
      <c r="AM28" s="345"/>
      <c r="AN28" s="343"/>
      <c r="AO28" s="344"/>
      <c r="AP28" s="344"/>
      <c r="AQ28" s="344"/>
      <c r="AR28" s="344"/>
      <c r="AS28" s="344"/>
      <c r="AT28" s="345"/>
      <c r="AU28" s="343"/>
      <c r="AV28" s="344"/>
      <c r="AW28" s="344"/>
      <c r="AX28" s="860"/>
      <c r="AY28" s="861"/>
      <c r="AZ28" s="871"/>
      <c r="BA28" s="861"/>
      <c r="BB28" s="811"/>
      <c r="BC28" s="812"/>
      <c r="BD28" s="812"/>
      <c r="BE28" s="812"/>
      <c r="BF28" s="813"/>
    </row>
    <row r="29" spans="2:58" ht="20.25" customHeight="1" x14ac:dyDescent="0.2">
      <c r="B29" s="328">
        <f>B26+1</f>
        <v>4</v>
      </c>
      <c r="C29" s="790"/>
      <c r="D29" s="791"/>
      <c r="E29" s="792"/>
      <c r="F29" s="723"/>
      <c r="G29" s="727"/>
      <c r="H29" s="728"/>
      <c r="I29" s="728"/>
      <c r="J29" s="849"/>
      <c r="K29" s="854"/>
      <c r="L29" s="855"/>
      <c r="M29" s="856"/>
      <c r="N29" s="329" t="s">
        <v>449</v>
      </c>
      <c r="O29" s="330"/>
      <c r="P29" s="330"/>
      <c r="Q29" s="331"/>
      <c r="R29" s="332"/>
      <c r="S29" s="254"/>
      <c r="T29" s="255"/>
      <c r="U29" s="255"/>
      <c r="V29" s="255"/>
      <c r="W29" s="255"/>
      <c r="X29" s="255"/>
      <c r="Y29" s="256"/>
      <c r="Z29" s="254"/>
      <c r="AA29" s="255"/>
      <c r="AB29" s="255"/>
      <c r="AC29" s="255"/>
      <c r="AD29" s="255"/>
      <c r="AE29" s="255"/>
      <c r="AF29" s="256"/>
      <c r="AG29" s="254"/>
      <c r="AH29" s="255"/>
      <c r="AI29" s="255"/>
      <c r="AJ29" s="255"/>
      <c r="AK29" s="255"/>
      <c r="AL29" s="255"/>
      <c r="AM29" s="256"/>
      <c r="AN29" s="254"/>
      <c r="AO29" s="255"/>
      <c r="AP29" s="255"/>
      <c r="AQ29" s="255"/>
      <c r="AR29" s="255"/>
      <c r="AS29" s="255"/>
      <c r="AT29" s="256"/>
      <c r="AU29" s="254"/>
      <c r="AV29" s="255"/>
      <c r="AW29" s="255"/>
      <c r="AX29" s="872"/>
      <c r="AY29" s="779"/>
      <c r="AZ29" s="776"/>
      <c r="BA29" s="779"/>
      <c r="BB29" s="767"/>
      <c r="BC29" s="768"/>
      <c r="BD29" s="768"/>
      <c r="BE29" s="768"/>
      <c r="BF29" s="769"/>
    </row>
    <row r="30" spans="2:58" ht="20.25" customHeight="1" x14ac:dyDescent="0.2">
      <c r="B30" s="333"/>
      <c r="C30" s="793"/>
      <c r="D30" s="794"/>
      <c r="E30" s="795"/>
      <c r="F30" s="797"/>
      <c r="G30" s="801"/>
      <c r="H30" s="802"/>
      <c r="I30" s="802"/>
      <c r="J30" s="850"/>
      <c r="K30" s="857"/>
      <c r="L30" s="858"/>
      <c r="M30" s="859"/>
      <c r="N30" s="334" t="s">
        <v>450</v>
      </c>
      <c r="O30" s="349"/>
      <c r="P30" s="349"/>
      <c r="Q30" s="336"/>
      <c r="R30" s="337"/>
      <c r="S30" s="257"/>
      <c r="T30" s="258"/>
      <c r="U30" s="258"/>
      <c r="V30" s="258"/>
      <c r="W30" s="258"/>
      <c r="X30" s="258"/>
      <c r="Y30" s="259"/>
      <c r="Z30" s="257"/>
      <c r="AA30" s="258"/>
      <c r="AB30" s="258"/>
      <c r="AC30" s="258"/>
      <c r="AD30" s="258"/>
      <c r="AE30" s="258"/>
      <c r="AF30" s="259"/>
      <c r="AG30" s="257"/>
      <c r="AH30" s="258"/>
      <c r="AI30" s="258"/>
      <c r="AJ30" s="258"/>
      <c r="AK30" s="258"/>
      <c r="AL30" s="258"/>
      <c r="AM30" s="259"/>
      <c r="AN30" s="257"/>
      <c r="AO30" s="258"/>
      <c r="AP30" s="258"/>
      <c r="AQ30" s="258"/>
      <c r="AR30" s="258"/>
      <c r="AS30" s="258"/>
      <c r="AT30" s="259"/>
      <c r="AU30" s="257"/>
      <c r="AV30" s="258"/>
      <c r="AW30" s="258"/>
      <c r="AX30" s="873"/>
      <c r="AY30" s="786"/>
      <c r="AZ30" s="783"/>
      <c r="BA30" s="786"/>
      <c r="BB30" s="770"/>
      <c r="BC30" s="771"/>
      <c r="BD30" s="771"/>
      <c r="BE30" s="771"/>
      <c r="BF30" s="772"/>
    </row>
    <row r="31" spans="2:58" ht="20.25" customHeight="1" x14ac:dyDescent="0.2">
      <c r="B31" s="338"/>
      <c r="C31" s="787"/>
      <c r="D31" s="788"/>
      <c r="E31" s="789"/>
      <c r="F31" s="723"/>
      <c r="G31" s="798"/>
      <c r="H31" s="799"/>
      <c r="I31" s="799"/>
      <c r="J31" s="848"/>
      <c r="K31" s="851"/>
      <c r="L31" s="852"/>
      <c r="M31" s="853"/>
      <c r="N31" s="339" t="s">
        <v>448</v>
      </c>
      <c r="O31" s="340"/>
      <c r="P31" s="340"/>
      <c r="Q31" s="341"/>
      <c r="R31" s="342"/>
      <c r="S31" s="343"/>
      <c r="T31" s="344"/>
      <c r="U31" s="344"/>
      <c r="V31" s="344"/>
      <c r="W31" s="344"/>
      <c r="X31" s="344"/>
      <c r="Y31" s="345"/>
      <c r="Z31" s="343"/>
      <c r="AA31" s="344"/>
      <c r="AB31" s="344"/>
      <c r="AC31" s="344"/>
      <c r="AD31" s="344"/>
      <c r="AE31" s="344"/>
      <c r="AF31" s="345"/>
      <c r="AG31" s="343"/>
      <c r="AH31" s="344"/>
      <c r="AI31" s="344"/>
      <c r="AJ31" s="344"/>
      <c r="AK31" s="344"/>
      <c r="AL31" s="344"/>
      <c r="AM31" s="345"/>
      <c r="AN31" s="343"/>
      <c r="AO31" s="344"/>
      <c r="AP31" s="344"/>
      <c r="AQ31" s="344"/>
      <c r="AR31" s="344"/>
      <c r="AS31" s="344"/>
      <c r="AT31" s="345"/>
      <c r="AU31" s="343"/>
      <c r="AV31" s="344"/>
      <c r="AW31" s="344"/>
      <c r="AX31" s="860"/>
      <c r="AY31" s="861"/>
      <c r="AZ31" s="871"/>
      <c r="BA31" s="861"/>
      <c r="BB31" s="811"/>
      <c r="BC31" s="812"/>
      <c r="BD31" s="812"/>
      <c r="BE31" s="812"/>
      <c r="BF31" s="813"/>
    </row>
    <row r="32" spans="2:58" ht="20.25" customHeight="1" x14ac:dyDescent="0.2">
      <c r="B32" s="328">
        <f>B29+1</f>
        <v>5</v>
      </c>
      <c r="C32" s="790"/>
      <c r="D32" s="791"/>
      <c r="E32" s="792"/>
      <c r="F32" s="723"/>
      <c r="G32" s="727"/>
      <c r="H32" s="728"/>
      <c r="I32" s="728"/>
      <c r="J32" s="849"/>
      <c r="K32" s="854"/>
      <c r="L32" s="855"/>
      <c r="M32" s="856"/>
      <c r="N32" s="329" t="s">
        <v>449</v>
      </c>
      <c r="O32" s="330"/>
      <c r="P32" s="330"/>
      <c r="Q32" s="331"/>
      <c r="R32" s="332"/>
      <c r="S32" s="254"/>
      <c r="T32" s="255"/>
      <c r="U32" s="255"/>
      <c r="V32" s="255"/>
      <c r="W32" s="255"/>
      <c r="X32" s="255"/>
      <c r="Y32" s="256"/>
      <c r="Z32" s="254"/>
      <c r="AA32" s="255"/>
      <c r="AB32" s="255"/>
      <c r="AC32" s="255"/>
      <c r="AD32" s="255"/>
      <c r="AE32" s="255"/>
      <c r="AF32" s="256"/>
      <c r="AG32" s="254"/>
      <c r="AH32" s="255"/>
      <c r="AI32" s="255"/>
      <c r="AJ32" s="255"/>
      <c r="AK32" s="255"/>
      <c r="AL32" s="255"/>
      <c r="AM32" s="256"/>
      <c r="AN32" s="254"/>
      <c r="AO32" s="255"/>
      <c r="AP32" s="255"/>
      <c r="AQ32" s="255"/>
      <c r="AR32" s="255"/>
      <c r="AS32" s="255"/>
      <c r="AT32" s="256"/>
      <c r="AU32" s="254"/>
      <c r="AV32" s="255"/>
      <c r="AW32" s="255"/>
      <c r="AX32" s="872"/>
      <c r="AY32" s="779"/>
      <c r="AZ32" s="776"/>
      <c r="BA32" s="779"/>
      <c r="BB32" s="767"/>
      <c r="BC32" s="768"/>
      <c r="BD32" s="768"/>
      <c r="BE32" s="768"/>
      <c r="BF32" s="769"/>
    </row>
    <row r="33" spans="2:58" ht="20.25" customHeight="1" x14ac:dyDescent="0.2">
      <c r="B33" s="333"/>
      <c r="C33" s="793"/>
      <c r="D33" s="794"/>
      <c r="E33" s="795"/>
      <c r="F33" s="797"/>
      <c r="G33" s="801"/>
      <c r="H33" s="802"/>
      <c r="I33" s="802"/>
      <c r="J33" s="850"/>
      <c r="K33" s="857"/>
      <c r="L33" s="858"/>
      <c r="M33" s="859"/>
      <c r="N33" s="334" t="s">
        <v>450</v>
      </c>
      <c r="O33" s="335"/>
      <c r="P33" s="335"/>
      <c r="Q33" s="350"/>
      <c r="R33" s="351"/>
      <c r="S33" s="257"/>
      <c r="T33" s="258"/>
      <c r="U33" s="258"/>
      <c r="V33" s="258"/>
      <c r="W33" s="258"/>
      <c r="X33" s="258"/>
      <c r="Y33" s="259"/>
      <c r="Z33" s="257"/>
      <c r="AA33" s="258"/>
      <c r="AB33" s="258"/>
      <c r="AC33" s="258"/>
      <c r="AD33" s="258"/>
      <c r="AE33" s="258"/>
      <c r="AF33" s="259"/>
      <c r="AG33" s="257"/>
      <c r="AH33" s="258"/>
      <c r="AI33" s="258"/>
      <c r="AJ33" s="258"/>
      <c r="AK33" s="258"/>
      <c r="AL33" s="258"/>
      <c r="AM33" s="259"/>
      <c r="AN33" s="257"/>
      <c r="AO33" s="258"/>
      <c r="AP33" s="258"/>
      <c r="AQ33" s="258"/>
      <c r="AR33" s="258"/>
      <c r="AS33" s="258"/>
      <c r="AT33" s="259"/>
      <c r="AU33" s="257"/>
      <c r="AV33" s="258"/>
      <c r="AW33" s="258"/>
      <c r="AX33" s="873"/>
      <c r="AY33" s="786"/>
      <c r="AZ33" s="783"/>
      <c r="BA33" s="786"/>
      <c r="BB33" s="770"/>
      <c r="BC33" s="771"/>
      <c r="BD33" s="771"/>
      <c r="BE33" s="771"/>
      <c r="BF33" s="772"/>
    </row>
    <row r="34" spans="2:58" ht="20.25" customHeight="1" x14ac:dyDescent="0.2">
      <c r="B34" s="338"/>
      <c r="C34" s="787"/>
      <c r="D34" s="788"/>
      <c r="E34" s="789"/>
      <c r="F34" s="723"/>
      <c r="G34" s="798"/>
      <c r="H34" s="799"/>
      <c r="I34" s="799"/>
      <c r="J34" s="848"/>
      <c r="K34" s="851"/>
      <c r="L34" s="852"/>
      <c r="M34" s="853"/>
      <c r="N34" s="339" t="s">
        <v>448</v>
      </c>
      <c r="O34" s="346"/>
      <c r="P34" s="346"/>
      <c r="Q34" s="347"/>
      <c r="R34" s="352"/>
      <c r="S34" s="343"/>
      <c r="T34" s="344"/>
      <c r="U34" s="344"/>
      <c r="V34" s="344"/>
      <c r="W34" s="344"/>
      <c r="X34" s="344"/>
      <c r="Y34" s="345"/>
      <c r="Z34" s="343"/>
      <c r="AA34" s="344"/>
      <c r="AB34" s="344"/>
      <c r="AC34" s="344"/>
      <c r="AD34" s="344"/>
      <c r="AE34" s="344"/>
      <c r="AF34" s="345"/>
      <c r="AG34" s="343"/>
      <c r="AH34" s="344"/>
      <c r="AI34" s="344"/>
      <c r="AJ34" s="344"/>
      <c r="AK34" s="344"/>
      <c r="AL34" s="344"/>
      <c r="AM34" s="345"/>
      <c r="AN34" s="343"/>
      <c r="AO34" s="344"/>
      <c r="AP34" s="344"/>
      <c r="AQ34" s="344"/>
      <c r="AR34" s="344"/>
      <c r="AS34" s="344"/>
      <c r="AT34" s="345"/>
      <c r="AU34" s="343"/>
      <c r="AV34" s="344"/>
      <c r="AW34" s="344"/>
      <c r="AX34" s="860"/>
      <c r="AY34" s="861"/>
      <c r="AZ34" s="871"/>
      <c r="BA34" s="861"/>
      <c r="BB34" s="811"/>
      <c r="BC34" s="812"/>
      <c r="BD34" s="812"/>
      <c r="BE34" s="812"/>
      <c r="BF34" s="813"/>
    </row>
    <row r="35" spans="2:58" ht="20.25" customHeight="1" x14ac:dyDescent="0.2">
      <c r="B35" s="328">
        <f>B32+1</f>
        <v>6</v>
      </c>
      <c r="C35" s="790"/>
      <c r="D35" s="791"/>
      <c r="E35" s="792"/>
      <c r="F35" s="723"/>
      <c r="G35" s="727"/>
      <c r="H35" s="728"/>
      <c r="I35" s="728"/>
      <c r="J35" s="849"/>
      <c r="K35" s="854"/>
      <c r="L35" s="855"/>
      <c r="M35" s="856"/>
      <c r="N35" s="329" t="s">
        <v>449</v>
      </c>
      <c r="O35" s="330"/>
      <c r="P35" s="330"/>
      <c r="Q35" s="331"/>
      <c r="R35" s="332"/>
      <c r="S35" s="254"/>
      <c r="T35" s="255"/>
      <c r="U35" s="255"/>
      <c r="V35" s="255"/>
      <c r="W35" s="255"/>
      <c r="X35" s="255"/>
      <c r="Y35" s="256"/>
      <c r="Z35" s="254"/>
      <c r="AA35" s="255"/>
      <c r="AB35" s="255"/>
      <c r="AC35" s="255"/>
      <c r="AD35" s="255"/>
      <c r="AE35" s="255"/>
      <c r="AF35" s="256"/>
      <c r="AG35" s="254"/>
      <c r="AH35" s="255"/>
      <c r="AI35" s="255"/>
      <c r="AJ35" s="255"/>
      <c r="AK35" s="255"/>
      <c r="AL35" s="255"/>
      <c r="AM35" s="256"/>
      <c r="AN35" s="254"/>
      <c r="AO35" s="255"/>
      <c r="AP35" s="255"/>
      <c r="AQ35" s="255"/>
      <c r="AR35" s="255"/>
      <c r="AS35" s="255"/>
      <c r="AT35" s="256"/>
      <c r="AU35" s="254"/>
      <c r="AV35" s="255"/>
      <c r="AW35" s="255"/>
      <c r="AX35" s="872"/>
      <c r="AY35" s="779"/>
      <c r="AZ35" s="776"/>
      <c r="BA35" s="779"/>
      <c r="BB35" s="767"/>
      <c r="BC35" s="768"/>
      <c r="BD35" s="768"/>
      <c r="BE35" s="768"/>
      <c r="BF35" s="769"/>
    </row>
    <row r="36" spans="2:58" ht="20.25" customHeight="1" x14ac:dyDescent="0.2">
      <c r="B36" s="333"/>
      <c r="C36" s="793"/>
      <c r="D36" s="794"/>
      <c r="E36" s="795"/>
      <c r="F36" s="797"/>
      <c r="G36" s="801"/>
      <c r="H36" s="802"/>
      <c r="I36" s="802"/>
      <c r="J36" s="850"/>
      <c r="K36" s="857"/>
      <c r="L36" s="858"/>
      <c r="M36" s="859"/>
      <c r="N36" s="334" t="s">
        <v>450</v>
      </c>
      <c r="O36" s="349"/>
      <c r="P36" s="349"/>
      <c r="Q36" s="336"/>
      <c r="R36" s="337"/>
      <c r="S36" s="257"/>
      <c r="T36" s="258"/>
      <c r="U36" s="258"/>
      <c r="V36" s="258"/>
      <c r="W36" s="258"/>
      <c r="X36" s="258"/>
      <c r="Y36" s="259"/>
      <c r="Z36" s="257"/>
      <c r="AA36" s="258"/>
      <c r="AB36" s="258"/>
      <c r="AC36" s="258"/>
      <c r="AD36" s="258"/>
      <c r="AE36" s="258"/>
      <c r="AF36" s="259"/>
      <c r="AG36" s="257"/>
      <c r="AH36" s="258"/>
      <c r="AI36" s="258"/>
      <c r="AJ36" s="258"/>
      <c r="AK36" s="258"/>
      <c r="AL36" s="258"/>
      <c r="AM36" s="259"/>
      <c r="AN36" s="257"/>
      <c r="AO36" s="258"/>
      <c r="AP36" s="258"/>
      <c r="AQ36" s="258"/>
      <c r="AR36" s="258"/>
      <c r="AS36" s="258"/>
      <c r="AT36" s="259"/>
      <c r="AU36" s="257"/>
      <c r="AV36" s="258"/>
      <c r="AW36" s="258"/>
      <c r="AX36" s="873"/>
      <c r="AY36" s="786"/>
      <c r="AZ36" s="783"/>
      <c r="BA36" s="786"/>
      <c r="BB36" s="770"/>
      <c r="BC36" s="771"/>
      <c r="BD36" s="771"/>
      <c r="BE36" s="771"/>
      <c r="BF36" s="772"/>
    </row>
    <row r="37" spans="2:58" ht="20.25" customHeight="1" x14ac:dyDescent="0.2">
      <c r="B37" s="338"/>
      <c r="C37" s="787"/>
      <c r="D37" s="788"/>
      <c r="E37" s="789"/>
      <c r="F37" s="723"/>
      <c r="G37" s="798"/>
      <c r="H37" s="799"/>
      <c r="I37" s="799"/>
      <c r="J37" s="848"/>
      <c r="K37" s="851"/>
      <c r="L37" s="852"/>
      <c r="M37" s="853"/>
      <c r="N37" s="339" t="s">
        <v>448</v>
      </c>
      <c r="O37" s="340"/>
      <c r="P37" s="340"/>
      <c r="Q37" s="341"/>
      <c r="R37" s="342"/>
      <c r="S37" s="343"/>
      <c r="T37" s="344"/>
      <c r="U37" s="344"/>
      <c r="V37" s="344"/>
      <c r="W37" s="344"/>
      <c r="X37" s="344"/>
      <c r="Y37" s="345"/>
      <c r="Z37" s="343"/>
      <c r="AA37" s="344"/>
      <c r="AB37" s="344"/>
      <c r="AC37" s="344"/>
      <c r="AD37" s="344"/>
      <c r="AE37" s="344"/>
      <c r="AF37" s="345"/>
      <c r="AG37" s="343"/>
      <c r="AH37" s="344"/>
      <c r="AI37" s="344"/>
      <c r="AJ37" s="344"/>
      <c r="AK37" s="344"/>
      <c r="AL37" s="344"/>
      <c r="AM37" s="345"/>
      <c r="AN37" s="343"/>
      <c r="AO37" s="344"/>
      <c r="AP37" s="344"/>
      <c r="AQ37" s="344"/>
      <c r="AR37" s="344"/>
      <c r="AS37" s="344"/>
      <c r="AT37" s="345"/>
      <c r="AU37" s="343"/>
      <c r="AV37" s="344"/>
      <c r="AW37" s="344"/>
      <c r="AX37" s="860"/>
      <c r="AY37" s="861"/>
      <c r="AZ37" s="871"/>
      <c r="BA37" s="861"/>
      <c r="BB37" s="811"/>
      <c r="BC37" s="812"/>
      <c r="BD37" s="812"/>
      <c r="BE37" s="812"/>
      <c r="BF37" s="813"/>
    </row>
    <row r="38" spans="2:58" ht="20.25" customHeight="1" x14ac:dyDescent="0.2">
      <c r="B38" s="328">
        <f>B35+1</f>
        <v>7</v>
      </c>
      <c r="C38" s="790"/>
      <c r="D38" s="791"/>
      <c r="E38" s="792"/>
      <c r="F38" s="723"/>
      <c r="G38" s="727"/>
      <c r="H38" s="728"/>
      <c r="I38" s="728"/>
      <c r="J38" s="849"/>
      <c r="K38" s="854"/>
      <c r="L38" s="855"/>
      <c r="M38" s="856"/>
      <c r="N38" s="329" t="s">
        <v>449</v>
      </c>
      <c r="O38" s="330"/>
      <c r="P38" s="330"/>
      <c r="Q38" s="331"/>
      <c r="R38" s="332"/>
      <c r="S38" s="254"/>
      <c r="T38" s="255"/>
      <c r="U38" s="255"/>
      <c r="V38" s="255"/>
      <c r="W38" s="255"/>
      <c r="X38" s="255"/>
      <c r="Y38" s="256"/>
      <c r="Z38" s="254"/>
      <c r="AA38" s="255"/>
      <c r="AB38" s="255"/>
      <c r="AC38" s="255"/>
      <c r="AD38" s="255"/>
      <c r="AE38" s="255"/>
      <c r="AF38" s="256"/>
      <c r="AG38" s="254"/>
      <c r="AH38" s="255"/>
      <c r="AI38" s="255"/>
      <c r="AJ38" s="255"/>
      <c r="AK38" s="255"/>
      <c r="AL38" s="255"/>
      <c r="AM38" s="256"/>
      <c r="AN38" s="254"/>
      <c r="AO38" s="255"/>
      <c r="AP38" s="255"/>
      <c r="AQ38" s="255"/>
      <c r="AR38" s="255"/>
      <c r="AS38" s="255"/>
      <c r="AT38" s="256"/>
      <c r="AU38" s="254"/>
      <c r="AV38" s="255"/>
      <c r="AW38" s="255"/>
      <c r="AX38" s="872"/>
      <c r="AY38" s="779"/>
      <c r="AZ38" s="776"/>
      <c r="BA38" s="779"/>
      <c r="BB38" s="767"/>
      <c r="BC38" s="768"/>
      <c r="BD38" s="768"/>
      <c r="BE38" s="768"/>
      <c r="BF38" s="769"/>
    </row>
    <row r="39" spans="2:58" ht="20.25" customHeight="1" x14ac:dyDescent="0.2">
      <c r="B39" s="333"/>
      <c r="C39" s="793"/>
      <c r="D39" s="794"/>
      <c r="E39" s="795"/>
      <c r="F39" s="797"/>
      <c r="G39" s="801"/>
      <c r="H39" s="802"/>
      <c r="I39" s="802"/>
      <c r="J39" s="850"/>
      <c r="K39" s="857"/>
      <c r="L39" s="858"/>
      <c r="M39" s="859"/>
      <c r="N39" s="334" t="s">
        <v>450</v>
      </c>
      <c r="O39" s="346"/>
      <c r="P39" s="346"/>
      <c r="Q39" s="347"/>
      <c r="R39" s="348"/>
      <c r="S39" s="257"/>
      <c r="T39" s="258"/>
      <c r="U39" s="258"/>
      <c r="V39" s="258"/>
      <c r="W39" s="258"/>
      <c r="X39" s="258"/>
      <c r="Y39" s="259"/>
      <c r="Z39" s="257"/>
      <c r="AA39" s="258"/>
      <c r="AB39" s="258"/>
      <c r="AC39" s="258"/>
      <c r="AD39" s="258"/>
      <c r="AE39" s="258"/>
      <c r="AF39" s="259"/>
      <c r="AG39" s="257"/>
      <c r="AH39" s="258"/>
      <c r="AI39" s="258"/>
      <c r="AJ39" s="258"/>
      <c r="AK39" s="258"/>
      <c r="AL39" s="258"/>
      <c r="AM39" s="259"/>
      <c r="AN39" s="257"/>
      <c r="AO39" s="258"/>
      <c r="AP39" s="258"/>
      <c r="AQ39" s="258"/>
      <c r="AR39" s="258"/>
      <c r="AS39" s="258"/>
      <c r="AT39" s="259"/>
      <c r="AU39" s="257"/>
      <c r="AV39" s="258"/>
      <c r="AW39" s="258"/>
      <c r="AX39" s="873"/>
      <c r="AY39" s="786"/>
      <c r="AZ39" s="783"/>
      <c r="BA39" s="786"/>
      <c r="BB39" s="770"/>
      <c r="BC39" s="771"/>
      <c r="BD39" s="771"/>
      <c r="BE39" s="771"/>
      <c r="BF39" s="772"/>
    </row>
    <row r="40" spans="2:58" ht="20.25" customHeight="1" x14ac:dyDescent="0.2">
      <c r="B40" s="338"/>
      <c r="C40" s="787"/>
      <c r="D40" s="788"/>
      <c r="E40" s="789"/>
      <c r="F40" s="723"/>
      <c r="G40" s="798"/>
      <c r="H40" s="799"/>
      <c r="I40" s="799"/>
      <c r="J40" s="848"/>
      <c r="K40" s="851"/>
      <c r="L40" s="852"/>
      <c r="M40" s="853"/>
      <c r="N40" s="339" t="s">
        <v>448</v>
      </c>
      <c r="O40" s="340"/>
      <c r="P40" s="340"/>
      <c r="Q40" s="341"/>
      <c r="R40" s="342"/>
      <c r="S40" s="343"/>
      <c r="T40" s="344"/>
      <c r="U40" s="344"/>
      <c r="V40" s="344"/>
      <c r="W40" s="344"/>
      <c r="X40" s="344"/>
      <c r="Y40" s="345"/>
      <c r="Z40" s="343"/>
      <c r="AA40" s="344"/>
      <c r="AB40" s="344"/>
      <c r="AC40" s="344"/>
      <c r="AD40" s="344"/>
      <c r="AE40" s="344"/>
      <c r="AF40" s="345"/>
      <c r="AG40" s="343"/>
      <c r="AH40" s="344"/>
      <c r="AI40" s="344"/>
      <c r="AJ40" s="344"/>
      <c r="AK40" s="344"/>
      <c r="AL40" s="344"/>
      <c r="AM40" s="345"/>
      <c r="AN40" s="343"/>
      <c r="AO40" s="344"/>
      <c r="AP40" s="344"/>
      <c r="AQ40" s="344"/>
      <c r="AR40" s="344"/>
      <c r="AS40" s="344"/>
      <c r="AT40" s="345"/>
      <c r="AU40" s="343"/>
      <c r="AV40" s="344"/>
      <c r="AW40" s="344"/>
      <c r="AX40" s="860"/>
      <c r="AY40" s="861"/>
      <c r="AZ40" s="871"/>
      <c r="BA40" s="861"/>
      <c r="BB40" s="811"/>
      <c r="BC40" s="812"/>
      <c r="BD40" s="812"/>
      <c r="BE40" s="812"/>
      <c r="BF40" s="813"/>
    </row>
    <row r="41" spans="2:58" ht="20.25" customHeight="1" x14ac:dyDescent="0.2">
      <c r="B41" s="328">
        <f>B38+1</f>
        <v>8</v>
      </c>
      <c r="C41" s="790"/>
      <c r="D41" s="791"/>
      <c r="E41" s="792"/>
      <c r="F41" s="723"/>
      <c r="G41" s="727"/>
      <c r="H41" s="728"/>
      <c r="I41" s="728"/>
      <c r="J41" s="849"/>
      <c r="K41" s="854"/>
      <c r="L41" s="855"/>
      <c r="M41" s="856"/>
      <c r="N41" s="329" t="s">
        <v>449</v>
      </c>
      <c r="O41" s="330"/>
      <c r="P41" s="330"/>
      <c r="Q41" s="331"/>
      <c r="R41" s="332"/>
      <c r="S41" s="254"/>
      <c r="T41" s="255"/>
      <c r="U41" s="255"/>
      <c r="V41" s="255"/>
      <c r="W41" s="255"/>
      <c r="X41" s="255"/>
      <c r="Y41" s="256"/>
      <c r="Z41" s="254"/>
      <c r="AA41" s="255"/>
      <c r="AB41" s="255"/>
      <c r="AC41" s="255"/>
      <c r="AD41" s="255"/>
      <c r="AE41" s="255"/>
      <c r="AF41" s="256"/>
      <c r="AG41" s="254"/>
      <c r="AH41" s="255"/>
      <c r="AI41" s="255"/>
      <c r="AJ41" s="255"/>
      <c r="AK41" s="255"/>
      <c r="AL41" s="255"/>
      <c r="AM41" s="256"/>
      <c r="AN41" s="254"/>
      <c r="AO41" s="255"/>
      <c r="AP41" s="255"/>
      <c r="AQ41" s="255"/>
      <c r="AR41" s="255"/>
      <c r="AS41" s="255"/>
      <c r="AT41" s="256"/>
      <c r="AU41" s="254"/>
      <c r="AV41" s="255"/>
      <c r="AW41" s="255"/>
      <c r="AX41" s="872"/>
      <c r="AY41" s="779"/>
      <c r="AZ41" s="776"/>
      <c r="BA41" s="779"/>
      <c r="BB41" s="767"/>
      <c r="BC41" s="768"/>
      <c r="BD41" s="768"/>
      <c r="BE41" s="768"/>
      <c r="BF41" s="769"/>
    </row>
    <row r="42" spans="2:58" ht="20.25" customHeight="1" x14ac:dyDescent="0.2">
      <c r="B42" s="333"/>
      <c r="C42" s="793"/>
      <c r="D42" s="794"/>
      <c r="E42" s="795"/>
      <c r="F42" s="797"/>
      <c r="G42" s="801"/>
      <c r="H42" s="802"/>
      <c r="I42" s="802"/>
      <c r="J42" s="850"/>
      <c r="K42" s="857"/>
      <c r="L42" s="858"/>
      <c r="M42" s="859"/>
      <c r="N42" s="334" t="s">
        <v>450</v>
      </c>
      <c r="O42" s="349"/>
      <c r="P42" s="349"/>
      <c r="Q42" s="336"/>
      <c r="R42" s="337"/>
      <c r="S42" s="257"/>
      <c r="T42" s="258"/>
      <c r="U42" s="258"/>
      <c r="V42" s="258"/>
      <c r="W42" s="258"/>
      <c r="X42" s="258"/>
      <c r="Y42" s="259"/>
      <c r="Z42" s="257"/>
      <c r="AA42" s="258"/>
      <c r="AB42" s="258"/>
      <c r="AC42" s="258"/>
      <c r="AD42" s="258"/>
      <c r="AE42" s="258"/>
      <c r="AF42" s="259"/>
      <c r="AG42" s="257"/>
      <c r="AH42" s="258"/>
      <c r="AI42" s="258"/>
      <c r="AJ42" s="258"/>
      <c r="AK42" s="258"/>
      <c r="AL42" s="258"/>
      <c r="AM42" s="259"/>
      <c r="AN42" s="257"/>
      <c r="AO42" s="258"/>
      <c r="AP42" s="258"/>
      <c r="AQ42" s="258"/>
      <c r="AR42" s="258"/>
      <c r="AS42" s="258"/>
      <c r="AT42" s="259"/>
      <c r="AU42" s="257"/>
      <c r="AV42" s="258"/>
      <c r="AW42" s="258"/>
      <c r="AX42" s="873"/>
      <c r="AY42" s="786"/>
      <c r="AZ42" s="783"/>
      <c r="BA42" s="786"/>
      <c r="BB42" s="770"/>
      <c r="BC42" s="771"/>
      <c r="BD42" s="771"/>
      <c r="BE42" s="771"/>
      <c r="BF42" s="772"/>
    </row>
    <row r="43" spans="2:58" ht="20.25" customHeight="1" x14ac:dyDescent="0.2">
      <c r="B43" s="338"/>
      <c r="C43" s="787"/>
      <c r="D43" s="788"/>
      <c r="E43" s="789"/>
      <c r="F43" s="723"/>
      <c r="G43" s="798"/>
      <c r="H43" s="799"/>
      <c r="I43" s="799"/>
      <c r="J43" s="848"/>
      <c r="K43" s="851"/>
      <c r="L43" s="852"/>
      <c r="M43" s="853"/>
      <c r="N43" s="339" t="s">
        <v>448</v>
      </c>
      <c r="O43" s="340"/>
      <c r="P43" s="340"/>
      <c r="Q43" s="341"/>
      <c r="R43" s="342"/>
      <c r="S43" s="343"/>
      <c r="T43" s="344"/>
      <c r="U43" s="344"/>
      <c r="V43" s="344"/>
      <c r="W43" s="344"/>
      <c r="X43" s="344"/>
      <c r="Y43" s="345"/>
      <c r="Z43" s="343"/>
      <c r="AA43" s="344"/>
      <c r="AB43" s="344"/>
      <c r="AC43" s="344"/>
      <c r="AD43" s="344"/>
      <c r="AE43" s="344"/>
      <c r="AF43" s="345"/>
      <c r="AG43" s="343"/>
      <c r="AH43" s="344"/>
      <c r="AI43" s="344"/>
      <c r="AJ43" s="344"/>
      <c r="AK43" s="344"/>
      <c r="AL43" s="344"/>
      <c r="AM43" s="345"/>
      <c r="AN43" s="343"/>
      <c r="AO43" s="344"/>
      <c r="AP43" s="344"/>
      <c r="AQ43" s="344"/>
      <c r="AR43" s="344"/>
      <c r="AS43" s="344"/>
      <c r="AT43" s="345"/>
      <c r="AU43" s="343"/>
      <c r="AV43" s="344"/>
      <c r="AW43" s="344"/>
      <c r="AX43" s="860"/>
      <c r="AY43" s="861"/>
      <c r="AZ43" s="871"/>
      <c r="BA43" s="861"/>
      <c r="BB43" s="811"/>
      <c r="BC43" s="812"/>
      <c r="BD43" s="812"/>
      <c r="BE43" s="812"/>
      <c r="BF43" s="813"/>
    </row>
    <row r="44" spans="2:58" ht="20.25" customHeight="1" x14ac:dyDescent="0.2">
      <c r="B44" s="328">
        <f>B41+1</f>
        <v>9</v>
      </c>
      <c r="C44" s="790"/>
      <c r="D44" s="791"/>
      <c r="E44" s="792"/>
      <c r="F44" s="723"/>
      <c r="G44" s="727"/>
      <c r="H44" s="728"/>
      <c r="I44" s="728"/>
      <c r="J44" s="849"/>
      <c r="K44" s="854"/>
      <c r="L44" s="855"/>
      <c r="M44" s="856"/>
      <c r="N44" s="329" t="s">
        <v>449</v>
      </c>
      <c r="O44" s="330"/>
      <c r="P44" s="330"/>
      <c r="Q44" s="331"/>
      <c r="R44" s="332"/>
      <c r="S44" s="254"/>
      <c r="T44" s="255"/>
      <c r="U44" s="255"/>
      <c r="V44" s="255"/>
      <c r="W44" s="255"/>
      <c r="X44" s="255"/>
      <c r="Y44" s="256"/>
      <c r="Z44" s="254"/>
      <c r="AA44" s="255"/>
      <c r="AB44" s="255"/>
      <c r="AC44" s="255"/>
      <c r="AD44" s="255"/>
      <c r="AE44" s="255"/>
      <c r="AF44" s="256"/>
      <c r="AG44" s="254"/>
      <c r="AH44" s="255"/>
      <c r="AI44" s="255"/>
      <c r="AJ44" s="255"/>
      <c r="AK44" s="255"/>
      <c r="AL44" s="255"/>
      <c r="AM44" s="256"/>
      <c r="AN44" s="254"/>
      <c r="AO44" s="255"/>
      <c r="AP44" s="255"/>
      <c r="AQ44" s="255"/>
      <c r="AR44" s="255"/>
      <c r="AS44" s="255"/>
      <c r="AT44" s="256"/>
      <c r="AU44" s="254"/>
      <c r="AV44" s="255"/>
      <c r="AW44" s="255"/>
      <c r="AX44" s="872"/>
      <c r="AY44" s="779"/>
      <c r="AZ44" s="776"/>
      <c r="BA44" s="779"/>
      <c r="BB44" s="767"/>
      <c r="BC44" s="768"/>
      <c r="BD44" s="768"/>
      <c r="BE44" s="768"/>
      <c r="BF44" s="769"/>
    </row>
    <row r="45" spans="2:58" ht="20.25" customHeight="1" x14ac:dyDescent="0.2">
      <c r="B45" s="333"/>
      <c r="C45" s="793"/>
      <c r="D45" s="794"/>
      <c r="E45" s="795"/>
      <c r="F45" s="797"/>
      <c r="G45" s="801"/>
      <c r="H45" s="802"/>
      <c r="I45" s="802"/>
      <c r="J45" s="850"/>
      <c r="K45" s="857"/>
      <c r="L45" s="858"/>
      <c r="M45" s="859"/>
      <c r="N45" s="334" t="s">
        <v>450</v>
      </c>
      <c r="O45" s="335"/>
      <c r="P45" s="335"/>
      <c r="Q45" s="350"/>
      <c r="R45" s="351"/>
      <c r="S45" s="257"/>
      <c r="T45" s="258"/>
      <c r="U45" s="258"/>
      <c r="V45" s="258"/>
      <c r="W45" s="258"/>
      <c r="X45" s="258"/>
      <c r="Y45" s="259"/>
      <c r="Z45" s="257"/>
      <c r="AA45" s="258"/>
      <c r="AB45" s="258"/>
      <c r="AC45" s="258"/>
      <c r="AD45" s="258"/>
      <c r="AE45" s="258"/>
      <c r="AF45" s="259"/>
      <c r="AG45" s="257"/>
      <c r="AH45" s="258"/>
      <c r="AI45" s="258"/>
      <c r="AJ45" s="258"/>
      <c r="AK45" s="258"/>
      <c r="AL45" s="258"/>
      <c r="AM45" s="259"/>
      <c r="AN45" s="257"/>
      <c r="AO45" s="258"/>
      <c r="AP45" s="258"/>
      <c r="AQ45" s="258"/>
      <c r="AR45" s="258"/>
      <c r="AS45" s="258"/>
      <c r="AT45" s="259"/>
      <c r="AU45" s="257"/>
      <c r="AV45" s="258"/>
      <c r="AW45" s="258"/>
      <c r="AX45" s="873"/>
      <c r="AY45" s="786"/>
      <c r="AZ45" s="783"/>
      <c r="BA45" s="786"/>
      <c r="BB45" s="770"/>
      <c r="BC45" s="771"/>
      <c r="BD45" s="771"/>
      <c r="BE45" s="771"/>
      <c r="BF45" s="772"/>
    </row>
    <row r="46" spans="2:58" ht="20.25" customHeight="1" x14ac:dyDescent="0.2">
      <c r="B46" s="338"/>
      <c r="C46" s="787"/>
      <c r="D46" s="788"/>
      <c r="E46" s="789"/>
      <c r="F46" s="723"/>
      <c r="G46" s="798"/>
      <c r="H46" s="799"/>
      <c r="I46" s="799"/>
      <c r="J46" s="848"/>
      <c r="K46" s="851"/>
      <c r="L46" s="852"/>
      <c r="M46" s="853"/>
      <c r="N46" s="339" t="s">
        <v>448</v>
      </c>
      <c r="O46" s="346"/>
      <c r="P46" s="346"/>
      <c r="Q46" s="347"/>
      <c r="R46" s="352"/>
      <c r="S46" s="343"/>
      <c r="T46" s="344"/>
      <c r="U46" s="344"/>
      <c r="V46" s="344"/>
      <c r="W46" s="344"/>
      <c r="X46" s="344"/>
      <c r="Y46" s="345"/>
      <c r="Z46" s="343"/>
      <c r="AA46" s="344"/>
      <c r="AB46" s="344"/>
      <c r="AC46" s="344"/>
      <c r="AD46" s="344"/>
      <c r="AE46" s="344"/>
      <c r="AF46" s="345"/>
      <c r="AG46" s="343"/>
      <c r="AH46" s="344"/>
      <c r="AI46" s="344"/>
      <c r="AJ46" s="344"/>
      <c r="AK46" s="344"/>
      <c r="AL46" s="344"/>
      <c r="AM46" s="345"/>
      <c r="AN46" s="343"/>
      <c r="AO46" s="344"/>
      <c r="AP46" s="344"/>
      <c r="AQ46" s="344"/>
      <c r="AR46" s="344"/>
      <c r="AS46" s="344"/>
      <c r="AT46" s="345"/>
      <c r="AU46" s="343"/>
      <c r="AV46" s="344"/>
      <c r="AW46" s="344"/>
      <c r="AX46" s="860"/>
      <c r="AY46" s="861"/>
      <c r="AZ46" s="871"/>
      <c r="BA46" s="861"/>
      <c r="BB46" s="811"/>
      <c r="BC46" s="812"/>
      <c r="BD46" s="812"/>
      <c r="BE46" s="812"/>
      <c r="BF46" s="813"/>
    </row>
    <row r="47" spans="2:58" ht="20.25" customHeight="1" x14ac:dyDescent="0.2">
      <c r="B47" s="328">
        <f>B44+1</f>
        <v>10</v>
      </c>
      <c r="C47" s="790"/>
      <c r="D47" s="791"/>
      <c r="E47" s="792"/>
      <c r="F47" s="723"/>
      <c r="G47" s="727"/>
      <c r="H47" s="728"/>
      <c r="I47" s="728"/>
      <c r="J47" s="849"/>
      <c r="K47" s="854"/>
      <c r="L47" s="855"/>
      <c r="M47" s="856"/>
      <c r="N47" s="329" t="s">
        <v>449</v>
      </c>
      <c r="O47" s="330"/>
      <c r="P47" s="330"/>
      <c r="Q47" s="331"/>
      <c r="R47" s="332"/>
      <c r="S47" s="254"/>
      <c r="T47" s="255"/>
      <c r="U47" s="255"/>
      <c r="V47" s="255"/>
      <c r="W47" s="255"/>
      <c r="X47" s="255"/>
      <c r="Y47" s="256"/>
      <c r="Z47" s="254"/>
      <c r="AA47" s="255"/>
      <c r="AB47" s="255"/>
      <c r="AC47" s="255"/>
      <c r="AD47" s="255"/>
      <c r="AE47" s="255"/>
      <c r="AF47" s="256"/>
      <c r="AG47" s="254"/>
      <c r="AH47" s="255"/>
      <c r="AI47" s="255"/>
      <c r="AJ47" s="255"/>
      <c r="AK47" s="255"/>
      <c r="AL47" s="255"/>
      <c r="AM47" s="256"/>
      <c r="AN47" s="254"/>
      <c r="AO47" s="255"/>
      <c r="AP47" s="255"/>
      <c r="AQ47" s="255"/>
      <c r="AR47" s="255"/>
      <c r="AS47" s="255"/>
      <c r="AT47" s="256"/>
      <c r="AU47" s="254"/>
      <c r="AV47" s="255"/>
      <c r="AW47" s="255"/>
      <c r="AX47" s="872"/>
      <c r="AY47" s="779"/>
      <c r="AZ47" s="776"/>
      <c r="BA47" s="779"/>
      <c r="BB47" s="767"/>
      <c r="BC47" s="768"/>
      <c r="BD47" s="768"/>
      <c r="BE47" s="768"/>
      <c r="BF47" s="769"/>
    </row>
    <row r="48" spans="2:58" ht="20.25" customHeight="1" x14ac:dyDescent="0.2">
      <c r="B48" s="333"/>
      <c r="C48" s="793"/>
      <c r="D48" s="794"/>
      <c r="E48" s="795"/>
      <c r="F48" s="797"/>
      <c r="G48" s="801"/>
      <c r="H48" s="802"/>
      <c r="I48" s="802"/>
      <c r="J48" s="850"/>
      <c r="K48" s="857"/>
      <c r="L48" s="858"/>
      <c r="M48" s="859"/>
      <c r="N48" s="353" t="s">
        <v>450</v>
      </c>
      <c r="O48" s="354"/>
      <c r="P48" s="354"/>
      <c r="Q48" s="355"/>
      <c r="R48" s="356"/>
      <c r="S48" s="257"/>
      <c r="T48" s="258"/>
      <c r="U48" s="258"/>
      <c r="V48" s="258"/>
      <c r="W48" s="258"/>
      <c r="X48" s="258"/>
      <c r="Y48" s="259"/>
      <c r="Z48" s="257"/>
      <c r="AA48" s="258"/>
      <c r="AB48" s="258"/>
      <c r="AC48" s="258"/>
      <c r="AD48" s="258"/>
      <c r="AE48" s="258"/>
      <c r="AF48" s="259"/>
      <c r="AG48" s="257"/>
      <c r="AH48" s="258"/>
      <c r="AI48" s="258"/>
      <c r="AJ48" s="258"/>
      <c r="AK48" s="258"/>
      <c r="AL48" s="258"/>
      <c r="AM48" s="259"/>
      <c r="AN48" s="257"/>
      <c r="AO48" s="258"/>
      <c r="AP48" s="258"/>
      <c r="AQ48" s="258"/>
      <c r="AR48" s="258"/>
      <c r="AS48" s="258"/>
      <c r="AT48" s="259"/>
      <c r="AU48" s="257"/>
      <c r="AV48" s="258"/>
      <c r="AW48" s="258"/>
      <c r="AX48" s="873"/>
      <c r="AY48" s="786"/>
      <c r="AZ48" s="783"/>
      <c r="BA48" s="786"/>
      <c r="BB48" s="770"/>
      <c r="BC48" s="771"/>
      <c r="BD48" s="771"/>
      <c r="BE48" s="771"/>
      <c r="BF48" s="772"/>
    </row>
    <row r="49" spans="2:58" ht="20.25" customHeight="1" x14ac:dyDescent="0.2">
      <c r="B49" s="338"/>
      <c r="C49" s="787"/>
      <c r="D49" s="788"/>
      <c r="E49" s="789"/>
      <c r="F49" s="723"/>
      <c r="G49" s="798"/>
      <c r="H49" s="799"/>
      <c r="I49" s="799"/>
      <c r="J49" s="848"/>
      <c r="K49" s="851"/>
      <c r="L49" s="852"/>
      <c r="M49" s="853"/>
      <c r="N49" s="339" t="s">
        <v>448</v>
      </c>
      <c r="O49" s="346"/>
      <c r="P49" s="346"/>
      <c r="Q49" s="347"/>
      <c r="R49" s="352"/>
      <c r="S49" s="343"/>
      <c r="T49" s="344"/>
      <c r="U49" s="344"/>
      <c r="V49" s="344"/>
      <c r="W49" s="344"/>
      <c r="X49" s="344"/>
      <c r="Y49" s="345"/>
      <c r="Z49" s="343"/>
      <c r="AA49" s="344"/>
      <c r="AB49" s="344"/>
      <c r="AC49" s="344"/>
      <c r="AD49" s="344"/>
      <c r="AE49" s="344"/>
      <c r="AF49" s="345"/>
      <c r="AG49" s="343"/>
      <c r="AH49" s="344"/>
      <c r="AI49" s="344"/>
      <c r="AJ49" s="344"/>
      <c r="AK49" s="344"/>
      <c r="AL49" s="344"/>
      <c r="AM49" s="345"/>
      <c r="AN49" s="343"/>
      <c r="AO49" s="344"/>
      <c r="AP49" s="344"/>
      <c r="AQ49" s="344"/>
      <c r="AR49" s="344"/>
      <c r="AS49" s="344"/>
      <c r="AT49" s="345"/>
      <c r="AU49" s="343"/>
      <c r="AV49" s="344"/>
      <c r="AW49" s="344"/>
      <c r="AX49" s="860"/>
      <c r="AY49" s="861"/>
      <c r="AZ49" s="871"/>
      <c r="BA49" s="861"/>
      <c r="BB49" s="811"/>
      <c r="BC49" s="812"/>
      <c r="BD49" s="812"/>
      <c r="BE49" s="812"/>
      <c r="BF49" s="813"/>
    </row>
    <row r="50" spans="2:58" ht="20.25" customHeight="1" x14ac:dyDescent="0.2">
      <c r="B50" s="328">
        <f>B47+1</f>
        <v>11</v>
      </c>
      <c r="C50" s="790"/>
      <c r="D50" s="791"/>
      <c r="E50" s="792"/>
      <c r="F50" s="723"/>
      <c r="G50" s="727"/>
      <c r="H50" s="728"/>
      <c r="I50" s="728"/>
      <c r="J50" s="849"/>
      <c r="K50" s="854"/>
      <c r="L50" s="855"/>
      <c r="M50" s="856"/>
      <c r="N50" s="329" t="s">
        <v>449</v>
      </c>
      <c r="O50" s="330"/>
      <c r="P50" s="330"/>
      <c r="Q50" s="331"/>
      <c r="R50" s="332"/>
      <c r="S50" s="254"/>
      <c r="T50" s="255"/>
      <c r="U50" s="255"/>
      <c r="V50" s="255"/>
      <c r="W50" s="255"/>
      <c r="X50" s="255"/>
      <c r="Y50" s="256"/>
      <c r="Z50" s="254"/>
      <c r="AA50" s="255"/>
      <c r="AB50" s="255"/>
      <c r="AC50" s="255"/>
      <c r="AD50" s="255"/>
      <c r="AE50" s="255"/>
      <c r="AF50" s="256"/>
      <c r="AG50" s="254"/>
      <c r="AH50" s="255"/>
      <c r="AI50" s="255"/>
      <c r="AJ50" s="255"/>
      <c r="AK50" s="255"/>
      <c r="AL50" s="255"/>
      <c r="AM50" s="256"/>
      <c r="AN50" s="254"/>
      <c r="AO50" s="255"/>
      <c r="AP50" s="255"/>
      <c r="AQ50" s="255"/>
      <c r="AR50" s="255"/>
      <c r="AS50" s="255"/>
      <c r="AT50" s="256"/>
      <c r="AU50" s="254"/>
      <c r="AV50" s="255"/>
      <c r="AW50" s="255"/>
      <c r="AX50" s="872"/>
      <c r="AY50" s="779"/>
      <c r="AZ50" s="776"/>
      <c r="BA50" s="779"/>
      <c r="BB50" s="767"/>
      <c r="BC50" s="768"/>
      <c r="BD50" s="768"/>
      <c r="BE50" s="768"/>
      <c r="BF50" s="769"/>
    </row>
    <row r="51" spans="2:58" ht="20.25" customHeight="1" x14ac:dyDescent="0.2">
      <c r="B51" s="333"/>
      <c r="C51" s="793"/>
      <c r="D51" s="794"/>
      <c r="E51" s="795"/>
      <c r="F51" s="797"/>
      <c r="G51" s="801"/>
      <c r="H51" s="802"/>
      <c r="I51" s="802"/>
      <c r="J51" s="850"/>
      <c r="K51" s="857"/>
      <c r="L51" s="858"/>
      <c r="M51" s="859"/>
      <c r="N51" s="353" t="s">
        <v>450</v>
      </c>
      <c r="O51" s="354"/>
      <c r="P51" s="354"/>
      <c r="Q51" s="355"/>
      <c r="R51" s="356"/>
      <c r="S51" s="257"/>
      <c r="T51" s="258"/>
      <c r="U51" s="258"/>
      <c r="V51" s="258"/>
      <c r="W51" s="258"/>
      <c r="X51" s="258"/>
      <c r="Y51" s="259"/>
      <c r="Z51" s="257"/>
      <c r="AA51" s="258"/>
      <c r="AB51" s="258"/>
      <c r="AC51" s="258"/>
      <c r="AD51" s="258"/>
      <c r="AE51" s="258"/>
      <c r="AF51" s="259"/>
      <c r="AG51" s="257"/>
      <c r="AH51" s="258"/>
      <c r="AI51" s="258"/>
      <c r="AJ51" s="258"/>
      <c r="AK51" s="258"/>
      <c r="AL51" s="258"/>
      <c r="AM51" s="259"/>
      <c r="AN51" s="257"/>
      <c r="AO51" s="258"/>
      <c r="AP51" s="258"/>
      <c r="AQ51" s="258"/>
      <c r="AR51" s="258"/>
      <c r="AS51" s="258"/>
      <c r="AT51" s="259"/>
      <c r="AU51" s="257"/>
      <c r="AV51" s="258"/>
      <c r="AW51" s="258"/>
      <c r="AX51" s="873"/>
      <c r="AY51" s="786"/>
      <c r="AZ51" s="783"/>
      <c r="BA51" s="786"/>
      <c r="BB51" s="770"/>
      <c r="BC51" s="771"/>
      <c r="BD51" s="771"/>
      <c r="BE51" s="771"/>
      <c r="BF51" s="772"/>
    </row>
    <row r="52" spans="2:58" ht="20.25" customHeight="1" x14ac:dyDescent="0.2">
      <c r="B52" s="338"/>
      <c r="C52" s="787"/>
      <c r="D52" s="788"/>
      <c r="E52" s="789"/>
      <c r="F52" s="723"/>
      <c r="G52" s="798"/>
      <c r="H52" s="799"/>
      <c r="I52" s="799"/>
      <c r="J52" s="848"/>
      <c r="K52" s="851"/>
      <c r="L52" s="852"/>
      <c r="M52" s="853"/>
      <c r="N52" s="339" t="s">
        <v>448</v>
      </c>
      <c r="O52" s="346"/>
      <c r="P52" s="346"/>
      <c r="Q52" s="347"/>
      <c r="R52" s="352"/>
      <c r="S52" s="343"/>
      <c r="T52" s="344"/>
      <c r="U52" s="344"/>
      <c r="V52" s="344"/>
      <c r="W52" s="344"/>
      <c r="X52" s="344"/>
      <c r="Y52" s="345"/>
      <c r="Z52" s="343"/>
      <c r="AA52" s="344"/>
      <c r="AB52" s="344"/>
      <c r="AC52" s="344"/>
      <c r="AD52" s="344"/>
      <c r="AE52" s="344"/>
      <c r="AF52" s="345"/>
      <c r="AG52" s="343"/>
      <c r="AH52" s="344"/>
      <c r="AI52" s="344"/>
      <c r="AJ52" s="344"/>
      <c r="AK52" s="344"/>
      <c r="AL52" s="344"/>
      <c r="AM52" s="345"/>
      <c r="AN52" s="343"/>
      <c r="AO52" s="344"/>
      <c r="AP52" s="344"/>
      <c r="AQ52" s="344"/>
      <c r="AR52" s="344"/>
      <c r="AS52" s="344"/>
      <c r="AT52" s="345"/>
      <c r="AU52" s="343"/>
      <c r="AV52" s="344"/>
      <c r="AW52" s="344"/>
      <c r="AX52" s="860"/>
      <c r="AY52" s="861"/>
      <c r="AZ52" s="871"/>
      <c r="BA52" s="861"/>
      <c r="BB52" s="811"/>
      <c r="BC52" s="812"/>
      <c r="BD52" s="812"/>
      <c r="BE52" s="812"/>
      <c r="BF52" s="813"/>
    </row>
    <row r="53" spans="2:58" ht="20.25" customHeight="1" x14ac:dyDescent="0.2">
      <c r="B53" s="328">
        <f>B50+1</f>
        <v>12</v>
      </c>
      <c r="C53" s="790"/>
      <c r="D53" s="791"/>
      <c r="E53" s="792"/>
      <c r="F53" s="723"/>
      <c r="G53" s="727"/>
      <c r="H53" s="728"/>
      <c r="I53" s="728"/>
      <c r="J53" s="849"/>
      <c r="K53" s="854"/>
      <c r="L53" s="855"/>
      <c r="M53" s="856"/>
      <c r="N53" s="329" t="s">
        <v>449</v>
      </c>
      <c r="O53" s="330"/>
      <c r="P53" s="330"/>
      <c r="Q53" s="331"/>
      <c r="R53" s="332"/>
      <c r="S53" s="254"/>
      <c r="T53" s="255"/>
      <c r="U53" s="255"/>
      <c r="V53" s="255"/>
      <c r="W53" s="255"/>
      <c r="X53" s="255"/>
      <c r="Y53" s="256"/>
      <c r="Z53" s="254"/>
      <c r="AA53" s="255"/>
      <c r="AB53" s="255"/>
      <c r="AC53" s="255"/>
      <c r="AD53" s="255"/>
      <c r="AE53" s="255"/>
      <c r="AF53" s="256"/>
      <c r="AG53" s="254"/>
      <c r="AH53" s="255"/>
      <c r="AI53" s="255"/>
      <c r="AJ53" s="255"/>
      <c r="AK53" s="255"/>
      <c r="AL53" s="255"/>
      <c r="AM53" s="256"/>
      <c r="AN53" s="254"/>
      <c r="AO53" s="255"/>
      <c r="AP53" s="255"/>
      <c r="AQ53" s="255"/>
      <c r="AR53" s="255"/>
      <c r="AS53" s="255"/>
      <c r="AT53" s="256"/>
      <c r="AU53" s="254"/>
      <c r="AV53" s="255"/>
      <c r="AW53" s="255"/>
      <c r="AX53" s="872"/>
      <c r="AY53" s="779"/>
      <c r="AZ53" s="776"/>
      <c r="BA53" s="779"/>
      <c r="BB53" s="767"/>
      <c r="BC53" s="768"/>
      <c r="BD53" s="768"/>
      <c r="BE53" s="768"/>
      <c r="BF53" s="769"/>
    </row>
    <row r="54" spans="2:58" ht="20.25" customHeight="1" x14ac:dyDescent="0.2">
      <c r="B54" s="333"/>
      <c r="C54" s="793"/>
      <c r="D54" s="794"/>
      <c r="E54" s="795"/>
      <c r="F54" s="797"/>
      <c r="G54" s="801"/>
      <c r="H54" s="802"/>
      <c r="I54" s="802"/>
      <c r="J54" s="850"/>
      <c r="K54" s="857"/>
      <c r="L54" s="858"/>
      <c r="M54" s="859"/>
      <c r="N54" s="353" t="s">
        <v>450</v>
      </c>
      <c r="O54" s="354"/>
      <c r="P54" s="354"/>
      <c r="Q54" s="355"/>
      <c r="R54" s="356"/>
      <c r="S54" s="257"/>
      <c r="T54" s="258"/>
      <c r="U54" s="258"/>
      <c r="V54" s="258"/>
      <c r="W54" s="258"/>
      <c r="X54" s="258"/>
      <c r="Y54" s="259"/>
      <c r="Z54" s="257"/>
      <c r="AA54" s="258"/>
      <c r="AB54" s="258"/>
      <c r="AC54" s="258"/>
      <c r="AD54" s="258"/>
      <c r="AE54" s="258"/>
      <c r="AF54" s="259"/>
      <c r="AG54" s="257"/>
      <c r="AH54" s="258"/>
      <c r="AI54" s="258"/>
      <c r="AJ54" s="258"/>
      <c r="AK54" s="258"/>
      <c r="AL54" s="258"/>
      <c r="AM54" s="259"/>
      <c r="AN54" s="257"/>
      <c r="AO54" s="258"/>
      <c r="AP54" s="258"/>
      <c r="AQ54" s="258"/>
      <c r="AR54" s="258"/>
      <c r="AS54" s="258"/>
      <c r="AT54" s="259"/>
      <c r="AU54" s="257"/>
      <c r="AV54" s="258"/>
      <c r="AW54" s="258"/>
      <c r="AX54" s="873"/>
      <c r="AY54" s="786"/>
      <c r="AZ54" s="783"/>
      <c r="BA54" s="786"/>
      <c r="BB54" s="770"/>
      <c r="BC54" s="771"/>
      <c r="BD54" s="771"/>
      <c r="BE54" s="771"/>
      <c r="BF54" s="772"/>
    </row>
    <row r="55" spans="2:58" ht="20.25" customHeight="1" x14ac:dyDescent="0.2">
      <c r="B55" s="338"/>
      <c r="C55" s="787"/>
      <c r="D55" s="788"/>
      <c r="E55" s="789"/>
      <c r="F55" s="723"/>
      <c r="G55" s="798"/>
      <c r="H55" s="799"/>
      <c r="I55" s="799"/>
      <c r="J55" s="848"/>
      <c r="K55" s="851"/>
      <c r="L55" s="852"/>
      <c r="M55" s="853"/>
      <c r="N55" s="339" t="s">
        <v>448</v>
      </c>
      <c r="O55" s="346"/>
      <c r="P55" s="346"/>
      <c r="Q55" s="347"/>
      <c r="R55" s="352"/>
      <c r="S55" s="343"/>
      <c r="T55" s="344"/>
      <c r="U55" s="344"/>
      <c r="V55" s="344"/>
      <c r="W55" s="344"/>
      <c r="X55" s="344"/>
      <c r="Y55" s="345"/>
      <c r="Z55" s="343"/>
      <c r="AA55" s="344"/>
      <c r="AB55" s="344"/>
      <c r="AC55" s="344"/>
      <c r="AD55" s="344"/>
      <c r="AE55" s="344"/>
      <c r="AF55" s="345"/>
      <c r="AG55" s="343"/>
      <c r="AH55" s="344"/>
      <c r="AI55" s="344"/>
      <c r="AJ55" s="344"/>
      <c r="AK55" s="344"/>
      <c r="AL55" s="344"/>
      <c r="AM55" s="345"/>
      <c r="AN55" s="343"/>
      <c r="AO55" s="344"/>
      <c r="AP55" s="344"/>
      <c r="AQ55" s="344"/>
      <c r="AR55" s="344"/>
      <c r="AS55" s="344"/>
      <c r="AT55" s="345"/>
      <c r="AU55" s="343"/>
      <c r="AV55" s="344"/>
      <c r="AW55" s="344"/>
      <c r="AX55" s="860"/>
      <c r="AY55" s="861"/>
      <c r="AZ55" s="871"/>
      <c r="BA55" s="861"/>
      <c r="BB55" s="811"/>
      <c r="BC55" s="812"/>
      <c r="BD55" s="812"/>
      <c r="BE55" s="812"/>
      <c r="BF55" s="813"/>
    </row>
    <row r="56" spans="2:58" ht="20.25" customHeight="1" x14ac:dyDescent="0.2">
      <c r="B56" s="328">
        <f>B53+1</f>
        <v>13</v>
      </c>
      <c r="C56" s="790"/>
      <c r="D56" s="791"/>
      <c r="E56" s="792"/>
      <c r="F56" s="723"/>
      <c r="G56" s="727"/>
      <c r="H56" s="728"/>
      <c r="I56" s="728"/>
      <c r="J56" s="849"/>
      <c r="K56" s="854"/>
      <c r="L56" s="855"/>
      <c r="M56" s="856"/>
      <c r="N56" s="329" t="s">
        <v>449</v>
      </c>
      <c r="O56" s="330"/>
      <c r="P56" s="330"/>
      <c r="Q56" s="331"/>
      <c r="R56" s="332"/>
      <c r="S56" s="254"/>
      <c r="T56" s="255"/>
      <c r="U56" s="255"/>
      <c r="V56" s="255"/>
      <c r="W56" s="255"/>
      <c r="X56" s="255"/>
      <c r="Y56" s="256"/>
      <c r="Z56" s="254"/>
      <c r="AA56" s="255"/>
      <c r="AB56" s="255"/>
      <c r="AC56" s="255"/>
      <c r="AD56" s="255"/>
      <c r="AE56" s="255"/>
      <c r="AF56" s="256"/>
      <c r="AG56" s="254"/>
      <c r="AH56" s="255"/>
      <c r="AI56" s="255"/>
      <c r="AJ56" s="255"/>
      <c r="AK56" s="255"/>
      <c r="AL56" s="255"/>
      <c r="AM56" s="256"/>
      <c r="AN56" s="254"/>
      <c r="AO56" s="255"/>
      <c r="AP56" s="255"/>
      <c r="AQ56" s="255"/>
      <c r="AR56" s="255"/>
      <c r="AS56" s="255"/>
      <c r="AT56" s="256"/>
      <c r="AU56" s="254"/>
      <c r="AV56" s="255"/>
      <c r="AW56" s="255"/>
      <c r="AX56" s="872"/>
      <c r="AY56" s="779"/>
      <c r="AZ56" s="776"/>
      <c r="BA56" s="779"/>
      <c r="BB56" s="767"/>
      <c r="BC56" s="768"/>
      <c r="BD56" s="768"/>
      <c r="BE56" s="768"/>
      <c r="BF56" s="769"/>
    </row>
    <row r="57" spans="2:58" ht="20.25" customHeight="1" x14ac:dyDescent="0.2">
      <c r="B57" s="333"/>
      <c r="C57" s="793"/>
      <c r="D57" s="794"/>
      <c r="E57" s="795"/>
      <c r="F57" s="797"/>
      <c r="G57" s="801"/>
      <c r="H57" s="802"/>
      <c r="I57" s="802"/>
      <c r="J57" s="850"/>
      <c r="K57" s="857"/>
      <c r="L57" s="858"/>
      <c r="M57" s="859"/>
      <c r="N57" s="353" t="s">
        <v>450</v>
      </c>
      <c r="O57" s="354"/>
      <c r="P57" s="354"/>
      <c r="Q57" s="355"/>
      <c r="R57" s="356"/>
      <c r="S57" s="257"/>
      <c r="T57" s="258"/>
      <c r="U57" s="258"/>
      <c r="V57" s="258"/>
      <c r="W57" s="258"/>
      <c r="X57" s="258"/>
      <c r="Y57" s="259"/>
      <c r="Z57" s="257"/>
      <c r="AA57" s="258"/>
      <c r="AB57" s="258"/>
      <c r="AC57" s="258"/>
      <c r="AD57" s="258"/>
      <c r="AE57" s="258"/>
      <c r="AF57" s="259"/>
      <c r="AG57" s="257"/>
      <c r="AH57" s="258"/>
      <c r="AI57" s="258"/>
      <c r="AJ57" s="258"/>
      <c r="AK57" s="258"/>
      <c r="AL57" s="258"/>
      <c r="AM57" s="259"/>
      <c r="AN57" s="257"/>
      <c r="AO57" s="258"/>
      <c r="AP57" s="258"/>
      <c r="AQ57" s="258"/>
      <c r="AR57" s="258"/>
      <c r="AS57" s="258"/>
      <c r="AT57" s="259"/>
      <c r="AU57" s="257"/>
      <c r="AV57" s="258"/>
      <c r="AW57" s="258"/>
      <c r="AX57" s="873"/>
      <c r="AY57" s="786"/>
      <c r="AZ57" s="783"/>
      <c r="BA57" s="786"/>
      <c r="BB57" s="770"/>
      <c r="BC57" s="771"/>
      <c r="BD57" s="771"/>
      <c r="BE57" s="771"/>
      <c r="BF57" s="772"/>
    </row>
    <row r="58" spans="2:58" ht="20.25" customHeight="1" x14ac:dyDescent="0.2">
      <c r="B58" s="338"/>
      <c r="C58" s="787"/>
      <c r="D58" s="788"/>
      <c r="E58" s="789"/>
      <c r="F58" s="723"/>
      <c r="G58" s="798"/>
      <c r="H58" s="799"/>
      <c r="I58" s="799"/>
      <c r="J58" s="848"/>
      <c r="K58" s="851"/>
      <c r="L58" s="852"/>
      <c r="M58" s="853"/>
      <c r="N58" s="339" t="s">
        <v>448</v>
      </c>
      <c r="O58" s="346"/>
      <c r="P58" s="346"/>
      <c r="Q58" s="347"/>
      <c r="R58" s="352"/>
      <c r="S58" s="343"/>
      <c r="T58" s="344"/>
      <c r="U58" s="344"/>
      <c r="V58" s="344"/>
      <c r="W58" s="344"/>
      <c r="X58" s="344"/>
      <c r="Y58" s="345"/>
      <c r="Z58" s="343"/>
      <c r="AA58" s="344"/>
      <c r="AB58" s="344"/>
      <c r="AC58" s="344"/>
      <c r="AD58" s="344"/>
      <c r="AE58" s="344"/>
      <c r="AF58" s="345"/>
      <c r="AG58" s="343"/>
      <c r="AH58" s="344"/>
      <c r="AI58" s="344"/>
      <c r="AJ58" s="344"/>
      <c r="AK58" s="344"/>
      <c r="AL58" s="344"/>
      <c r="AM58" s="345"/>
      <c r="AN58" s="343"/>
      <c r="AO58" s="344"/>
      <c r="AP58" s="344"/>
      <c r="AQ58" s="344"/>
      <c r="AR58" s="344"/>
      <c r="AS58" s="344"/>
      <c r="AT58" s="345"/>
      <c r="AU58" s="343"/>
      <c r="AV58" s="344"/>
      <c r="AW58" s="344"/>
      <c r="AX58" s="860"/>
      <c r="AY58" s="861"/>
      <c r="AZ58" s="871"/>
      <c r="BA58" s="861"/>
      <c r="BB58" s="811"/>
      <c r="BC58" s="812"/>
      <c r="BD58" s="812"/>
      <c r="BE58" s="812"/>
      <c r="BF58" s="813"/>
    </row>
    <row r="59" spans="2:58" ht="20.25" customHeight="1" x14ac:dyDescent="0.2">
      <c r="B59" s="328">
        <f>B56+1</f>
        <v>14</v>
      </c>
      <c r="C59" s="790"/>
      <c r="D59" s="791"/>
      <c r="E59" s="792"/>
      <c r="F59" s="723"/>
      <c r="G59" s="727"/>
      <c r="H59" s="728"/>
      <c r="I59" s="728"/>
      <c r="J59" s="849"/>
      <c r="K59" s="854"/>
      <c r="L59" s="855"/>
      <c r="M59" s="856"/>
      <c r="N59" s="329" t="s">
        <v>449</v>
      </c>
      <c r="O59" s="330"/>
      <c r="P59" s="330"/>
      <c r="Q59" s="331"/>
      <c r="R59" s="332"/>
      <c r="S59" s="254"/>
      <c r="T59" s="255"/>
      <c r="U59" s="255"/>
      <c r="V59" s="255"/>
      <c r="W59" s="255"/>
      <c r="X59" s="255"/>
      <c r="Y59" s="256"/>
      <c r="Z59" s="254"/>
      <c r="AA59" s="255"/>
      <c r="AB59" s="255"/>
      <c r="AC59" s="255"/>
      <c r="AD59" s="255"/>
      <c r="AE59" s="255"/>
      <c r="AF59" s="256"/>
      <c r="AG59" s="254"/>
      <c r="AH59" s="255"/>
      <c r="AI59" s="255"/>
      <c r="AJ59" s="255"/>
      <c r="AK59" s="255"/>
      <c r="AL59" s="255"/>
      <c r="AM59" s="256"/>
      <c r="AN59" s="254"/>
      <c r="AO59" s="255"/>
      <c r="AP59" s="255"/>
      <c r="AQ59" s="255"/>
      <c r="AR59" s="255"/>
      <c r="AS59" s="255"/>
      <c r="AT59" s="256"/>
      <c r="AU59" s="254"/>
      <c r="AV59" s="255"/>
      <c r="AW59" s="255"/>
      <c r="AX59" s="872"/>
      <c r="AY59" s="779"/>
      <c r="AZ59" s="776"/>
      <c r="BA59" s="779"/>
      <c r="BB59" s="767"/>
      <c r="BC59" s="768"/>
      <c r="BD59" s="768"/>
      <c r="BE59" s="768"/>
      <c r="BF59" s="769"/>
    </row>
    <row r="60" spans="2:58" ht="20.25" customHeight="1" x14ac:dyDescent="0.2">
      <c r="B60" s="333"/>
      <c r="C60" s="793"/>
      <c r="D60" s="794"/>
      <c r="E60" s="795"/>
      <c r="F60" s="797"/>
      <c r="G60" s="801"/>
      <c r="H60" s="802"/>
      <c r="I60" s="802"/>
      <c r="J60" s="850"/>
      <c r="K60" s="857"/>
      <c r="L60" s="858"/>
      <c r="M60" s="859"/>
      <c r="N60" s="353" t="s">
        <v>450</v>
      </c>
      <c r="O60" s="354"/>
      <c r="P60" s="354"/>
      <c r="Q60" s="355"/>
      <c r="R60" s="356"/>
      <c r="S60" s="257"/>
      <c r="T60" s="258"/>
      <c r="U60" s="258"/>
      <c r="V60" s="258"/>
      <c r="W60" s="258"/>
      <c r="X60" s="258"/>
      <c r="Y60" s="259"/>
      <c r="Z60" s="257"/>
      <c r="AA60" s="258"/>
      <c r="AB60" s="258"/>
      <c r="AC60" s="258"/>
      <c r="AD60" s="258"/>
      <c r="AE60" s="258"/>
      <c r="AF60" s="259"/>
      <c r="AG60" s="257"/>
      <c r="AH60" s="258"/>
      <c r="AI60" s="258"/>
      <c r="AJ60" s="258"/>
      <c r="AK60" s="258"/>
      <c r="AL60" s="258"/>
      <c r="AM60" s="259"/>
      <c r="AN60" s="257"/>
      <c r="AO60" s="258"/>
      <c r="AP60" s="258"/>
      <c r="AQ60" s="258"/>
      <c r="AR60" s="258"/>
      <c r="AS60" s="258"/>
      <c r="AT60" s="259"/>
      <c r="AU60" s="257"/>
      <c r="AV60" s="258"/>
      <c r="AW60" s="258"/>
      <c r="AX60" s="873"/>
      <c r="AY60" s="786"/>
      <c r="AZ60" s="783"/>
      <c r="BA60" s="786"/>
      <c r="BB60" s="770"/>
      <c r="BC60" s="771"/>
      <c r="BD60" s="771"/>
      <c r="BE60" s="771"/>
      <c r="BF60" s="772"/>
    </row>
    <row r="61" spans="2:58" ht="20.25" customHeight="1" x14ac:dyDescent="0.2">
      <c r="B61" s="338"/>
      <c r="C61" s="787"/>
      <c r="D61" s="788"/>
      <c r="E61" s="789"/>
      <c r="F61" s="723"/>
      <c r="G61" s="798"/>
      <c r="H61" s="799"/>
      <c r="I61" s="799"/>
      <c r="J61" s="848"/>
      <c r="K61" s="851"/>
      <c r="L61" s="852"/>
      <c r="M61" s="853"/>
      <c r="N61" s="339" t="s">
        <v>448</v>
      </c>
      <c r="O61" s="346"/>
      <c r="P61" s="346"/>
      <c r="Q61" s="347"/>
      <c r="R61" s="352"/>
      <c r="S61" s="343"/>
      <c r="T61" s="344"/>
      <c r="U61" s="344"/>
      <c r="V61" s="344"/>
      <c r="W61" s="344"/>
      <c r="X61" s="344"/>
      <c r="Y61" s="345"/>
      <c r="Z61" s="343"/>
      <c r="AA61" s="344"/>
      <c r="AB61" s="344"/>
      <c r="AC61" s="344"/>
      <c r="AD61" s="344"/>
      <c r="AE61" s="344"/>
      <c r="AF61" s="345"/>
      <c r="AG61" s="343"/>
      <c r="AH61" s="344"/>
      <c r="AI61" s="344"/>
      <c r="AJ61" s="344"/>
      <c r="AK61" s="344"/>
      <c r="AL61" s="344"/>
      <c r="AM61" s="345"/>
      <c r="AN61" s="343"/>
      <c r="AO61" s="344"/>
      <c r="AP61" s="344"/>
      <c r="AQ61" s="344"/>
      <c r="AR61" s="344"/>
      <c r="AS61" s="344"/>
      <c r="AT61" s="345"/>
      <c r="AU61" s="343"/>
      <c r="AV61" s="344"/>
      <c r="AW61" s="344"/>
      <c r="AX61" s="860"/>
      <c r="AY61" s="861"/>
      <c r="AZ61" s="871"/>
      <c r="BA61" s="861"/>
      <c r="BB61" s="811"/>
      <c r="BC61" s="812"/>
      <c r="BD61" s="812"/>
      <c r="BE61" s="812"/>
      <c r="BF61" s="813"/>
    </row>
    <row r="62" spans="2:58" ht="20.25" customHeight="1" x14ac:dyDescent="0.2">
      <c r="B62" s="328">
        <f>B59+1</f>
        <v>15</v>
      </c>
      <c r="C62" s="790"/>
      <c r="D62" s="791"/>
      <c r="E62" s="792"/>
      <c r="F62" s="723"/>
      <c r="G62" s="727"/>
      <c r="H62" s="728"/>
      <c r="I62" s="728"/>
      <c r="J62" s="849"/>
      <c r="K62" s="854"/>
      <c r="L62" s="855"/>
      <c r="M62" s="856"/>
      <c r="N62" s="329" t="s">
        <v>449</v>
      </c>
      <c r="O62" s="330"/>
      <c r="P62" s="330"/>
      <c r="Q62" s="331"/>
      <c r="R62" s="332"/>
      <c r="S62" s="254"/>
      <c r="T62" s="255"/>
      <c r="U62" s="255"/>
      <c r="V62" s="255"/>
      <c r="W62" s="255"/>
      <c r="X62" s="255"/>
      <c r="Y62" s="256"/>
      <c r="Z62" s="254"/>
      <c r="AA62" s="255"/>
      <c r="AB62" s="255"/>
      <c r="AC62" s="255"/>
      <c r="AD62" s="255"/>
      <c r="AE62" s="255"/>
      <c r="AF62" s="256"/>
      <c r="AG62" s="254"/>
      <c r="AH62" s="255"/>
      <c r="AI62" s="255"/>
      <c r="AJ62" s="255"/>
      <c r="AK62" s="255"/>
      <c r="AL62" s="255"/>
      <c r="AM62" s="256"/>
      <c r="AN62" s="254"/>
      <c r="AO62" s="255"/>
      <c r="AP62" s="255"/>
      <c r="AQ62" s="255"/>
      <c r="AR62" s="255"/>
      <c r="AS62" s="255"/>
      <c r="AT62" s="256"/>
      <c r="AU62" s="254"/>
      <c r="AV62" s="255"/>
      <c r="AW62" s="255"/>
      <c r="AX62" s="872"/>
      <c r="AY62" s="779"/>
      <c r="AZ62" s="776"/>
      <c r="BA62" s="779"/>
      <c r="BB62" s="767"/>
      <c r="BC62" s="768"/>
      <c r="BD62" s="768"/>
      <c r="BE62" s="768"/>
      <c r="BF62" s="769"/>
    </row>
    <row r="63" spans="2:58" ht="20.25" customHeight="1" x14ac:dyDescent="0.2">
      <c r="B63" s="333"/>
      <c r="C63" s="793"/>
      <c r="D63" s="794"/>
      <c r="E63" s="795"/>
      <c r="F63" s="797"/>
      <c r="G63" s="801"/>
      <c r="H63" s="802"/>
      <c r="I63" s="802"/>
      <c r="J63" s="850"/>
      <c r="K63" s="857"/>
      <c r="L63" s="858"/>
      <c r="M63" s="859"/>
      <c r="N63" s="353" t="s">
        <v>450</v>
      </c>
      <c r="O63" s="354"/>
      <c r="P63" s="354"/>
      <c r="Q63" s="355"/>
      <c r="R63" s="356"/>
      <c r="S63" s="257"/>
      <c r="T63" s="258"/>
      <c r="U63" s="258"/>
      <c r="V63" s="258"/>
      <c r="W63" s="258"/>
      <c r="X63" s="258"/>
      <c r="Y63" s="259"/>
      <c r="Z63" s="257"/>
      <c r="AA63" s="258"/>
      <c r="AB63" s="258"/>
      <c r="AC63" s="258"/>
      <c r="AD63" s="258"/>
      <c r="AE63" s="258"/>
      <c r="AF63" s="259"/>
      <c r="AG63" s="257"/>
      <c r="AH63" s="258"/>
      <c r="AI63" s="258"/>
      <c r="AJ63" s="258"/>
      <c r="AK63" s="258"/>
      <c r="AL63" s="258"/>
      <c r="AM63" s="259"/>
      <c r="AN63" s="257"/>
      <c r="AO63" s="258"/>
      <c r="AP63" s="258"/>
      <c r="AQ63" s="258"/>
      <c r="AR63" s="258"/>
      <c r="AS63" s="258"/>
      <c r="AT63" s="259"/>
      <c r="AU63" s="257"/>
      <c r="AV63" s="258"/>
      <c r="AW63" s="258"/>
      <c r="AX63" s="873"/>
      <c r="AY63" s="786"/>
      <c r="AZ63" s="783"/>
      <c r="BA63" s="786"/>
      <c r="BB63" s="770"/>
      <c r="BC63" s="771"/>
      <c r="BD63" s="771"/>
      <c r="BE63" s="771"/>
      <c r="BF63" s="772"/>
    </row>
    <row r="64" spans="2:58" ht="20.25" customHeight="1" x14ac:dyDescent="0.2">
      <c r="B64" s="338"/>
      <c r="C64" s="787"/>
      <c r="D64" s="788"/>
      <c r="E64" s="789"/>
      <c r="F64" s="723"/>
      <c r="G64" s="798"/>
      <c r="H64" s="799"/>
      <c r="I64" s="799"/>
      <c r="J64" s="848"/>
      <c r="K64" s="851"/>
      <c r="L64" s="852"/>
      <c r="M64" s="853"/>
      <c r="N64" s="357" t="s">
        <v>448</v>
      </c>
      <c r="O64" s="358"/>
      <c r="P64" s="358"/>
      <c r="Q64" s="359"/>
      <c r="R64" s="360"/>
      <c r="S64" s="343"/>
      <c r="T64" s="344"/>
      <c r="U64" s="344"/>
      <c r="V64" s="344"/>
      <c r="W64" s="344"/>
      <c r="X64" s="344"/>
      <c r="Y64" s="345"/>
      <c r="Z64" s="343"/>
      <c r="AA64" s="344"/>
      <c r="AB64" s="344"/>
      <c r="AC64" s="344"/>
      <c r="AD64" s="344"/>
      <c r="AE64" s="344"/>
      <c r="AF64" s="345"/>
      <c r="AG64" s="343"/>
      <c r="AH64" s="344"/>
      <c r="AI64" s="344"/>
      <c r="AJ64" s="344"/>
      <c r="AK64" s="344"/>
      <c r="AL64" s="344"/>
      <c r="AM64" s="345"/>
      <c r="AN64" s="343"/>
      <c r="AO64" s="344"/>
      <c r="AP64" s="344"/>
      <c r="AQ64" s="344"/>
      <c r="AR64" s="344"/>
      <c r="AS64" s="344"/>
      <c r="AT64" s="345"/>
      <c r="AU64" s="343"/>
      <c r="AV64" s="344"/>
      <c r="AW64" s="344"/>
      <c r="AX64" s="860"/>
      <c r="AY64" s="861"/>
      <c r="AZ64" s="871"/>
      <c r="BA64" s="861"/>
      <c r="BB64" s="811"/>
      <c r="BC64" s="812"/>
      <c r="BD64" s="812"/>
      <c r="BE64" s="812"/>
      <c r="BF64" s="813"/>
    </row>
    <row r="65" spans="2:58" ht="20.25" customHeight="1" x14ac:dyDescent="0.2">
      <c r="B65" s="328">
        <f>B62+1</f>
        <v>16</v>
      </c>
      <c r="C65" s="790"/>
      <c r="D65" s="791"/>
      <c r="E65" s="792"/>
      <c r="F65" s="723"/>
      <c r="G65" s="727"/>
      <c r="H65" s="728"/>
      <c r="I65" s="728"/>
      <c r="J65" s="849"/>
      <c r="K65" s="854"/>
      <c r="L65" s="855"/>
      <c r="M65" s="856"/>
      <c r="N65" s="329" t="s">
        <v>449</v>
      </c>
      <c r="O65" s="330"/>
      <c r="P65" s="330"/>
      <c r="Q65" s="331"/>
      <c r="R65" s="332"/>
      <c r="S65" s="254"/>
      <c r="T65" s="255"/>
      <c r="U65" s="255"/>
      <c r="V65" s="255"/>
      <c r="W65" s="255"/>
      <c r="X65" s="255"/>
      <c r="Y65" s="256"/>
      <c r="Z65" s="254"/>
      <c r="AA65" s="255"/>
      <c r="AB65" s="255"/>
      <c r="AC65" s="255"/>
      <c r="AD65" s="255"/>
      <c r="AE65" s="255"/>
      <c r="AF65" s="256"/>
      <c r="AG65" s="254"/>
      <c r="AH65" s="255"/>
      <c r="AI65" s="255"/>
      <c r="AJ65" s="255"/>
      <c r="AK65" s="255"/>
      <c r="AL65" s="255"/>
      <c r="AM65" s="256"/>
      <c r="AN65" s="254"/>
      <c r="AO65" s="255"/>
      <c r="AP65" s="255"/>
      <c r="AQ65" s="255"/>
      <c r="AR65" s="255"/>
      <c r="AS65" s="255"/>
      <c r="AT65" s="256"/>
      <c r="AU65" s="254"/>
      <c r="AV65" s="255"/>
      <c r="AW65" s="255"/>
      <c r="AX65" s="872"/>
      <c r="AY65" s="779"/>
      <c r="AZ65" s="776"/>
      <c r="BA65" s="779"/>
      <c r="BB65" s="767"/>
      <c r="BC65" s="768"/>
      <c r="BD65" s="768"/>
      <c r="BE65" s="768"/>
      <c r="BF65" s="769"/>
    </row>
    <row r="66" spans="2:58" ht="20.25" customHeight="1" thickBot="1" x14ac:dyDescent="0.25">
      <c r="B66" s="328"/>
      <c r="C66" s="875"/>
      <c r="D66" s="876"/>
      <c r="E66" s="877"/>
      <c r="F66" s="878"/>
      <c r="G66" s="879"/>
      <c r="H66" s="880"/>
      <c r="I66" s="880"/>
      <c r="J66" s="881"/>
      <c r="K66" s="882"/>
      <c r="L66" s="883"/>
      <c r="M66" s="884"/>
      <c r="N66" s="361" t="s">
        <v>450</v>
      </c>
      <c r="O66" s="362"/>
      <c r="P66" s="362"/>
      <c r="Q66" s="363"/>
      <c r="R66" s="364"/>
      <c r="S66" s="257"/>
      <c r="T66" s="258"/>
      <c r="U66" s="258"/>
      <c r="V66" s="258"/>
      <c r="W66" s="258"/>
      <c r="X66" s="258"/>
      <c r="Y66" s="259"/>
      <c r="Z66" s="257"/>
      <c r="AA66" s="258"/>
      <c r="AB66" s="258"/>
      <c r="AC66" s="258"/>
      <c r="AD66" s="258"/>
      <c r="AE66" s="258"/>
      <c r="AF66" s="259"/>
      <c r="AG66" s="257"/>
      <c r="AH66" s="258"/>
      <c r="AI66" s="258"/>
      <c r="AJ66" s="258"/>
      <c r="AK66" s="258"/>
      <c r="AL66" s="258"/>
      <c r="AM66" s="259"/>
      <c r="AN66" s="257"/>
      <c r="AO66" s="258"/>
      <c r="AP66" s="258"/>
      <c r="AQ66" s="258"/>
      <c r="AR66" s="258"/>
      <c r="AS66" s="258"/>
      <c r="AT66" s="259"/>
      <c r="AU66" s="257"/>
      <c r="AV66" s="258"/>
      <c r="AW66" s="258"/>
      <c r="AX66" s="873"/>
      <c r="AY66" s="786"/>
      <c r="AZ66" s="783"/>
      <c r="BA66" s="786"/>
      <c r="BB66" s="767"/>
      <c r="BC66" s="768"/>
      <c r="BD66" s="768"/>
      <c r="BE66" s="768"/>
      <c r="BF66" s="769"/>
    </row>
    <row r="67" spans="2:58" ht="20.25" customHeight="1" x14ac:dyDescent="0.2">
      <c r="B67" s="885" t="s">
        <v>451</v>
      </c>
      <c r="C67" s="886"/>
      <c r="D67" s="886"/>
      <c r="E67" s="886"/>
      <c r="F67" s="886"/>
      <c r="G67" s="886"/>
      <c r="H67" s="886"/>
      <c r="I67" s="886"/>
      <c r="J67" s="886"/>
      <c r="K67" s="886"/>
      <c r="L67" s="886"/>
      <c r="M67" s="886"/>
      <c r="N67" s="886"/>
      <c r="O67" s="886"/>
      <c r="P67" s="886"/>
      <c r="Q67" s="886"/>
      <c r="R67" s="887"/>
      <c r="S67" s="365"/>
      <c r="T67" s="366"/>
      <c r="U67" s="366"/>
      <c r="V67" s="366"/>
      <c r="W67" s="366"/>
      <c r="X67" s="366"/>
      <c r="Y67" s="367"/>
      <c r="Z67" s="368"/>
      <c r="AA67" s="366"/>
      <c r="AB67" s="366"/>
      <c r="AC67" s="366"/>
      <c r="AD67" s="366"/>
      <c r="AE67" s="366"/>
      <c r="AF67" s="367"/>
      <c r="AG67" s="368"/>
      <c r="AH67" s="366"/>
      <c r="AI67" s="366"/>
      <c r="AJ67" s="366"/>
      <c r="AK67" s="366"/>
      <c r="AL67" s="366"/>
      <c r="AM67" s="367"/>
      <c r="AN67" s="368"/>
      <c r="AO67" s="366"/>
      <c r="AP67" s="366"/>
      <c r="AQ67" s="366"/>
      <c r="AR67" s="366"/>
      <c r="AS67" s="366"/>
      <c r="AT67" s="367"/>
      <c r="AU67" s="368"/>
      <c r="AV67" s="366"/>
      <c r="AW67" s="369"/>
      <c r="AX67" s="888"/>
      <c r="AY67" s="889"/>
      <c r="AZ67" s="894"/>
      <c r="BA67" s="895"/>
      <c r="BB67" s="895"/>
      <c r="BC67" s="895"/>
      <c r="BD67" s="895"/>
      <c r="BE67" s="895"/>
      <c r="BF67" s="896"/>
    </row>
    <row r="68" spans="2:58" ht="20.25" customHeight="1" x14ac:dyDescent="0.2">
      <c r="B68" s="903" t="s">
        <v>452</v>
      </c>
      <c r="C68" s="904"/>
      <c r="D68" s="904"/>
      <c r="E68" s="904"/>
      <c r="F68" s="904"/>
      <c r="G68" s="904"/>
      <c r="H68" s="904"/>
      <c r="I68" s="904"/>
      <c r="J68" s="904"/>
      <c r="K68" s="904"/>
      <c r="L68" s="904"/>
      <c r="M68" s="904"/>
      <c r="N68" s="904"/>
      <c r="O68" s="904"/>
      <c r="P68" s="904"/>
      <c r="Q68" s="904"/>
      <c r="R68" s="905"/>
      <c r="S68" s="370"/>
      <c r="T68" s="371"/>
      <c r="U68" s="371"/>
      <c r="V68" s="371"/>
      <c r="W68" s="371"/>
      <c r="X68" s="371"/>
      <c r="Y68" s="372"/>
      <c r="Z68" s="373"/>
      <c r="AA68" s="371"/>
      <c r="AB68" s="371"/>
      <c r="AC68" s="371"/>
      <c r="AD68" s="371"/>
      <c r="AE68" s="371"/>
      <c r="AF68" s="372"/>
      <c r="AG68" s="373"/>
      <c r="AH68" s="371"/>
      <c r="AI68" s="371"/>
      <c r="AJ68" s="371"/>
      <c r="AK68" s="371"/>
      <c r="AL68" s="371"/>
      <c r="AM68" s="372"/>
      <c r="AN68" s="373"/>
      <c r="AO68" s="371"/>
      <c r="AP68" s="371"/>
      <c r="AQ68" s="371"/>
      <c r="AR68" s="371"/>
      <c r="AS68" s="371"/>
      <c r="AT68" s="372"/>
      <c r="AU68" s="373"/>
      <c r="AV68" s="371"/>
      <c r="AW68" s="374"/>
      <c r="AX68" s="890"/>
      <c r="AY68" s="891"/>
      <c r="AZ68" s="897"/>
      <c r="BA68" s="898"/>
      <c r="BB68" s="898"/>
      <c r="BC68" s="898"/>
      <c r="BD68" s="898"/>
      <c r="BE68" s="898"/>
      <c r="BF68" s="899"/>
    </row>
    <row r="69" spans="2:58" ht="20.25" customHeight="1" x14ac:dyDescent="0.2">
      <c r="B69" s="903" t="s">
        <v>453</v>
      </c>
      <c r="C69" s="904"/>
      <c r="D69" s="904"/>
      <c r="E69" s="904"/>
      <c r="F69" s="904"/>
      <c r="G69" s="904"/>
      <c r="H69" s="904"/>
      <c r="I69" s="904"/>
      <c r="J69" s="904"/>
      <c r="K69" s="904"/>
      <c r="L69" s="904"/>
      <c r="M69" s="904"/>
      <c r="N69" s="904"/>
      <c r="O69" s="904"/>
      <c r="P69" s="904"/>
      <c r="Q69" s="904"/>
      <c r="R69" s="905"/>
      <c r="S69" s="370"/>
      <c r="T69" s="371"/>
      <c r="U69" s="371"/>
      <c r="V69" s="371"/>
      <c r="W69" s="371"/>
      <c r="X69" s="371"/>
      <c r="Y69" s="375"/>
      <c r="Z69" s="376"/>
      <c r="AA69" s="371"/>
      <c r="AB69" s="371"/>
      <c r="AC69" s="371"/>
      <c r="AD69" s="371"/>
      <c r="AE69" s="371"/>
      <c r="AF69" s="375"/>
      <c r="AG69" s="376"/>
      <c r="AH69" s="371"/>
      <c r="AI69" s="371"/>
      <c r="AJ69" s="371"/>
      <c r="AK69" s="371"/>
      <c r="AL69" s="371"/>
      <c r="AM69" s="375"/>
      <c r="AN69" s="376"/>
      <c r="AO69" s="371"/>
      <c r="AP69" s="371"/>
      <c r="AQ69" s="371"/>
      <c r="AR69" s="371"/>
      <c r="AS69" s="371"/>
      <c r="AT69" s="375"/>
      <c r="AU69" s="376"/>
      <c r="AV69" s="371"/>
      <c r="AW69" s="374"/>
      <c r="AX69" s="890"/>
      <c r="AY69" s="891"/>
      <c r="AZ69" s="897"/>
      <c r="BA69" s="898"/>
      <c r="BB69" s="898"/>
      <c r="BC69" s="898"/>
      <c r="BD69" s="898"/>
      <c r="BE69" s="898"/>
      <c r="BF69" s="899"/>
    </row>
    <row r="70" spans="2:58" ht="20.25" customHeight="1" thickBot="1" x14ac:dyDescent="0.25">
      <c r="B70" s="906" t="s">
        <v>454</v>
      </c>
      <c r="C70" s="907"/>
      <c r="D70" s="907"/>
      <c r="E70" s="907"/>
      <c r="F70" s="907"/>
      <c r="G70" s="907"/>
      <c r="H70" s="907"/>
      <c r="I70" s="907"/>
      <c r="J70" s="907"/>
      <c r="K70" s="907"/>
      <c r="L70" s="907"/>
      <c r="M70" s="907"/>
      <c r="N70" s="907"/>
      <c r="O70" s="907"/>
      <c r="P70" s="907"/>
      <c r="Q70" s="907"/>
      <c r="R70" s="908"/>
      <c r="S70" s="377"/>
      <c r="T70" s="378"/>
      <c r="U70" s="378"/>
      <c r="V70" s="378"/>
      <c r="W70" s="378"/>
      <c r="X70" s="378"/>
      <c r="Y70" s="277"/>
      <c r="Z70" s="275"/>
      <c r="AA70" s="378"/>
      <c r="AB70" s="378"/>
      <c r="AC70" s="378"/>
      <c r="AD70" s="378"/>
      <c r="AE70" s="378"/>
      <c r="AF70" s="277"/>
      <c r="AG70" s="275"/>
      <c r="AH70" s="378"/>
      <c r="AI70" s="378"/>
      <c r="AJ70" s="378"/>
      <c r="AK70" s="378"/>
      <c r="AL70" s="378"/>
      <c r="AM70" s="277"/>
      <c r="AN70" s="275"/>
      <c r="AO70" s="378"/>
      <c r="AP70" s="378"/>
      <c r="AQ70" s="378"/>
      <c r="AR70" s="378"/>
      <c r="AS70" s="378"/>
      <c r="AT70" s="277"/>
      <c r="AU70" s="275"/>
      <c r="AV70" s="378"/>
      <c r="AW70" s="379"/>
      <c r="AX70" s="892"/>
      <c r="AY70" s="893"/>
      <c r="AZ70" s="900"/>
      <c r="BA70" s="901"/>
      <c r="BB70" s="901"/>
      <c r="BC70" s="901"/>
      <c r="BD70" s="901"/>
      <c r="BE70" s="901"/>
      <c r="BF70" s="902"/>
    </row>
    <row r="71" spans="2:58" s="380" customFormat="1" ht="20.25" customHeight="1" x14ac:dyDescent="0.2">
      <c r="C71" s="381"/>
      <c r="D71" s="381"/>
      <c r="E71" s="381"/>
      <c r="P71" s="382"/>
      <c r="BF71" s="383"/>
    </row>
    <row r="72" spans="2:58" ht="20.25" customHeight="1" x14ac:dyDescent="0.2"/>
    <row r="73" spans="2:58" ht="20.25" customHeight="1" x14ac:dyDescent="0.2"/>
    <row r="74" spans="2:58" ht="24.95" customHeight="1" x14ac:dyDescent="0.2">
      <c r="B74" s="183" t="s">
        <v>303</v>
      </c>
      <c r="C74" s="183"/>
      <c r="D74" s="183"/>
      <c r="E74" s="183"/>
      <c r="F74" s="183"/>
      <c r="G74" s="183"/>
      <c r="H74" s="183"/>
      <c r="I74" s="183"/>
    </row>
    <row r="75" spans="2:58" ht="24.95" customHeight="1" x14ac:dyDescent="0.2">
      <c r="B75" s="183" t="s">
        <v>305</v>
      </c>
      <c r="C75" s="183"/>
      <c r="D75" s="183"/>
      <c r="E75" s="183"/>
      <c r="F75" s="183"/>
      <c r="G75" s="183"/>
      <c r="H75" s="183"/>
      <c r="I75" s="183"/>
    </row>
    <row r="76" spans="2:58" ht="24.95" customHeight="1" x14ac:dyDescent="0.2">
      <c r="B76" s="183" t="s">
        <v>307</v>
      </c>
      <c r="C76" s="183"/>
      <c r="D76" s="183"/>
      <c r="E76" s="183"/>
      <c r="F76" s="183"/>
      <c r="G76" s="183"/>
      <c r="H76" s="183"/>
      <c r="I76" s="183"/>
    </row>
    <row r="77" spans="2:58" ht="24.95" customHeight="1" x14ac:dyDescent="0.2">
      <c r="B77" s="183" t="s">
        <v>309</v>
      </c>
      <c r="C77" s="183"/>
      <c r="D77" s="183"/>
      <c r="E77" s="183"/>
      <c r="F77" s="183"/>
      <c r="G77" s="183"/>
      <c r="H77" s="183"/>
      <c r="I77" s="183"/>
    </row>
    <row r="78" spans="2:58" ht="24.95" customHeight="1" x14ac:dyDescent="0.2">
      <c r="B78" s="183" t="s">
        <v>455</v>
      </c>
      <c r="C78" s="183"/>
      <c r="D78" s="183"/>
      <c r="E78" s="183"/>
      <c r="F78" s="183"/>
      <c r="G78" s="183"/>
      <c r="H78" s="183"/>
      <c r="I78" s="183"/>
    </row>
    <row r="79" spans="2:58" ht="24.95" customHeight="1" x14ac:dyDescent="0.2">
      <c r="B79" s="183" t="s">
        <v>456</v>
      </c>
      <c r="C79" s="183"/>
      <c r="D79" s="183"/>
      <c r="E79" s="183"/>
      <c r="F79" s="183"/>
      <c r="G79" s="183"/>
      <c r="H79" s="183"/>
      <c r="I79" s="183"/>
    </row>
    <row r="80" spans="2:58" ht="24.95" customHeight="1" x14ac:dyDescent="0.2">
      <c r="B80" s="183" t="s">
        <v>457</v>
      </c>
      <c r="C80" s="183"/>
      <c r="D80" s="183"/>
      <c r="E80" s="183"/>
      <c r="F80" s="183"/>
      <c r="G80" s="183"/>
      <c r="H80" s="183"/>
      <c r="I80" s="183"/>
    </row>
    <row r="81" spans="2:9" ht="24.95" customHeight="1" x14ac:dyDescent="0.2">
      <c r="B81" s="183" t="s">
        <v>373</v>
      </c>
      <c r="C81" s="183"/>
      <c r="D81" s="183"/>
      <c r="E81" s="183"/>
      <c r="F81" s="183"/>
      <c r="G81" s="183"/>
      <c r="H81" s="183"/>
      <c r="I81" s="183"/>
    </row>
    <row r="82" spans="2:9" ht="24.95" customHeight="1" x14ac:dyDescent="0.2">
      <c r="B82" s="183" t="s">
        <v>312</v>
      </c>
      <c r="C82" s="183"/>
      <c r="D82" s="183"/>
      <c r="E82" s="183"/>
      <c r="F82" s="183"/>
      <c r="G82" s="183"/>
      <c r="H82" s="183"/>
      <c r="I82" s="183"/>
    </row>
    <row r="83" spans="2:9" ht="24.95" customHeight="1" x14ac:dyDescent="0.2">
      <c r="B83" s="183" t="s">
        <v>374</v>
      </c>
      <c r="C83" s="183"/>
      <c r="D83" s="183"/>
      <c r="E83" s="183"/>
      <c r="F83" s="183"/>
      <c r="G83" s="183"/>
      <c r="H83" s="183"/>
      <c r="I83" s="183"/>
    </row>
    <row r="84" spans="2:9" ht="24.95" customHeight="1" x14ac:dyDescent="0.2">
      <c r="B84" s="183"/>
      <c r="C84" s="183"/>
      <c r="D84" s="183"/>
      <c r="E84" s="183"/>
      <c r="F84" s="183"/>
      <c r="G84" s="183"/>
      <c r="H84" s="183"/>
      <c r="I84" s="183"/>
    </row>
    <row r="85" spans="2:9" ht="24.95" customHeight="1" x14ac:dyDescent="0.2">
      <c r="B85" s="183"/>
      <c r="C85" s="180" t="s">
        <v>315</v>
      </c>
      <c r="D85" s="650" t="s">
        <v>316</v>
      </c>
      <c r="E85" s="650"/>
      <c r="F85" s="650"/>
      <c r="G85" s="650"/>
      <c r="H85" s="650"/>
      <c r="I85" s="183"/>
    </row>
    <row r="86" spans="2:9" ht="24.95" customHeight="1" x14ac:dyDescent="0.2">
      <c r="B86" s="183"/>
      <c r="C86" s="181" t="s">
        <v>317</v>
      </c>
      <c r="D86" s="650" t="s">
        <v>318</v>
      </c>
      <c r="E86" s="650"/>
      <c r="F86" s="650"/>
      <c r="G86" s="650"/>
      <c r="H86" s="650"/>
      <c r="I86" s="183"/>
    </row>
    <row r="87" spans="2:9" ht="24.95" customHeight="1" x14ac:dyDescent="0.2">
      <c r="B87" s="183"/>
      <c r="C87" s="181" t="s">
        <v>319</v>
      </c>
      <c r="D87" s="650" t="s">
        <v>320</v>
      </c>
      <c r="E87" s="650"/>
      <c r="F87" s="650"/>
      <c r="G87" s="650"/>
      <c r="H87" s="650"/>
      <c r="I87" s="183"/>
    </row>
    <row r="88" spans="2:9" ht="24.95" customHeight="1" x14ac:dyDescent="0.2">
      <c r="B88" s="183"/>
      <c r="C88" s="181" t="s">
        <v>321</v>
      </c>
      <c r="D88" s="650" t="s">
        <v>322</v>
      </c>
      <c r="E88" s="650"/>
      <c r="F88" s="650"/>
      <c r="G88" s="650"/>
      <c r="H88" s="650"/>
      <c r="I88" s="183"/>
    </row>
    <row r="89" spans="2:9" ht="24.95" customHeight="1" x14ac:dyDescent="0.2">
      <c r="B89" s="183"/>
      <c r="C89" s="181" t="s">
        <v>323</v>
      </c>
      <c r="D89" s="650" t="s">
        <v>324</v>
      </c>
      <c r="E89" s="650"/>
      <c r="F89" s="650"/>
      <c r="G89" s="650"/>
      <c r="H89" s="650"/>
      <c r="I89" s="183"/>
    </row>
    <row r="90" spans="2:9" ht="24.95" customHeight="1" x14ac:dyDescent="0.2">
      <c r="B90" s="183"/>
      <c r="C90" s="183"/>
      <c r="D90" s="183"/>
      <c r="E90" s="183"/>
      <c r="F90" s="183"/>
      <c r="G90" s="183"/>
      <c r="H90" s="183"/>
      <c r="I90" s="183"/>
    </row>
    <row r="91" spans="2:9" ht="24.95" customHeight="1" x14ac:dyDescent="0.2">
      <c r="B91" s="183"/>
      <c r="C91" s="183" t="s">
        <v>325</v>
      </c>
      <c r="D91" s="183"/>
      <c r="E91" s="183"/>
      <c r="F91" s="183"/>
      <c r="G91" s="183"/>
      <c r="H91" s="183"/>
      <c r="I91" s="183"/>
    </row>
    <row r="92" spans="2:9" ht="24.95" customHeight="1" x14ac:dyDescent="0.2">
      <c r="B92" s="183"/>
      <c r="C92" s="183" t="s">
        <v>327</v>
      </c>
      <c r="D92" s="183"/>
      <c r="E92" s="183"/>
      <c r="F92" s="183"/>
      <c r="G92" s="183"/>
      <c r="H92" s="183"/>
      <c r="I92" s="183"/>
    </row>
    <row r="93" spans="2:9" ht="24.95" customHeight="1" x14ac:dyDescent="0.2">
      <c r="B93" s="183"/>
      <c r="C93" s="183" t="s">
        <v>329</v>
      </c>
      <c r="D93" s="183"/>
      <c r="E93" s="183"/>
      <c r="F93" s="183"/>
      <c r="G93" s="183"/>
      <c r="H93" s="183"/>
      <c r="I93" s="183"/>
    </row>
    <row r="94" spans="2:9" ht="24.95" customHeight="1" x14ac:dyDescent="0.2">
      <c r="B94" s="183" t="s">
        <v>458</v>
      </c>
      <c r="C94" s="183"/>
      <c r="D94" s="183"/>
      <c r="E94" s="183"/>
      <c r="F94" s="183"/>
      <c r="G94" s="183"/>
      <c r="H94" s="183"/>
      <c r="I94" s="183"/>
    </row>
    <row r="95" spans="2:9" ht="24.95" customHeight="1" x14ac:dyDescent="0.2">
      <c r="B95" s="183" t="s">
        <v>332</v>
      </c>
      <c r="C95" s="183"/>
      <c r="D95" s="183"/>
      <c r="E95" s="183"/>
      <c r="F95" s="183"/>
      <c r="G95" s="183"/>
      <c r="H95" s="183"/>
      <c r="I95" s="183"/>
    </row>
    <row r="96" spans="2:9" ht="24.95" customHeight="1" x14ac:dyDescent="0.2">
      <c r="B96" s="183" t="s">
        <v>459</v>
      </c>
      <c r="C96" s="183"/>
      <c r="D96" s="183"/>
      <c r="E96" s="183"/>
      <c r="F96" s="183"/>
      <c r="G96" s="183"/>
      <c r="H96" s="183"/>
      <c r="I96" s="183"/>
    </row>
    <row r="97" spans="1:55" ht="24.95" customHeight="1" x14ac:dyDescent="0.2">
      <c r="B97" s="183" t="s">
        <v>377</v>
      </c>
      <c r="C97" s="183"/>
      <c r="D97" s="183"/>
      <c r="E97" s="183"/>
      <c r="F97" s="183"/>
      <c r="G97" s="183"/>
      <c r="H97" s="183"/>
      <c r="I97" s="183"/>
    </row>
    <row r="98" spans="1:55" ht="24.95" customHeight="1" x14ac:dyDescent="0.2">
      <c r="B98" s="183" t="s">
        <v>460</v>
      </c>
      <c r="C98" s="183"/>
      <c r="D98" s="183"/>
      <c r="E98" s="183"/>
      <c r="F98" s="183"/>
      <c r="G98" s="183"/>
      <c r="H98" s="183"/>
      <c r="I98" s="183"/>
    </row>
    <row r="99" spans="1:55" ht="24.95" customHeight="1" x14ac:dyDescent="0.2">
      <c r="B99" s="183" t="s">
        <v>337</v>
      </c>
      <c r="C99" s="183"/>
      <c r="D99" s="183"/>
      <c r="E99" s="183"/>
      <c r="F99" s="183"/>
      <c r="G99" s="183"/>
      <c r="H99" s="183"/>
      <c r="I99" s="183"/>
    </row>
    <row r="100" spans="1:55" ht="24.95" customHeight="1" x14ac:dyDescent="0.2">
      <c r="B100" s="183" t="s">
        <v>379</v>
      </c>
      <c r="C100" s="183"/>
      <c r="D100" s="183"/>
      <c r="E100" s="183"/>
      <c r="F100" s="183"/>
      <c r="G100" s="183"/>
      <c r="H100" s="183"/>
      <c r="I100" s="183"/>
    </row>
    <row r="101" spans="1:55" ht="24.95" customHeight="1" x14ac:dyDescent="0.2">
      <c r="B101" s="183" t="s">
        <v>380</v>
      </c>
      <c r="C101" s="183"/>
      <c r="D101" s="183"/>
      <c r="E101" s="183"/>
      <c r="F101" s="183"/>
      <c r="G101" s="183"/>
      <c r="H101" s="183"/>
      <c r="I101" s="183"/>
    </row>
    <row r="102" spans="1:55" ht="24.95" customHeight="1" x14ac:dyDescent="0.2">
      <c r="B102" s="183" t="s">
        <v>381</v>
      </c>
      <c r="C102" s="183"/>
      <c r="D102" s="183"/>
      <c r="E102" s="183"/>
      <c r="F102" s="183"/>
      <c r="G102" s="183"/>
      <c r="H102" s="183"/>
      <c r="I102" s="183"/>
    </row>
    <row r="103" spans="1:55" ht="24.95" customHeight="1" x14ac:dyDescent="0.2">
      <c r="B103" s="183" t="s">
        <v>382</v>
      </c>
      <c r="C103" s="183"/>
      <c r="D103" s="183"/>
      <c r="E103" s="183"/>
      <c r="F103" s="183"/>
      <c r="G103" s="183"/>
      <c r="H103" s="183"/>
      <c r="I103" s="183"/>
    </row>
    <row r="104" spans="1:55" ht="24.95" customHeight="1" x14ac:dyDescent="0.2">
      <c r="B104" s="183" t="s">
        <v>342</v>
      </c>
      <c r="C104" s="183"/>
      <c r="D104" s="183"/>
      <c r="E104" s="183"/>
      <c r="F104" s="183"/>
      <c r="G104" s="183"/>
      <c r="H104" s="183"/>
      <c r="I104" s="183"/>
    </row>
    <row r="105" spans="1:55" ht="24.95" customHeight="1" x14ac:dyDescent="0.2">
      <c r="A105" s="282"/>
      <c r="B105" s="286" t="s">
        <v>344</v>
      </c>
      <c r="C105" s="290"/>
      <c r="D105" s="290"/>
      <c r="E105" s="290"/>
      <c r="F105" s="290"/>
      <c r="G105" s="384"/>
      <c r="H105" s="384"/>
      <c r="I105" s="384"/>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385"/>
      <c r="AQ105" s="385"/>
      <c r="AR105" s="385"/>
      <c r="AS105" s="385"/>
      <c r="AT105" s="385"/>
      <c r="AU105" s="385"/>
      <c r="AV105" s="386"/>
      <c r="AW105" s="386"/>
      <c r="AX105" s="386"/>
      <c r="AY105" s="386"/>
      <c r="AZ105" s="386"/>
      <c r="BA105" s="386"/>
      <c r="BB105" s="386"/>
      <c r="BC105" s="386"/>
    </row>
    <row r="106" spans="1:55" ht="24.95" customHeight="1" x14ac:dyDescent="0.2">
      <c r="A106" s="282"/>
      <c r="B106" s="286" t="s">
        <v>461</v>
      </c>
      <c r="C106" s="289"/>
      <c r="D106" s="289"/>
      <c r="E106" s="289"/>
      <c r="F106" s="289"/>
      <c r="G106" s="290"/>
      <c r="H106" s="290"/>
      <c r="I106" s="286"/>
      <c r="J106" s="282"/>
      <c r="K106" s="282"/>
      <c r="L106" s="282"/>
      <c r="M106" s="282"/>
      <c r="N106" s="282"/>
    </row>
    <row r="107" spans="1:55" ht="24.95" customHeight="1" x14ac:dyDescent="0.2">
      <c r="B107" s="183" t="s">
        <v>462</v>
      </c>
      <c r="C107" s="184"/>
      <c r="D107" s="184"/>
      <c r="E107" s="184"/>
      <c r="F107" s="184"/>
      <c r="G107" s="183"/>
      <c r="H107" s="183"/>
      <c r="I107" s="183"/>
    </row>
    <row r="108" spans="1:55" ht="24.95" customHeight="1" x14ac:dyDescent="0.2">
      <c r="B108" s="183" t="s">
        <v>463</v>
      </c>
      <c r="C108" s="184"/>
      <c r="D108" s="184"/>
      <c r="E108" s="184"/>
      <c r="F108" s="184"/>
      <c r="G108" s="183"/>
      <c r="H108" s="183"/>
      <c r="I108" s="183"/>
    </row>
    <row r="109" spans="1:55" ht="24.95" customHeight="1" x14ac:dyDescent="0.2">
      <c r="B109" s="104" t="s">
        <v>464</v>
      </c>
      <c r="C109" s="183"/>
      <c r="D109" s="183"/>
      <c r="E109" s="183"/>
      <c r="F109" s="183"/>
      <c r="G109" s="183"/>
      <c r="H109" s="183"/>
      <c r="I109" s="183"/>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AZ28:BA28"/>
    <mergeCell ref="BB28:BF30"/>
    <mergeCell ref="AX29:AY29"/>
    <mergeCell ref="AZ29:BA29"/>
    <mergeCell ref="AX30:AY30"/>
    <mergeCell ref="AZ30:BA30"/>
    <mergeCell ref="BB25:BF27"/>
    <mergeCell ref="AX26:AY26"/>
    <mergeCell ref="AZ26:BA26"/>
    <mergeCell ref="AX27:AY27"/>
    <mergeCell ref="AZ27:BA27"/>
    <mergeCell ref="AZ25:BA25"/>
    <mergeCell ref="C28:E30"/>
    <mergeCell ref="F28:F30"/>
    <mergeCell ref="G28:J30"/>
    <mergeCell ref="K28:M30"/>
    <mergeCell ref="AX28:AY28"/>
    <mergeCell ref="C25:E27"/>
    <mergeCell ref="F25:F27"/>
    <mergeCell ref="G25:J27"/>
    <mergeCell ref="K25:M27"/>
    <mergeCell ref="AX25:AY25"/>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2:E24"/>
    <mergeCell ref="F22:F24"/>
    <mergeCell ref="G22:J24"/>
    <mergeCell ref="K22:M24"/>
    <mergeCell ref="AX22:AY22"/>
    <mergeCell ref="C19:E21"/>
    <mergeCell ref="F19:F21"/>
    <mergeCell ref="G19:J21"/>
    <mergeCell ref="K19:M21"/>
    <mergeCell ref="AX19:AY19"/>
    <mergeCell ref="BB14:BF18"/>
    <mergeCell ref="S15:Y15"/>
    <mergeCell ref="Z15:AF15"/>
    <mergeCell ref="AG15:AM15"/>
    <mergeCell ref="AN15:AT15"/>
    <mergeCell ref="AU15:AW15"/>
    <mergeCell ref="AZ12:BB12"/>
    <mergeCell ref="BD12:BF12"/>
    <mergeCell ref="B14:B18"/>
    <mergeCell ref="C14:E18"/>
    <mergeCell ref="F14:F18"/>
    <mergeCell ref="G14:J18"/>
    <mergeCell ref="K14:M18"/>
    <mergeCell ref="N14:R18"/>
    <mergeCell ref="AX14:AY18"/>
    <mergeCell ref="AZ14:BA18"/>
    <mergeCell ref="BA4:BD4"/>
    <mergeCell ref="AW6:AX6"/>
    <mergeCell ref="BA6:BB6"/>
    <mergeCell ref="BA8:BB8"/>
    <mergeCell ref="S10:T10"/>
    <mergeCell ref="AZ11:BB11"/>
    <mergeCell ref="BD11:BF11"/>
    <mergeCell ref="AP1:BE1"/>
    <mergeCell ref="Y2:Z2"/>
    <mergeCell ref="AB2:AC2"/>
    <mergeCell ref="AF2:AG2"/>
    <mergeCell ref="AP2:BE2"/>
    <mergeCell ref="BA3:BD3"/>
  </mergeCells>
  <phoneticPr fontId="1"/>
  <conditionalFormatting sqref="S21:AW21 S24:AW24 S27:AW27 S30:AW30 S33:AW33 S36:AW36 S39:AW39 S42:AW42 S45:AW45 S48:AW48 S51:AW51 S54:AW54 S57:AW57 S60:AW60 S63:AW63 S66:AW66">
    <cfRule type="expression" dxfId="157" priority="98">
      <formula>OR(S$67=$B20,S$68=$B20)</formula>
    </cfRule>
  </conditionalFormatting>
  <conditionalFormatting sqref="S20:Y21">
    <cfRule type="expression" dxfId="156" priority="97">
      <formula>INDIRECT(ADDRESS(ROW(),COLUMN()))=TRUNC(INDIRECT(ADDRESS(ROW(),COLUMN())))</formula>
    </cfRule>
  </conditionalFormatting>
  <conditionalFormatting sqref="Z38:AF39">
    <cfRule type="expression" dxfId="155" priority="49">
      <formula>INDIRECT(ADDRESS(ROW(),COLUMN()))=TRUNC(INDIRECT(ADDRESS(ROW(),COLUMN())))</formula>
    </cfRule>
  </conditionalFormatting>
  <conditionalFormatting sqref="S38:Y39">
    <cfRule type="expression" dxfId="154" priority="50">
      <formula>INDIRECT(ADDRESS(ROW(),COLUMN()))=TRUNC(INDIRECT(ADDRESS(ROW(),COLUMN())))</formula>
    </cfRule>
  </conditionalFormatting>
  <conditionalFormatting sqref="AX20:BA21">
    <cfRule type="expression" dxfId="153" priority="96">
      <formula>INDIRECT(ADDRESS(ROW(),COLUMN()))=TRUNC(INDIRECT(ADDRESS(ROW(),COLUMN())))</formula>
    </cfRule>
  </conditionalFormatting>
  <conditionalFormatting sqref="AG38:AM39">
    <cfRule type="expression" dxfId="152" priority="48">
      <formula>INDIRECT(ADDRESS(ROW(),COLUMN()))=TRUNC(INDIRECT(ADDRESS(ROW(),COLUMN())))</formula>
    </cfRule>
  </conditionalFormatting>
  <conditionalFormatting sqref="AX23:BA24">
    <cfRule type="expression" dxfId="151" priority="95">
      <formula>INDIRECT(ADDRESS(ROW(),COLUMN()))=TRUNC(INDIRECT(ADDRESS(ROW(),COLUMN())))</formula>
    </cfRule>
  </conditionalFormatting>
  <conditionalFormatting sqref="AN35:AT36">
    <cfRule type="expression" dxfId="150" priority="52">
      <formula>INDIRECT(ADDRESS(ROW(),COLUMN()))=TRUNC(INDIRECT(ADDRESS(ROW(),COLUMN())))</formula>
    </cfRule>
  </conditionalFormatting>
  <conditionalFormatting sqref="AU35:AW36">
    <cfRule type="expression" dxfId="149" priority="51">
      <formula>INDIRECT(ADDRESS(ROW(),COLUMN()))=TRUNC(INDIRECT(ADDRESS(ROW(),COLUMN())))</formula>
    </cfRule>
  </conditionalFormatting>
  <conditionalFormatting sqref="AX26:BA27">
    <cfRule type="expression" dxfId="148" priority="94">
      <formula>INDIRECT(ADDRESS(ROW(),COLUMN()))=TRUNC(INDIRECT(ADDRESS(ROW(),COLUMN())))</formula>
    </cfRule>
  </conditionalFormatting>
  <conditionalFormatting sqref="Z35:AF36">
    <cfRule type="expression" dxfId="147" priority="54">
      <formula>INDIRECT(ADDRESS(ROW(),COLUMN()))=TRUNC(INDIRECT(ADDRESS(ROW(),COLUMN())))</formula>
    </cfRule>
  </conditionalFormatting>
  <conditionalFormatting sqref="AG35:AM36">
    <cfRule type="expression" dxfId="146" priority="53">
      <formula>INDIRECT(ADDRESS(ROW(),COLUMN()))=TRUNC(INDIRECT(ADDRESS(ROW(),COLUMN())))</formula>
    </cfRule>
  </conditionalFormatting>
  <conditionalFormatting sqref="AX29:BA30">
    <cfRule type="expression" dxfId="145" priority="93">
      <formula>INDIRECT(ADDRESS(ROW(),COLUMN()))=TRUNC(INDIRECT(ADDRESS(ROW(),COLUMN())))</formula>
    </cfRule>
  </conditionalFormatting>
  <conditionalFormatting sqref="AU32:AW33">
    <cfRule type="expression" dxfId="144" priority="56">
      <formula>INDIRECT(ADDRESS(ROW(),COLUMN()))=TRUNC(INDIRECT(ADDRESS(ROW(),COLUMN())))</formula>
    </cfRule>
  </conditionalFormatting>
  <conditionalFormatting sqref="S35:Y36">
    <cfRule type="expression" dxfId="143" priority="55">
      <formula>INDIRECT(ADDRESS(ROW(),COLUMN()))=TRUNC(INDIRECT(ADDRESS(ROW(),COLUMN())))</formula>
    </cfRule>
  </conditionalFormatting>
  <conditionalFormatting sqref="AX32:BA33">
    <cfRule type="expression" dxfId="142" priority="92">
      <formula>INDIRECT(ADDRESS(ROW(),COLUMN()))=TRUNC(INDIRECT(ADDRESS(ROW(),COLUMN())))</formula>
    </cfRule>
  </conditionalFormatting>
  <conditionalFormatting sqref="AG32:AM33">
    <cfRule type="expression" dxfId="141" priority="58">
      <formula>INDIRECT(ADDRESS(ROW(),COLUMN()))=TRUNC(INDIRECT(ADDRESS(ROW(),COLUMN())))</formula>
    </cfRule>
  </conditionalFormatting>
  <conditionalFormatting sqref="AN32:AT33">
    <cfRule type="expression" dxfId="140" priority="57">
      <formula>INDIRECT(ADDRESS(ROW(),COLUMN()))=TRUNC(INDIRECT(ADDRESS(ROW(),COLUMN())))</formula>
    </cfRule>
  </conditionalFormatting>
  <conditionalFormatting sqref="AX35:BA36">
    <cfRule type="expression" dxfId="139" priority="91">
      <formula>INDIRECT(ADDRESS(ROW(),COLUMN()))=TRUNC(INDIRECT(ADDRESS(ROW(),COLUMN())))</formula>
    </cfRule>
  </conditionalFormatting>
  <conditionalFormatting sqref="S32:Y33">
    <cfRule type="expression" dxfId="138" priority="60">
      <formula>INDIRECT(ADDRESS(ROW(),COLUMN()))=TRUNC(INDIRECT(ADDRESS(ROW(),COLUMN())))</formula>
    </cfRule>
  </conditionalFormatting>
  <conditionalFormatting sqref="Z32:AF33">
    <cfRule type="expression" dxfId="137" priority="59">
      <formula>INDIRECT(ADDRESS(ROW(),COLUMN()))=TRUNC(INDIRECT(ADDRESS(ROW(),COLUMN())))</formula>
    </cfRule>
  </conditionalFormatting>
  <conditionalFormatting sqref="AX38:BA39">
    <cfRule type="expression" dxfId="136" priority="90">
      <formula>INDIRECT(ADDRESS(ROW(),COLUMN()))=TRUNC(INDIRECT(ADDRESS(ROW(),COLUMN())))</formula>
    </cfRule>
  </conditionalFormatting>
  <conditionalFormatting sqref="AN29:AT30">
    <cfRule type="expression" dxfId="135" priority="62">
      <formula>INDIRECT(ADDRESS(ROW(),COLUMN()))=TRUNC(INDIRECT(ADDRESS(ROW(),COLUMN())))</formula>
    </cfRule>
  </conditionalFormatting>
  <conditionalFormatting sqref="AU29:AW30">
    <cfRule type="expression" dxfId="134" priority="61">
      <formula>INDIRECT(ADDRESS(ROW(),COLUMN()))=TRUNC(INDIRECT(ADDRESS(ROW(),COLUMN())))</formula>
    </cfRule>
  </conditionalFormatting>
  <conditionalFormatting sqref="AX41:BA42">
    <cfRule type="expression" dxfId="133" priority="89">
      <formula>INDIRECT(ADDRESS(ROW(),COLUMN()))=TRUNC(INDIRECT(ADDRESS(ROW(),COLUMN())))</formula>
    </cfRule>
  </conditionalFormatting>
  <conditionalFormatting sqref="Z29:AF30">
    <cfRule type="expression" dxfId="132" priority="64">
      <formula>INDIRECT(ADDRESS(ROW(),COLUMN()))=TRUNC(INDIRECT(ADDRESS(ROW(),COLUMN())))</formula>
    </cfRule>
  </conditionalFormatting>
  <conditionalFormatting sqref="AG29:AM30">
    <cfRule type="expression" dxfId="131" priority="63">
      <formula>INDIRECT(ADDRESS(ROW(),COLUMN()))=TRUNC(INDIRECT(ADDRESS(ROW(),COLUMN())))</formula>
    </cfRule>
  </conditionalFormatting>
  <conditionalFormatting sqref="AX44:BA45">
    <cfRule type="expression" dxfId="130" priority="88">
      <formula>INDIRECT(ADDRESS(ROW(),COLUMN()))=TRUNC(INDIRECT(ADDRESS(ROW(),COLUMN())))</formula>
    </cfRule>
  </conditionalFormatting>
  <conditionalFormatting sqref="AU26:AW27">
    <cfRule type="expression" dxfId="129" priority="66">
      <formula>INDIRECT(ADDRESS(ROW(),COLUMN()))=TRUNC(INDIRECT(ADDRESS(ROW(),COLUMN())))</formula>
    </cfRule>
  </conditionalFormatting>
  <conditionalFormatting sqref="S29:Y30">
    <cfRule type="expression" dxfId="128" priority="65">
      <formula>INDIRECT(ADDRESS(ROW(),COLUMN()))=TRUNC(INDIRECT(ADDRESS(ROW(),COLUMN())))</formula>
    </cfRule>
  </conditionalFormatting>
  <conditionalFormatting sqref="AX47:BA48">
    <cfRule type="expression" dxfId="127" priority="87">
      <formula>INDIRECT(ADDRESS(ROW(),COLUMN()))=TRUNC(INDIRECT(ADDRESS(ROW(),COLUMN())))</formula>
    </cfRule>
  </conditionalFormatting>
  <conditionalFormatting sqref="AG26:AM27">
    <cfRule type="expression" dxfId="126" priority="68">
      <formula>INDIRECT(ADDRESS(ROW(),COLUMN()))=TRUNC(INDIRECT(ADDRESS(ROW(),COLUMN())))</formula>
    </cfRule>
  </conditionalFormatting>
  <conditionalFormatting sqref="AN26:AT27">
    <cfRule type="expression" dxfId="125" priority="67">
      <formula>INDIRECT(ADDRESS(ROW(),COLUMN()))=TRUNC(INDIRECT(ADDRESS(ROW(),COLUMN())))</formula>
    </cfRule>
  </conditionalFormatting>
  <conditionalFormatting sqref="AX50:BA51">
    <cfRule type="expression" dxfId="124" priority="86">
      <formula>INDIRECT(ADDRESS(ROW(),COLUMN()))=TRUNC(INDIRECT(ADDRESS(ROW(),COLUMN())))</formula>
    </cfRule>
  </conditionalFormatting>
  <conditionalFormatting sqref="S26:Y27">
    <cfRule type="expression" dxfId="123" priority="70">
      <formula>INDIRECT(ADDRESS(ROW(),COLUMN()))=TRUNC(INDIRECT(ADDRESS(ROW(),COLUMN())))</formula>
    </cfRule>
  </conditionalFormatting>
  <conditionalFormatting sqref="Z26:AF27">
    <cfRule type="expression" dxfId="122" priority="69">
      <formula>INDIRECT(ADDRESS(ROW(),COLUMN()))=TRUNC(INDIRECT(ADDRESS(ROW(),COLUMN())))</formula>
    </cfRule>
  </conditionalFormatting>
  <conditionalFormatting sqref="AX53:BA54">
    <cfRule type="expression" dxfId="121" priority="85">
      <formula>INDIRECT(ADDRESS(ROW(),COLUMN()))=TRUNC(INDIRECT(ADDRESS(ROW(),COLUMN())))</formula>
    </cfRule>
  </conditionalFormatting>
  <conditionalFormatting sqref="AN23:AT24">
    <cfRule type="expression" dxfId="120" priority="72">
      <formula>INDIRECT(ADDRESS(ROW(),COLUMN()))=TRUNC(INDIRECT(ADDRESS(ROW(),COLUMN())))</formula>
    </cfRule>
  </conditionalFormatting>
  <conditionalFormatting sqref="AU23:AW24">
    <cfRule type="expression" dxfId="119" priority="71">
      <formula>INDIRECT(ADDRESS(ROW(),COLUMN()))=TRUNC(INDIRECT(ADDRESS(ROW(),COLUMN())))</formula>
    </cfRule>
  </conditionalFormatting>
  <conditionalFormatting sqref="AX56:BA57">
    <cfRule type="expression" dxfId="118" priority="84">
      <formula>INDIRECT(ADDRESS(ROW(),COLUMN()))=TRUNC(INDIRECT(ADDRESS(ROW(),COLUMN())))</formula>
    </cfRule>
  </conditionalFormatting>
  <conditionalFormatting sqref="Z23:AF24">
    <cfRule type="expression" dxfId="117" priority="74">
      <formula>INDIRECT(ADDRESS(ROW(),COLUMN()))=TRUNC(INDIRECT(ADDRESS(ROW(),COLUMN())))</formula>
    </cfRule>
  </conditionalFormatting>
  <conditionalFormatting sqref="AG23:AM24">
    <cfRule type="expression" dxfId="116" priority="73">
      <formula>INDIRECT(ADDRESS(ROW(),COLUMN()))=TRUNC(INDIRECT(ADDRESS(ROW(),COLUMN())))</formula>
    </cfRule>
  </conditionalFormatting>
  <conditionalFormatting sqref="AX59:BA60">
    <cfRule type="expression" dxfId="115" priority="83">
      <formula>INDIRECT(ADDRESS(ROW(),COLUMN()))=TRUNC(INDIRECT(ADDRESS(ROW(),COLUMN())))</formula>
    </cfRule>
  </conditionalFormatting>
  <conditionalFormatting sqref="AU20:AW21">
    <cfRule type="expression" dxfId="114" priority="76">
      <formula>INDIRECT(ADDRESS(ROW(),COLUMN()))=TRUNC(INDIRECT(ADDRESS(ROW(),COLUMN())))</formula>
    </cfRule>
  </conditionalFormatting>
  <conditionalFormatting sqref="S23:Y24">
    <cfRule type="expression" dxfId="113" priority="75">
      <formula>INDIRECT(ADDRESS(ROW(),COLUMN()))=TRUNC(INDIRECT(ADDRESS(ROW(),COLUMN())))</formula>
    </cfRule>
  </conditionalFormatting>
  <conditionalFormatting sqref="AX62:BA63">
    <cfRule type="expression" dxfId="112" priority="82">
      <formula>INDIRECT(ADDRESS(ROW(),COLUMN()))=TRUNC(INDIRECT(ADDRESS(ROW(),COLUMN())))</formula>
    </cfRule>
  </conditionalFormatting>
  <conditionalFormatting sqref="AG20:AM21">
    <cfRule type="expression" dxfId="111" priority="78">
      <formula>INDIRECT(ADDRESS(ROW(),COLUMN()))=TRUNC(INDIRECT(ADDRESS(ROW(),COLUMN())))</formula>
    </cfRule>
  </conditionalFormatting>
  <conditionalFormatting sqref="AN20:AT21">
    <cfRule type="expression" dxfId="110" priority="77">
      <formula>INDIRECT(ADDRESS(ROW(),COLUMN()))=TRUNC(INDIRECT(ADDRESS(ROW(),COLUMN())))</formula>
    </cfRule>
  </conditionalFormatting>
  <conditionalFormatting sqref="AX65:BA66">
    <cfRule type="expression" dxfId="109" priority="81">
      <formula>INDIRECT(ADDRESS(ROW(),COLUMN()))=TRUNC(INDIRECT(ADDRESS(ROW(),COLUMN())))</formula>
    </cfRule>
  </conditionalFormatting>
  <conditionalFormatting sqref="S67:AY70">
    <cfRule type="expression" dxfId="108" priority="80">
      <formula>INDIRECT(ADDRESS(ROW(),COLUMN()))=TRUNC(INDIRECT(ADDRESS(ROW(),COLUMN())))</formula>
    </cfRule>
  </conditionalFormatting>
  <conditionalFormatting sqref="Z20:AF21">
    <cfRule type="expression" dxfId="107" priority="79">
      <formula>INDIRECT(ADDRESS(ROW(),COLUMN()))=TRUNC(INDIRECT(ADDRESS(ROW(),COLUMN())))</formula>
    </cfRule>
  </conditionalFormatting>
  <conditionalFormatting sqref="AN38:AT39">
    <cfRule type="expression" dxfId="106" priority="47">
      <formula>INDIRECT(ADDRESS(ROW(),COLUMN()))=TRUNC(INDIRECT(ADDRESS(ROW(),COLUMN())))</formula>
    </cfRule>
  </conditionalFormatting>
  <conditionalFormatting sqref="AU38:AW39">
    <cfRule type="expression" dxfId="105" priority="46">
      <formula>INDIRECT(ADDRESS(ROW(),COLUMN()))=TRUNC(INDIRECT(ADDRESS(ROW(),COLUMN())))</formula>
    </cfRule>
  </conditionalFormatting>
  <conditionalFormatting sqref="S41:Y42">
    <cfRule type="expression" dxfId="104" priority="45">
      <formula>INDIRECT(ADDRESS(ROW(),COLUMN()))=TRUNC(INDIRECT(ADDRESS(ROW(),COLUMN())))</formula>
    </cfRule>
  </conditionalFormatting>
  <conditionalFormatting sqref="Z41:AF42">
    <cfRule type="expression" dxfId="103" priority="44">
      <formula>INDIRECT(ADDRESS(ROW(),COLUMN()))=TRUNC(INDIRECT(ADDRESS(ROW(),COLUMN())))</formula>
    </cfRule>
  </conditionalFormatting>
  <conditionalFormatting sqref="AG41:AM42">
    <cfRule type="expression" dxfId="102" priority="43">
      <formula>INDIRECT(ADDRESS(ROW(),COLUMN()))=TRUNC(INDIRECT(ADDRESS(ROW(),COLUMN())))</formula>
    </cfRule>
  </conditionalFormatting>
  <conditionalFormatting sqref="AN41:AT42">
    <cfRule type="expression" dxfId="101" priority="42">
      <formula>INDIRECT(ADDRESS(ROW(),COLUMN()))=TRUNC(INDIRECT(ADDRESS(ROW(),COLUMN())))</formula>
    </cfRule>
  </conditionalFormatting>
  <conditionalFormatting sqref="AU41:AW42">
    <cfRule type="expression" dxfId="100" priority="41">
      <formula>INDIRECT(ADDRESS(ROW(),COLUMN()))=TRUNC(INDIRECT(ADDRESS(ROW(),COLUMN())))</formula>
    </cfRule>
  </conditionalFormatting>
  <conditionalFormatting sqref="S44:Y45">
    <cfRule type="expression" dxfId="99" priority="40">
      <formula>INDIRECT(ADDRESS(ROW(),COLUMN()))=TRUNC(INDIRECT(ADDRESS(ROW(),COLUMN())))</formula>
    </cfRule>
  </conditionalFormatting>
  <conditionalFormatting sqref="Z44:AF45">
    <cfRule type="expression" dxfId="98" priority="39">
      <formula>INDIRECT(ADDRESS(ROW(),COLUMN()))=TRUNC(INDIRECT(ADDRESS(ROW(),COLUMN())))</formula>
    </cfRule>
  </conditionalFormatting>
  <conditionalFormatting sqref="AG44:AM45">
    <cfRule type="expression" dxfId="97" priority="38">
      <formula>INDIRECT(ADDRESS(ROW(),COLUMN()))=TRUNC(INDIRECT(ADDRESS(ROW(),COLUMN())))</formula>
    </cfRule>
  </conditionalFormatting>
  <conditionalFormatting sqref="AN44:AT45">
    <cfRule type="expression" dxfId="96" priority="37">
      <formula>INDIRECT(ADDRESS(ROW(),COLUMN()))=TRUNC(INDIRECT(ADDRESS(ROW(),COLUMN())))</formula>
    </cfRule>
  </conditionalFormatting>
  <conditionalFormatting sqref="AU44:AW45">
    <cfRule type="expression" dxfId="95" priority="36">
      <formula>INDIRECT(ADDRESS(ROW(),COLUMN()))=TRUNC(INDIRECT(ADDRESS(ROW(),COLUMN())))</formula>
    </cfRule>
  </conditionalFormatting>
  <conditionalFormatting sqref="S47:Y48">
    <cfRule type="expression" dxfId="94" priority="35">
      <formula>INDIRECT(ADDRESS(ROW(),COLUMN()))=TRUNC(INDIRECT(ADDRESS(ROW(),COLUMN())))</formula>
    </cfRule>
  </conditionalFormatting>
  <conditionalFormatting sqref="Z47:AF48">
    <cfRule type="expression" dxfId="93" priority="34">
      <formula>INDIRECT(ADDRESS(ROW(),COLUMN()))=TRUNC(INDIRECT(ADDRESS(ROW(),COLUMN())))</formula>
    </cfRule>
  </conditionalFormatting>
  <conditionalFormatting sqref="AG47:AM48">
    <cfRule type="expression" dxfId="92" priority="33">
      <formula>INDIRECT(ADDRESS(ROW(),COLUMN()))=TRUNC(INDIRECT(ADDRESS(ROW(),COLUMN())))</formula>
    </cfRule>
  </conditionalFormatting>
  <conditionalFormatting sqref="AN47:AT48">
    <cfRule type="expression" dxfId="91" priority="32">
      <formula>INDIRECT(ADDRESS(ROW(),COLUMN()))=TRUNC(INDIRECT(ADDRESS(ROW(),COLUMN())))</formula>
    </cfRule>
  </conditionalFormatting>
  <conditionalFormatting sqref="AU47:AW48">
    <cfRule type="expression" dxfId="90" priority="31">
      <formula>INDIRECT(ADDRESS(ROW(),COLUMN()))=TRUNC(INDIRECT(ADDRESS(ROW(),COLUMN())))</formula>
    </cfRule>
  </conditionalFormatting>
  <conditionalFormatting sqref="S50:Y51">
    <cfRule type="expression" dxfId="89" priority="30">
      <formula>INDIRECT(ADDRESS(ROW(),COLUMN()))=TRUNC(INDIRECT(ADDRESS(ROW(),COLUMN())))</formula>
    </cfRule>
  </conditionalFormatting>
  <conditionalFormatting sqref="Z50:AF51">
    <cfRule type="expression" dxfId="88" priority="29">
      <formula>INDIRECT(ADDRESS(ROW(),COLUMN()))=TRUNC(INDIRECT(ADDRESS(ROW(),COLUMN())))</formula>
    </cfRule>
  </conditionalFormatting>
  <conditionalFormatting sqref="AG50:AM51">
    <cfRule type="expression" dxfId="87" priority="28">
      <formula>INDIRECT(ADDRESS(ROW(),COLUMN()))=TRUNC(INDIRECT(ADDRESS(ROW(),COLUMN())))</formula>
    </cfRule>
  </conditionalFormatting>
  <conditionalFormatting sqref="AN50:AT51">
    <cfRule type="expression" dxfId="86" priority="27">
      <formula>INDIRECT(ADDRESS(ROW(),COLUMN()))=TRUNC(INDIRECT(ADDRESS(ROW(),COLUMN())))</formula>
    </cfRule>
  </conditionalFormatting>
  <conditionalFormatting sqref="AU50:AW51">
    <cfRule type="expression" dxfId="85" priority="26">
      <formula>INDIRECT(ADDRESS(ROW(),COLUMN()))=TRUNC(INDIRECT(ADDRESS(ROW(),COLUMN())))</formula>
    </cfRule>
  </conditionalFormatting>
  <conditionalFormatting sqref="S53:Y54">
    <cfRule type="expression" dxfId="84" priority="25">
      <formula>INDIRECT(ADDRESS(ROW(),COLUMN()))=TRUNC(INDIRECT(ADDRESS(ROW(),COLUMN())))</formula>
    </cfRule>
  </conditionalFormatting>
  <conditionalFormatting sqref="Z53:AF54">
    <cfRule type="expression" dxfId="83" priority="24">
      <formula>INDIRECT(ADDRESS(ROW(),COLUMN()))=TRUNC(INDIRECT(ADDRESS(ROW(),COLUMN())))</formula>
    </cfRule>
  </conditionalFormatting>
  <conditionalFormatting sqref="AG53:AM54">
    <cfRule type="expression" dxfId="82" priority="23">
      <formula>INDIRECT(ADDRESS(ROW(),COLUMN()))=TRUNC(INDIRECT(ADDRESS(ROW(),COLUMN())))</formula>
    </cfRule>
  </conditionalFormatting>
  <conditionalFormatting sqref="AN53:AT54">
    <cfRule type="expression" dxfId="81" priority="22">
      <formula>INDIRECT(ADDRESS(ROW(),COLUMN()))=TRUNC(INDIRECT(ADDRESS(ROW(),COLUMN())))</formula>
    </cfRule>
  </conditionalFormatting>
  <conditionalFormatting sqref="AU53:AW54">
    <cfRule type="expression" dxfId="80" priority="21">
      <formula>INDIRECT(ADDRESS(ROW(),COLUMN()))=TRUNC(INDIRECT(ADDRESS(ROW(),COLUMN())))</formula>
    </cfRule>
  </conditionalFormatting>
  <conditionalFormatting sqref="S56:Y57">
    <cfRule type="expression" dxfId="79" priority="20">
      <formula>INDIRECT(ADDRESS(ROW(),COLUMN()))=TRUNC(INDIRECT(ADDRESS(ROW(),COLUMN())))</formula>
    </cfRule>
  </conditionalFormatting>
  <conditionalFormatting sqref="Z56:AF57">
    <cfRule type="expression" dxfId="78" priority="19">
      <formula>INDIRECT(ADDRESS(ROW(),COLUMN()))=TRUNC(INDIRECT(ADDRESS(ROW(),COLUMN())))</formula>
    </cfRule>
  </conditionalFormatting>
  <conditionalFormatting sqref="AG56:AM57">
    <cfRule type="expression" dxfId="77" priority="18">
      <formula>INDIRECT(ADDRESS(ROW(),COLUMN()))=TRUNC(INDIRECT(ADDRESS(ROW(),COLUMN())))</formula>
    </cfRule>
  </conditionalFormatting>
  <conditionalFormatting sqref="AN56:AT57">
    <cfRule type="expression" dxfId="76" priority="17">
      <formula>INDIRECT(ADDRESS(ROW(),COLUMN()))=TRUNC(INDIRECT(ADDRESS(ROW(),COLUMN())))</formula>
    </cfRule>
  </conditionalFormatting>
  <conditionalFormatting sqref="AU56:AW57">
    <cfRule type="expression" dxfId="75" priority="16">
      <formula>INDIRECT(ADDRESS(ROW(),COLUMN()))=TRUNC(INDIRECT(ADDRESS(ROW(),COLUMN())))</formula>
    </cfRule>
  </conditionalFormatting>
  <conditionalFormatting sqref="S59:Y60">
    <cfRule type="expression" dxfId="74" priority="15">
      <formula>INDIRECT(ADDRESS(ROW(),COLUMN()))=TRUNC(INDIRECT(ADDRESS(ROW(),COLUMN())))</formula>
    </cfRule>
  </conditionalFormatting>
  <conditionalFormatting sqref="Z59:AF60">
    <cfRule type="expression" dxfId="73" priority="14">
      <formula>INDIRECT(ADDRESS(ROW(),COLUMN()))=TRUNC(INDIRECT(ADDRESS(ROW(),COLUMN())))</formula>
    </cfRule>
  </conditionalFormatting>
  <conditionalFormatting sqref="AG59:AM60">
    <cfRule type="expression" dxfId="72" priority="13">
      <formula>INDIRECT(ADDRESS(ROW(),COLUMN()))=TRUNC(INDIRECT(ADDRESS(ROW(),COLUMN())))</formula>
    </cfRule>
  </conditionalFormatting>
  <conditionalFormatting sqref="AN59:AT60">
    <cfRule type="expression" dxfId="71" priority="12">
      <formula>INDIRECT(ADDRESS(ROW(),COLUMN()))=TRUNC(INDIRECT(ADDRESS(ROW(),COLUMN())))</formula>
    </cfRule>
  </conditionalFormatting>
  <conditionalFormatting sqref="AU59:AW60">
    <cfRule type="expression" dxfId="70" priority="11">
      <formula>INDIRECT(ADDRESS(ROW(),COLUMN()))=TRUNC(INDIRECT(ADDRESS(ROW(),COLUMN())))</formula>
    </cfRule>
  </conditionalFormatting>
  <conditionalFormatting sqref="S62:Y63">
    <cfRule type="expression" dxfId="69" priority="10">
      <formula>INDIRECT(ADDRESS(ROW(),COLUMN()))=TRUNC(INDIRECT(ADDRESS(ROW(),COLUMN())))</formula>
    </cfRule>
  </conditionalFormatting>
  <conditionalFormatting sqref="Z62:AF63">
    <cfRule type="expression" dxfId="68" priority="9">
      <formula>INDIRECT(ADDRESS(ROW(),COLUMN()))=TRUNC(INDIRECT(ADDRESS(ROW(),COLUMN())))</formula>
    </cfRule>
  </conditionalFormatting>
  <conditionalFormatting sqref="AG62:AM63">
    <cfRule type="expression" dxfId="67" priority="8">
      <formula>INDIRECT(ADDRESS(ROW(),COLUMN()))=TRUNC(INDIRECT(ADDRESS(ROW(),COLUMN())))</formula>
    </cfRule>
  </conditionalFormatting>
  <conditionalFormatting sqref="AN62:AT63">
    <cfRule type="expression" dxfId="66" priority="7">
      <formula>INDIRECT(ADDRESS(ROW(),COLUMN()))=TRUNC(INDIRECT(ADDRESS(ROW(),COLUMN())))</formula>
    </cfRule>
  </conditionalFormatting>
  <conditionalFormatting sqref="AU62:AW63">
    <cfRule type="expression" dxfId="65" priority="6">
      <formula>INDIRECT(ADDRESS(ROW(),COLUMN()))=TRUNC(INDIRECT(ADDRESS(ROW(),COLUMN())))</formula>
    </cfRule>
  </conditionalFormatting>
  <conditionalFormatting sqref="S65:Y66">
    <cfRule type="expression" dxfId="64" priority="5">
      <formula>INDIRECT(ADDRESS(ROW(),COLUMN()))=TRUNC(INDIRECT(ADDRESS(ROW(),COLUMN())))</formula>
    </cfRule>
  </conditionalFormatting>
  <conditionalFormatting sqref="Z65:AF66">
    <cfRule type="expression" dxfId="63" priority="4">
      <formula>INDIRECT(ADDRESS(ROW(),COLUMN()))=TRUNC(INDIRECT(ADDRESS(ROW(),COLUMN())))</formula>
    </cfRule>
  </conditionalFormatting>
  <conditionalFormatting sqref="AG65:AM66">
    <cfRule type="expression" dxfId="62" priority="3">
      <formula>INDIRECT(ADDRESS(ROW(),COLUMN()))=TRUNC(INDIRECT(ADDRESS(ROW(),COLUMN())))</formula>
    </cfRule>
  </conditionalFormatting>
  <conditionalFormatting sqref="AN65:AT66">
    <cfRule type="expression" dxfId="61" priority="2">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type="list" allowBlank="1" showInputMessage="1" showErrorMessage="1" sqref="BA4:BD4">
      <formula1>"予定,実績,予定・実績"</formula1>
    </dataValidation>
    <dataValidation type="list" allowBlank="1" showInputMessage="1" showErrorMessage="1" sqref="AB3:AB4">
      <formula1>#REF!</formula1>
    </dataValidation>
    <dataValidation type="decimal" allowBlank="1" showInputMessage="1" showErrorMessage="1" error="入力可能範囲　32～40" sqref="AW6:AX6">
      <formula1>32</formula1>
      <formula2>40</formula2>
    </dataValidation>
    <dataValidation type="list" allowBlank="1" showInputMessage="1" showErrorMessage="1" sqref="BA3:BD3">
      <formula1>"４週,暦月"</formula1>
    </dataValidation>
    <dataValidation allowBlank="1" showInputMessage="1" showErrorMessage="1" error="入力可能範囲　32～40" sqref="BA8"/>
    <dataValidation allowBlank="1" showInputMessage="1" sqref="AP1:BE1 S19:BA66"/>
  </dataValidations>
  <printOptions horizontalCentered="1"/>
  <pageMargins left="0.15748031496062992" right="0.15748031496062992" top="0.39370078740157483" bottom="0.15748031496062992" header="0.15748031496062992" footer="0.15748031496062992"/>
  <pageSetup paperSize="9" scale="36" fitToHeight="0" orientation="landscape" r:id="rId1"/>
  <rowBreaks count="1" manualBreakCount="1">
    <brk id="7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12" defaultRowHeight="18.75" x14ac:dyDescent="0.2"/>
  <cols>
    <col min="1" max="1" width="2.1640625" style="293" customWidth="1"/>
    <col min="2" max="2" width="7.5" style="292" customWidth="1"/>
    <col min="3" max="3" width="14.1640625" style="292" customWidth="1"/>
    <col min="4" max="4" width="14.1640625" style="292" hidden="1" customWidth="1"/>
    <col min="5" max="5" width="4.5" style="292" bestFit="1" customWidth="1"/>
    <col min="6" max="6" width="20.83203125" style="293" customWidth="1"/>
    <col min="7" max="7" width="4.5" style="293" bestFit="1" customWidth="1"/>
    <col min="8" max="8" width="20.83203125" style="293" customWidth="1"/>
    <col min="9" max="9" width="4.5" style="293" bestFit="1" customWidth="1"/>
    <col min="10" max="10" width="20.83203125" style="292" customWidth="1"/>
    <col min="11" max="11" width="4.5" style="293" bestFit="1" customWidth="1"/>
    <col min="12" max="12" width="20.83203125" style="293" customWidth="1"/>
    <col min="13" max="13" width="6.6640625" style="293" customWidth="1"/>
    <col min="14" max="14" width="20.83203125" style="293" customWidth="1"/>
    <col min="15" max="15" width="4.5" style="293" customWidth="1"/>
    <col min="16" max="16" width="20.83203125" style="293" customWidth="1"/>
    <col min="17" max="17" width="4.5" style="293" customWidth="1"/>
    <col min="18" max="18" width="20.83203125" style="293" customWidth="1"/>
    <col min="19" max="19" width="4.5" style="293" customWidth="1"/>
    <col min="20" max="20" width="20.83203125" style="293" customWidth="1"/>
    <col min="21" max="21" width="4.5" style="293" customWidth="1"/>
    <col min="22" max="22" width="20.83203125" style="293" customWidth="1"/>
    <col min="23" max="23" width="4.5" style="293" customWidth="1"/>
    <col min="24" max="24" width="20.83203125" style="293" customWidth="1"/>
    <col min="25" max="25" width="4.5" style="293" customWidth="1"/>
    <col min="26" max="26" width="20.83203125" style="293" customWidth="1"/>
    <col min="27" max="27" width="4.5" style="293" customWidth="1"/>
    <col min="28" max="28" width="67.5" style="293" customWidth="1"/>
    <col min="29" max="16384" width="12" style="293"/>
  </cols>
  <sheetData>
    <row r="1" spans="2:28" x14ac:dyDescent="0.2">
      <c r="B1" s="291" t="s">
        <v>386</v>
      </c>
    </row>
    <row r="2" spans="2:28" x14ac:dyDescent="0.2">
      <c r="B2" s="294" t="s">
        <v>387</v>
      </c>
      <c r="F2" s="387"/>
      <c r="G2" s="388"/>
      <c r="H2" s="388"/>
      <c r="I2" s="388"/>
      <c r="J2" s="389"/>
      <c r="K2" s="388"/>
      <c r="L2" s="388"/>
    </row>
    <row r="3" spans="2:28" x14ac:dyDescent="0.2">
      <c r="B3" s="387" t="s">
        <v>465</v>
      </c>
      <c r="F3" s="389" t="s">
        <v>466</v>
      </c>
      <c r="G3" s="388"/>
      <c r="H3" s="388"/>
      <c r="I3" s="388"/>
      <c r="J3" s="389"/>
      <c r="K3" s="388"/>
      <c r="L3" s="388"/>
    </row>
    <row r="4" spans="2:28" x14ac:dyDescent="0.2">
      <c r="B4" s="294"/>
      <c r="F4" s="833" t="s">
        <v>390</v>
      </c>
      <c r="G4" s="833"/>
      <c r="H4" s="833"/>
      <c r="I4" s="833"/>
      <c r="J4" s="833"/>
      <c r="K4" s="833"/>
      <c r="L4" s="833"/>
      <c r="N4" s="833" t="s">
        <v>467</v>
      </c>
      <c r="O4" s="833"/>
      <c r="P4" s="833"/>
      <c r="R4" s="833" t="s">
        <v>468</v>
      </c>
      <c r="S4" s="833"/>
      <c r="T4" s="833"/>
      <c r="U4" s="833"/>
      <c r="V4" s="833"/>
      <c r="W4" s="833"/>
      <c r="X4" s="833"/>
      <c r="Z4" s="390" t="s">
        <v>469</v>
      </c>
      <c r="AB4" s="833" t="s">
        <v>393</v>
      </c>
    </row>
    <row r="5" spans="2:28" x14ac:dyDescent="0.2">
      <c r="B5" s="292" t="s">
        <v>290</v>
      </c>
      <c r="C5" s="292" t="s">
        <v>315</v>
      </c>
      <c r="F5" s="292" t="s">
        <v>394</v>
      </c>
      <c r="G5" s="292"/>
      <c r="H5" s="292" t="s">
        <v>395</v>
      </c>
      <c r="J5" s="292" t="s">
        <v>396</v>
      </c>
      <c r="L5" s="292" t="s">
        <v>390</v>
      </c>
      <c r="N5" s="292" t="s">
        <v>397</v>
      </c>
      <c r="P5" s="292" t="s">
        <v>398</v>
      </c>
      <c r="R5" s="292" t="s">
        <v>397</v>
      </c>
      <c r="T5" s="292" t="s">
        <v>398</v>
      </c>
      <c r="V5" s="292" t="s">
        <v>396</v>
      </c>
      <c r="X5" s="292" t="s">
        <v>390</v>
      </c>
      <c r="Z5" s="391" t="s">
        <v>470</v>
      </c>
      <c r="AB5" s="833"/>
    </row>
    <row r="6" spans="2:28" x14ac:dyDescent="0.2">
      <c r="B6" s="392">
        <v>1</v>
      </c>
      <c r="C6" s="297" t="s">
        <v>399</v>
      </c>
      <c r="D6" s="393" t="str">
        <f>C6</f>
        <v>a</v>
      </c>
      <c r="E6" s="392" t="s">
        <v>400</v>
      </c>
      <c r="F6" s="298"/>
      <c r="G6" s="392" t="s">
        <v>356</v>
      </c>
      <c r="H6" s="298"/>
      <c r="I6" s="394" t="s">
        <v>401</v>
      </c>
      <c r="J6" s="298">
        <v>0</v>
      </c>
      <c r="K6" s="395" t="s">
        <v>277</v>
      </c>
      <c r="L6" s="301" t="str">
        <f>IF(OR(F6="",H6=""),"",(H6+IF(F6&gt;H6,1,0)-F6-J6)*24)</f>
        <v/>
      </c>
      <c r="N6" s="298"/>
      <c r="O6" s="292" t="s">
        <v>356</v>
      </c>
      <c r="P6" s="298"/>
      <c r="R6" s="300" t="str">
        <f t="shared" ref="R6:R22" si="0">IF(F6="","",IF(F6&lt;N6,N6,IF(F6&gt;=P6,"",F6)))</f>
        <v/>
      </c>
      <c r="S6" s="292" t="s">
        <v>356</v>
      </c>
      <c r="T6" s="300" t="str">
        <f t="shared" ref="T6:T22" si="1">IF(H6="","",IF(H6&gt;F6,IF(H6&lt;P6,H6,P6),P6))</f>
        <v/>
      </c>
      <c r="U6" s="396" t="s">
        <v>401</v>
      </c>
      <c r="V6" s="298">
        <v>0</v>
      </c>
      <c r="W6" s="293" t="s">
        <v>277</v>
      </c>
      <c r="X6" s="301" t="str">
        <f>IF(R6="","",IF((T6+IF(R6&gt;T6,1,0)-R6-V6)*24=0,"",(T6+IF(R6&gt;T6,1,0)-R6-V6)*24))</f>
        <v/>
      </c>
      <c r="Z6" s="301" t="str">
        <f>IF(X6="",L6,IF(OR(L6-X6=0,L6-X6&lt;0),"-",L6-X6))</f>
        <v/>
      </c>
      <c r="AB6" s="302"/>
    </row>
    <row r="7" spans="2:28" x14ac:dyDescent="0.2">
      <c r="B7" s="392">
        <v>2</v>
      </c>
      <c r="C7" s="297" t="s">
        <v>402</v>
      </c>
      <c r="D7" s="393" t="str">
        <f t="shared" ref="D7:D38" si="2">C7</f>
        <v>b</v>
      </c>
      <c r="E7" s="392" t="s">
        <v>400</v>
      </c>
      <c r="F7" s="298"/>
      <c r="G7" s="392" t="s">
        <v>356</v>
      </c>
      <c r="H7" s="298"/>
      <c r="I7" s="394" t="s">
        <v>401</v>
      </c>
      <c r="J7" s="298">
        <v>0</v>
      </c>
      <c r="K7" s="395" t="s">
        <v>277</v>
      </c>
      <c r="L7" s="301" t="str">
        <f>IF(OR(F7="",H7=""),"",(H7+IF(F7&gt;H7,1,0)-F7-J7)*24)</f>
        <v/>
      </c>
      <c r="N7" s="304">
        <f>$N$6</f>
        <v>0</v>
      </c>
      <c r="O7" s="292" t="s">
        <v>356</v>
      </c>
      <c r="P7" s="304">
        <f>$P$6</f>
        <v>0</v>
      </c>
      <c r="R7" s="300" t="str">
        <f t="shared" si="0"/>
        <v/>
      </c>
      <c r="S7" s="292" t="s">
        <v>356</v>
      </c>
      <c r="T7" s="300" t="str">
        <f t="shared" si="1"/>
        <v/>
      </c>
      <c r="U7" s="396" t="s">
        <v>401</v>
      </c>
      <c r="V7" s="298">
        <v>0</v>
      </c>
      <c r="W7" s="293" t="s">
        <v>277</v>
      </c>
      <c r="X7" s="301" t="str">
        <f>IF(R7="","",IF((T7+IF(R7&gt;T7,1,0)-R7-V7)*24=0,"",(T7+IF(R7&gt;T7,1,0)-R7-V7)*24))</f>
        <v/>
      </c>
      <c r="Z7" s="301" t="str">
        <f>IF(X7="",L7,IF(OR(L7-X7=0,L7-X7&lt;0),"-",L7-X7))</f>
        <v/>
      </c>
      <c r="AB7" s="302"/>
    </row>
    <row r="8" spans="2:28" x14ac:dyDescent="0.2">
      <c r="B8" s="392">
        <v>3</v>
      </c>
      <c r="C8" s="297" t="s">
        <v>403</v>
      </c>
      <c r="D8" s="393" t="str">
        <f t="shared" si="2"/>
        <v>c</v>
      </c>
      <c r="E8" s="392" t="s">
        <v>400</v>
      </c>
      <c r="F8" s="298"/>
      <c r="G8" s="392" t="s">
        <v>356</v>
      </c>
      <c r="H8" s="298"/>
      <c r="I8" s="394" t="s">
        <v>401</v>
      </c>
      <c r="J8" s="298">
        <v>0</v>
      </c>
      <c r="K8" s="395" t="s">
        <v>277</v>
      </c>
      <c r="L8" s="301" t="str">
        <f>IF(OR(F8="",H8=""),"",(H8+IF(F8&gt;H8,1,0)-F8-J8)*24)</f>
        <v/>
      </c>
      <c r="N8" s="304">
        <f t="shared" ref="N8:N22" si="3">$N$6</f>
        <v>0</v>
      </c>
      <c r="O8" s="292" t="s">
        <v>356</v>
      </c>
      <c r="P8" s="304">
        <f t="shared" ref="P8:P22" si="4">$P$6</f>
        <v>0</v>
      </c>
      <c r="R8" s="300" t="str">
        <f t="shared" si="0"/>
        <v/>
      </c>
      <c r="S8" s="292" t="s">
        <v>356</v>
      </c>
      <c r="T8" s="300" t="str">
        <f t="shared" si="1"/>
        <v/>
      </c>
      <c r="U8" s="396" t="s">
        <v>401</v>
      </c>
      <c r="V8" s="298">
        <v>0</v>
      </c>
      <c r="W8" s="293" t="s">
        <v>277</v>
      </c>
      <c r="X8" s="301" t="str">
        <f>IF(R8="","",IF((T8+IF(R8&gt;T8,1,0)-R8-V8)*24=0,"",(T8+IF(R8&gt;T8,1,0)-R8-V8)*24))</f>
        <v/>
      </c>
      <c r="Z8" s="301" t="str">
        <f>IF(X8="",L8,IF(OR(L8-X8=0,L8-X8&lt;0),"-",L8-X8))</f>
        <v/>
      </c>
      <c r="AB8" s="302"/>
    </row>
    <row r="9" spans="2:28" x14ac:dyDescent="0.2">
      <c r="B9" s="392">
        <v>4</v>
      </c>
      <c r="C9" s="297" t="s">
        <v>404</v>
      </c>
      <c r="D9" s="393" t="str">
        <f t="shared" si="2"/>
        <v>d</v>
      </c>
      <c r="E9" s="392" t="s">
        <v>400</v>
      </c>
      <c r="F9" s="298"/>
      <c r="G9" s="392" t="s">
        <v>356</v>
      </c>
      <c r="H9" s="298"/>
      <c r="I9" s="394" t="s">
        <v>401</v>
      </c>
      <c r="J9" s="298">
        <v>0</v>
      </c>
      <c r="K9" s="395" t="s">
        <v>277</v>
      </c>
      <c r="L9" s="301" t="str">
        <f>IF(OR(F9="",H9=""),"",(H9+IF(F9&gt;H9,1,0)-F9-J9)*24)</f>
        <v/>
      </c>
      <c r="N9" s="304">
        <f t="shared" si="3"/>
        <v>0</v>
      </c>
      <c r="O9" s="292" t="s">
        <v>356</v>
      </c>
      <c r="P9" s="304">
        <f t="shared" si="4"/>
        <v>0</v>
      </c>
      <c r="R9" s="300" t="str">
        <f t="shared" si="0"/>
        <v/>
      </c>
      <c r="S9" s="292" t="s">
        <v>356</v>
      </c>
      <c r="T9" s="300" t="str">
        <f t="shared" si="1"/>
        <v/>
      </c>
      <c r="U9" s="396" t="s">
        <v>401</v>
      </c>
      <c r="V9" s="298">
        <v>0</v>
      </c>
      <c r="W9" s="293" t="s">
        <v>277</v>
      </c>
      <c r="X9" s="301" t="str">
        <f>IF(R9="","",IF((T9+IF(R9&gt;T9,1,0)-R9-V9)*24=0,"",(T9+IF(R9&gt;T9,1,0)-R9-V9)*24))</f>
        <v/>
      </c>
      <c r="Z9" s="301" t="str">
        <f>IF(X9="",L9,IF(OR(L9-X9=0,L9-X9&lt;0),"-",L9-X9))</f>
        <v/>
      </c>
      <c r="AB9" s="302"/>
    </row>
    <row r="10" spans="2:28" x14ac:dyDescent="0.2">
      <c r="B10" s="392">
        <v>5</v>
      </c>
      <c r="C10" s="297" t="s">
        <v>405</v>
      </c>
      <c r="D10" s="393" t="str">
        <f t="shared" si="2"/>
        <v>e</v>
      </c>
      <c r="E10" s="392" t="s">
        <v>400</v>
      </c>
      <c r="F10" s="298"/>
      <c r="G10" s="392" t="s">
        <v>356</v>
      </c>
      <c r="H10" s="298"/>
      <c r="I10" s="394" t="s">
        <v>401</v>
      </c>
      <c r="J10" s="298">
        <v>0</v>
      </c>
      <c r="K10" s="395" t="s">
        <v>277</v>
      </c>
      <c r="L10" s="301" t="str">
        <f t="shared" ref="L10:L22" si="5">IF(OR(F10="",H10=""),"",(H10+IF(F10&gt;H10,1,0)-F10-J10)*24)</f>
        <v/>
      </c>
      <c r="N10" s="304">
        <f t="shared" si="3"/>
        <v>0</v>
      </c>
      <c r="O10" s="292" t="s">
        <v>356</v>
      </c>
      <c r="P10" s="304">
        <f t="shared" si="4"/>
        <v>0</v>
      </c>
      <c r="R10" s="300" t="str">
        <f t="shared" si="0"/>
        <v/>
      </c>
      <c r="S10" s="292" t="s">
        <v>356</v>
      </c>
      <c r="T10" s="300" t="str">
        <f t="shared" si="1"/>
        <v/>
      </c>
      <c r="U10" s="396" t="s">
        <v>401</v>
      </c>
      <c r="V10" s="298">
        <v>0</v>
      </c>
      <c r="W10" s="293" t="s">
        <v>277</v>
      </c>
      <c r="X10" s="301" t="str">
        <f t="shared" ref="X10:X22" si="6">IF(R10="","",IF((T10+IF(R10&gt;T10,1,0)-R10-V10)*24=0,"",(T10+IF(R10&gt;T10,1,0)-R10-V10)*24))</f>
        <v/>
      </c>
      <c r="Z10" s="301" t="str">
        <f t="shared" ref="Z10:Z22" si="7">IF(X10="",L10,IF(OR(L10-X10=0,L10-X10&lt;0),"-",L10-X10))</f>
        <v/>
      </c>
      <c r="AB10" s="302"/>
    </row>
    <row r="11" spans="2:28" x14ac:dyDescent="0.2">
      <c r="B11" s="392">
        <v>6</v>
      </c>
      <c r="C11" s="297" t="s">
        <v>406</v>
      </c>
      <c r="D11" s="393" t="str">
        <f t="shared" si="2"/>
        <v>f</v>
      </c>
      <c r="E11" s="392" t="s">
        <v>400</v>
      </c>
      <c r="F11" s="298"/>
      <c r="G11" s="392" t="s">
        <v>356</v>
      </c>
      <c r="H11" s="298"/>
      <c r="I11" s="394" t="s">
        <v>401</v>
      </c>
      <c r="J11" s="298">
        <v>0</v>
      </c>
      <c r="K11" s="395" t="s">
        <v>277</v>
      </c>
      <c r="L11" s="301" t="str">
        <f t="shared" si="5"/>
        <v/>
      </c>
      <c r="N11" s="304">
        <f t="shared" si="3"/>
        <v>0</v>
      </c>
      <c r="O11" s="292" t="s">
        <v>356</v>
      </c>
      <c r="P11" s="304">
        <f t="shared" si="4"/>
        <v>0</v>
      </c>
      <c r="R11" s="300" t="str">
        <f t="shared" si="0"/>
        <v/>
      </c>
      <c r="S11" s="292" t="s">
        <v>356</v>
      </c>
      <c r="T11" s="300" t="str">
        <f t="shared" si="1"/>
        <v/>
      </c>
      <c r="U11" s="396" t="s">
        <v>401</v>
      </c>
      <c r="V11" s="298">
        <v>0</v>
      </c>
      <c r="W11" s="293" t="s">
        <v>277</v>
      </c>
      <c r="X11" s="301" t="str">
        <f t="shared" si="6"/>
        <v/>
      </c>
      <c r="Z11" s="301" t="str">
        <f t="shared" si="7"/>
        <v/>
      </c>
      <c r="AB11" s="302"/>
    </row>
    <row r="12" spans="2:28" x14ac:dyDescent="0.2">
      <c r="B12" s="392">
        <v>7</v>
      </c>
      <c r="C12" s="297" t="s">
        <v>407</v>
      </c>
      <c r="D12" s="393" t="str">
        <f t="shared" si="2"/>
        <v>g</v>
      </c>
      <c r="E12" s="392" t="s">
        <v>400</v>
      </c>
      <c r="F12" s="298"/>
      <c r="G12" s="392" t="s">
        <v>356</v>
      </c>
      <c r="H12" s="298"/>
      <c r="I12" s="394" t="s">
        <v>401</v>
      </c>
      <c r="J12" s="298">
        <v>0</v>
      </c>
      <c r="K12" s="395" t="s">
        <v>277</v>
      </c>
      <c r="L12" s="301" t="str">
        <f t="shared" si="5"/>
        <v/>
      </c>
      <c r="N12" s="304">
        <f t="shared" si="3"/>
        <v>0</v>
      </c>
      <c r="O12" s="292" t="s">
        <v>356</v>
      </c>
      <c r="P12" s="304">
        <f t="shared" si="4"/>
        <v>0</v>
      </c>
      <c r="R12" s="300" t="str">
        <f t="shared" si="0"/>
        <v/>
      </c>
      <c r="S12" s="292" t="s">
        <v>356</v>
      </c>
      <c r="T12" s="300" t="str">
        <f t="shared" si="1"/>
        <v/>
      </c>
      <c r="U12" s="396" t="s">
        <v>401</v>
      </c>
      <c r="V12" s="298">
        <v>0</v>
      </c>
      <c r="W12" s="293" t="s">
        <v>277</v>
      </c>
      <c r="X12" s="301" t="str">
        <f t="shared" si="6"/>
        <v/>
      </c>
      <c r="Z12" s="301" t="str">
        <f t="shared" si="7"/>
        <v/>
      </c>
      <c r="AB12" s="302"/>
    </row>
    <row r="13" spans="2:28" x14ac:dyDescent="0.2">
      <c r="B13" s="392">
        <v>8</v>
      </c>
      <c r="C13" s="297" t="s">
        <v>408</v>
      </c>
      <c r="D13" s="393" t="str">
        <f t="shared" si="2"/>
        <v>h</v>
      </c>
      <c r="E13" s="392" t="s">
        <v>400</v>
      </c>
      <c r="F13" s="298"/>
      <c r="G13" s="392" t="s">
        <v>356</v>
      </c>
      <c r="H13" s="298"/>
      <c r="I13" s="394" t="s">
        <v>401</v>
      </c>
      <c r="J13" s="298">
        <v>0</v>
      </c>
      <c r="K13" s="395" t="s">
        <v>277</v>
      </c>
      <c r="L13" s="301" t="str">
        <f t="shared" si="5"/>
        <v/>
      </c>
      <c r="N13" s="304">
        <f t="shared" si="3"/>
        <v>0</v>
      </c>
      <c r="O13" s="292" t="s">
        <v>356</v>
      </c>
      <c r="P13" s="304">
        <f t="shared" si="4"/>
        <v>0</v>
      </c>
      <c r="R13" s="300" t="str">
        <f t="shared" si="0"/>
        <v/>
      </c>
      <c r="S13" s="292" t="s">
        <v>356</v>
      </c>
      <c r="T13" s="300" t="str">
        <f t="shared" si="1"/>
        <v/>
      </c>
      <c r="U13" s="396" t="s">
        <v>401</v>
      </c>
      <c r="V13" s="298">
        <v>0</v>
      </c>
      <c r="W13" s="293" t="s">
        <v>277</v>
      </c>
      <c r="X13" s="301" t="str">
        <f t="shared" si="6"/>
        <v/>
      </c>
      <c r="Z13" s="301" t="str">
        <f t="shared" si="7"/>
        <v/>
      </c>
      <c r="AB13" s="302"/>
    </row>
    <row r="14" spans="2:28" x14ac:dyDescent="0.2">
      <c r="B14" s="392">
        <v>9</v>
      </c>
      <c r="C14" s="297" t="s">
        <v>409</v>
      </c>
      <c r="D14" s="393" t="str">
        <f t="shared" si="2"/>
        <v>i</v>
      </c>
      <c r="E14" s="392" t="s">
        <v>400</v>
      </c>
      <c r="F14" s="298"/>
      <c r="G14" s="392" t="s">
        <v>356</v>
      </c>
      <c r="H14" s="298"/>
      <c r="I14" s="394" t="s">
        <v>401</v>
      </c>
      <c r="J14" s="298">
        <v>0</v>
      </c>
      <c r="K14" s="395" t="s">
        <v>277</v>
      </c>
      <c r="L14" s="301" t="str">
        <f t="shared" si="5"/>
        <v/>
      </c>
      <c r="N14" s="304">
        <f t="shared" si="3"/>
        <v>0</v>
      </c>
      <c r="O14" s="292" t="s">
        <v>356</v>
      </c>
      <c r="P14" s="304">
        <f t="shared" si="4"/>
        <v>0</v>
      </c>
      <c r="R14" s="300" t="str">
        <f t="shared" si="0"/>
        <v/>
      </c>
      <c r="S14" s="292" t="s">
        <v>356</v>
      </c>
      <c r="T14" s="300" t="str">
        <f t="shared" si="1"/>
        <v/>
      </c>
      <c r="U14" s="396" t="s">
        <v>401</v>
      </c>
      <c r="V14" s="298">
        <v>0</v>
      </c>
      <c r="W14" s="293" t="s">
        <v>277</v>
      </c>
      <c r="X14" s="301" t="str">
        <f t="shared" si="6"/>
        <v/>
      </c>
      <c r="Z14" s="301" t="str">
        <f t="shared" si="7"/>
        <v/>
      </c>
      <c r="AB14" s="302"/>
    </row>
    <row r="15" spans="2:28" x14ac:dyDescent="0.2">
      <c r="B15" s="392">
        <v>10</v>
      </c>
      <c r="C15" s="297" t="s">
        <v>410</v>
      </c>
      <c r="D15" s="393" t="str">
        <f t="shared" si="2"/>
        <v>j</v>
      </c>
      <c r="E15" s="392" t="s">
        <v>400</v>
      </c>
      <c r="F15" s="298"/>
      <c r="G15" s="392" t="s">
        <v>356</v>
      </c>
      <c r="H15" s="298"/>
      <c r="I15" s="394" t="s">
        <v>401</v>
      </c>
      <c r="J15" s="298">
        <v>0</v>
      </c>
      <c r="K15" s="395" t="s">
        <v>277</v>
      </c>
      <c r="L15" s="301" t="str">
        <f t="shared" si="5"/>
        <v/>
      </c>
      <c r="N15" s="304">
        <f t="shared" si="3"/>
        <v>0</v>
      </c>
      <c r="O15" s="292" t="s">
        <v>356</v>
      </c>
      <c r="P15" s="304">
        <f t="shared" si="4"/>
        <v>0</v>
      </c>
      <c r="R15" s="300" t="str">
        <f t="shared" si="0"/>
        <v/>
      </c>
      <c r="S15" s="292" t="s">
        <v>356</v>
      </c>
      <c r="T15" s="300" t="str">
        <f t="shared" si="1"/>
        <v/>
      </c>
      <c r="U15" s="396" t="s">
        <v>401</v>
      </c>
      <c r="V15" s="298">
        <v>0</v>
      </c>
      <c r="W15" s="293" t="s">
        <v>277</v>
      </c>
      <c r="X15" s="301" t="str">
        <f t="shared" si="6"/>
        <v/>
      </c>
      <c r="Z15" s="301" t="str">
        <f t="shared" si="7"/>
        <v/>
      </c>
      <c r="AB15" s="302"/>
    </row>
    <row r="16" spans="2:28" x14ac:dyDescent="0.2">
      <c r="B16" s="392">
        <v>11</v>
      </c>
      <c r="C16" s="297" t="s">
        <v>411</v>
      </c>
      <c r="D16" s="393" t="str">
        <f t="shared" si="2"/>
        <v>k</v>
      </c>
      <c r="E16" s="392" t="s">
        <v>400</v>
      </c>
      <c r="F16" s="298"/>
      <c r="G16" s="392" t="s">
        <v>356</v>
      </c>
      <c r="H16" s="298"/>
      <c r="I16" s="394" t="s">
        <v>401</v>
      </c>
      <c r="J16" s="298">
        <v>0</v>
      </c>
      <c r="K16" s="395" t="s">
        <v>277</v>
      </c>
      <c r="L16" s="301" t="str">
        <f t="shared" si="5"/>
        <v/>
      </c>
      <c r="N16" s="304">
        <f t="shared" si="3"/>
        <v>0</v>
      </c>
      <c r="O16" s="292" t="s">
        <v>356</v>
      </c>
      <c r="P16" s="304">
        <f t="shared" si="4"/>
        <v>0</v>
      </c>
      <c r="R16" s="300" t="str">
        <f t="shared" si="0"/>
        <v/>
      </c>
      <c r="S16" s="292" t="s">
        <v>356</v>
      </c>
      <c r="T16" s="300" t="str">
        <f t="shared" si="1"/>
        <v/>
      </c>
      <c r="U16" s="396" t="s">
        <v>401</v>
      </c>
      <c r="V16" s="298">
        <v>0</v>
      </c>
      <c r="W16" s="293" t="s">
        <v>277</v>
      </c>
      <c r="X16" s="301" t="str">
        <f t="shared" si="6"/>
        <v/>
      </c>
      <c r="Z16" s="301" t="str">
        <f t="shared" si="7"/>
        <v/>
      </c>
      <c r="AB16" s="302"/>
    </row>
    <row r="17" spans="2:28" x14ac:dyDescent="0.2">
      <c r="B17" s="392">
        <v>12</v>
      </c>
      <c r="C17" s="297" t="s">
        <v>412</v>
      </c>
      <c r="D17" s="393" t="str">
        <f t="shared" si="2"/>
        <v>l</v>
      </c>
      <c r="E17" s="392" t="s">
        <v>400</v>
      </c>
      <c r="F17" s="298"/>
      <c r="G17" s="392" t="s">
        <v>356</v>
      </c>
      <c r="H17" s="298"/>
      <c r="I17" s="394" t="s">
        <v>401</v>
      </c>
      <c r="J17" s="298">
        <v>0</v>
      </c>
      <c r="K17" s="395" t="s">
        <v>277</v>
      </c>
      <c r="L17" s="301" t="str">
        <f t="shared" si="5"/>
        <v/>
      </c>
      <c r="N17" s="304">
        <f t="shared" si="3"/>
        <v>0</v>
      </c>
      <c r="O17" s="292" t="s">
        <v>356</v>
      </c>
      <c r="P17" s="304">
        <f t="shared" si="4"/>
        <v>0</v>
      </c>
      <c r="R17" s="300" t="str">
        <f t="shared" si="0"/>
        <v/>
      </c>
      <c r="S17" s="292" t="s">
        <v>356</v>
      </c>
      <c r="T17" s="300" t="str">
        <f t="shared" si="1"/>
        <v/>
      </c>
      <c r="U17" s="396" t="s">
        <v>401</v>
      </c>
      <c r="V17" s="298">
        <v>0</v>
      </c>
      <c r="W17" s="293" t="s">
        <v>277</v>
      </c>
      <c r="X17" s="301" t="str">
        <f t="shared" si="6"/>
        <v/>
      </c>
      <c r="Z17" s="301" t="str">
        <f t="shared" si="7"/>
        <v/>
      </c>
      <c r="AB17" s="302"/>
    </row>
    <row r="18" spans="2:28" x14ac:dyDescent="0.2">
      <c r="B18" s="392">
        <v>13</v>
      </c>
      <c r="C18" s="297" t="s">
        <v>413</v>
      </c>
      <c r="D18" s="393" t="str">
        <f t="shared" si="2"/>
        <v>m</v>
      </c>
      <c r="E18" s="392" t="s">
        <v>400</v>
      </c>
      <c r="F18" s="298"/>
      <c r="G18" s="392" t="s">
        <v>356</v>
      </c>
      <c r="H18" s="298"/>
      <c r="I18" s="394" t="s">
        <v>401</v>
      </c>
      <c r="J18" s="298">
        <v>0</v>
      </c>
      <c r="K18" s="395" t="s">
        <v>277</v>
      </c>
      <c r="L18" s="301" t="str">
        <f t="shared" si="5"/>
        <v/>
      </c>
      <c r="N18" s="304">
        <f t="shared" si="3"/>
        <v>0</v>
      </c>
      <c r="O18" s="292" t="s">
        <v>356</v>
      </c>
      <c r="P18" s="304">
        <f t="shared" si="4"/>
        <v>0</v>
      </c>
      <c r="R18" s="300" t="str">
        <f t="shared" si="0"/>
        <v/>
      </c>
      <c r="S18" s="292" t="s">
        <v>356</v>
      </c>
      <c r="T18" s="300" t="str">
        <f t="shared" si="1"/>
        <v/>
      </c>
      <c r="U18" s="396" t="s">
        <v>401</v>
      </c>
      <c r="V18" s="298">
        <v>0</v>
      </c>
      <c r="W18" s="293" t="s">
        <v>277</v>
      </c>
      <c r="X18" s="301" t="str">
        <f t="shared" si="6"/>
        <v/>
      </c>
      <c r="Z18" s="301" t="str">
        <f t="shared" si="7"/>
        <v/>
      </c>
      <c r="AB18" s="302"/>
    </row>
    <row r="19" spans="2:28" x14ac:dyDescent="0.2">
      <c r="B19" s="392">
        <v>14</v>
      </c>
      <c r="C19" s="297" t="s">
        <v>414</v>
      </c>
      <c r="D19" s="393" t="str">
        <f t="shared" si="2"/>
        <v>n</v>
      </c>
      <c r="E19" s="392" t="s">
        <v>400</v>
      </c>
      <c r="F19" s="298"/>
      <c r="G19" s="392" t="s">
        <v>356</v>
      </c>
      <c r="H19" s="298"/>
      <c r="I19" s="394" t="s">
        <v>401</v>
      </c>
      <c r="J19" s="298">
        <v>0</v>
      </c>
      <c r="K19" s="395" t="s">
        <v>277</v>
      </c>
      <c r="L19" s="301" t="str">
        <f t="shared" si="5"/>
        <v/>
      </c>
      <c r="N19" s="304">
        <f t="shared" si="3"/>
        <v>0</v>
      </c>
      <c r="O19" s="292" t="s">
        <v>356</v>
      </c>
      <c r="P19" s="304">
        <f t="shared" si="4"/>
        <v>0</v>
      </c>
      <c r="R19" s="300" t="str">
        <f t="shared" si="0"/>
        <v/>
      </c>
      <c r="S19" s="292" t="s">
        <v>356</v>
      </c>
      <c r="T19" s="300" t="str">
        <f t="shared" si="1"/>
        <v/>
      </c>
      <c r="U19" s="396" t="s">
        <v>401</v>
      </c>
      <c r="V19" s="298">
        <v>0</v>
      </c>
      <c r="W19" s="293" t="s">
        <v>277</v>
      </c>
      <c r="X19" s="301" t="str">
        <f t="shared" si="6"/>
        <v/>
      </c>
      <c r="Z19" s="301" t="str">
        <f t="shared" si="7"/>
        <v/>
      </c>
      <c r="AB19" s="302"/>
    </row>
    <row r="20" spans="2:28" x14ac:dyDescent="0.2">
      <c r="B20" s="392">
        <v>15</v>
      </c>
      <c r="C20" s="297" t="s">
        <v>415</v>
      </c>
      <c r="D20" s="393" t="str">
        <f t="shared" si="2"/>
        <v>o</v>
      </c>
      <c r="E20" s="392" t="s">
        <v>400</v>
      </c>
      <c r="F20" s="298"/>
      <c r="G20" s="392" t="s">
        <v>356</v>
      </c>
      <c r="H20" s="298"/>
      <c r="I20" s="394" t="s">
        <v>401</v>
      </c>
      <c r="J20" s="298">
        <v>0</v>
      </c>
      <c r="K20" s="395" t="s">
        <v>277</v>
      </c>
      <c r="L20" s="301" t="str">
        <f t="shared" si="5"/>
        <v/>
      </c>
      <c r="N20" s="304">
        <f t="shared" si="3"/>
        <v>0</v>
      </c>
      <c r="O20" s="292" t="s">
        <v>356</v>
      </c>
      <c r="P20" s="304">
        <f t="shared" si="4"/>
        <v>0</v>
      </c>
      <c r="R20" s="300" t="str">
        <f t="shared" si="0"/>
        <v/>
      </c>
      <c r="S20" s="292" t="s">
        <v>356</v>
      </c>
      <c r="T20" s="300" t="str">
        <f t="shared" si="1"/>
        <v/>
      </c>
      <c r="U20" s="396" t="s">
        <v>401</v>
      </c>
      <c r="V20" s="298">
        <v>0</v>
      </c>
      <c r="W20" s="293" t="s">
        <v>277</v>
      </c>
      <c r="X20" s="301" t="str">
        <f t="shared" si="6"/>
        <v/>
      </c>
      <c r="Z20" s="301" t="str">
        <f t="shared" si="7"/>
        <v/>
      </c>
      <c r="AB20" s="302"/>
    </row>
    <row r="21" spans="2:28" x14ac:dyDescent="0.2">
      <c r="B21" s="392">
        <v>16</v>
      </c>
      <c r="C21" s="297" t="s">
        <v>416</v>
      </c>
      <c r="D21" s="393" t="str">
        <f t="shared" si="2"/>
        <v>p</v>
      </c>
      <c r="E21" s="392" t="s">
        <v>400</v>
      </c>
      <c r="F21" s="298"/>
      <c r="G21" s="392" t="s">
        <v>356</v>
      </c>
      <c r="H21" s="298"/>
      <c r="I21" s="394" t="s">
        <v>401</v>
      </c>
      <c r="J21" s="298">
        <v>0</v>
      </c>
      <c r="K21" s="395" t="s">
        <v>277</v>
      </c>
      <c r="L21" s="301" t="str">
        <f t="shared" si="5"/>
        <v/>
      </c>
      <c r="N21" s="304">
        <f t="shared" si="3"/>
        <v>0</v>
      </c>
      <c r="O21" s="292" t="s">
        <v>356</v>
      </c>
      <c r="P21" s="304">
        <f t="shared" si="4"/>
        <v>0</v>
      </c>
      <c r="R21" s="300" t="str">
        <f t="shared" si="0"/>
        <v/>
      </c>
      <c r="S21" s="292" t="s">
        <v>356</v>
      </c>
      <c r="T21" s="300" t="str">
        <f t="shared" si="1"/>
        <v/>
      </c>
      <c r="U21" s="396" t="s">
        <v>401</v>
      </c>
      <c r="V21" s="298">
        <v>0</v>
      </c>
      <c r="W21" s="293" t="s">
        <v>277</v>
      </c>
      <c r="X21" s="301" t="str">
        <f t="shared" si="6"/>
        <v/>
      </c>
      <c r="Z21" s="301" t="str">
        <f t="shared" si="7"/>
        <v/>
      </c>
      <c r="AB21" s="302"/>
    </row>
    <row r="22" spans="2:28" x14ac:dyDescent="0.2">
      <c r="B22" s="392">
        <v>17</v>
      </c>
      <c r="C22" s="297" t="s">
        <v>417</v>
      </c>
      <c r="D22" s="393" t="str">
        <f t="shared" si="2"/>
        <v>q</v>
      </c>
      <c r="E22" s="392" t="s">
        <v>400</v>
      </c>
      <c r="F22" s="298"/>
      <c r="G22" s="392" t="s">
        <v>356</v>
      </c>
      <c r="H22" s="298"/>
      <c r="I22" s="394" t="s">
        <v>401</v>
      </c>
      <c r="J22" s="298">
        <v>0</v>
      </c>
      <c r="K22" s="395" t="s">
        <v>277</v>
      </c>
      <c r="L22" s="301" t="str">
        <f t="shared" si="5"/>
        <v/>
      </c>
      <c r="N22" s="304">
        <f t="shared" si="3"/>
        <v>0</v>
      </c>
      <c r="O22" s="292" t="s">
        <v>356</v>
      </c>
      <c r="P22" s="304">
        <f t="shared" si="4"/>
        <v>0</v>
      </c>
      <c r="R22" s="300" t="str">
        <f t="shared" si="0"/>
        <v/>
      </c>
      <c r="S22" s="292" t="s">
        <v>356</v>
      </c>
      <c r="T22" s="300" t="str">
        <f t="shared" si="1"/>
        <v/>
      </c>
      <c r="U22" s="396" t="s">
        <v>401</v>
      </c>
      <c r="V22" s="298">
        <v>0</v>
      </c>
      <c r="W22" s="293" t="s">
        <v>277</v>
      </c>
      <c r="X22" s="301" t="str">
        <f t="shared" si="6"/>
        <v/>
      </c>
      <c r="Z22" s="301" t="str">
        <f t="shared" si="7"/>
        <v/>
      </c>
      <c r="AB22" s="302"/>
    </row>
    <row r="23" spans="2:28" x14ac:dyDescent="0.2">
      <c r="B23" s="392">
        <v>18</v>
      </c>
      <c r="C23" s="297" t="s">
        <v>418</v>
      </c>
      <c r="D23" s="393" t="str">
        <f t="shared" si="2"/>
        <v>r</v>
      </c>
      <c r="E23" s="392" t="s">
        <v>400</v>
      </c>
      <c r="F23" s="397"/>
      <c r="G23" s="392" t="s">
        <v>356</v>
      </c>
      <c r="H23" s="397"/>
      <c r="I23" s="394" t="s">
        <v>401</v>
      </c>
      <c r="J23" s="397"/>
      <c r="K23" s="395" t="s">
        <v>277</v>
      </c>
      <c r="L23" s="297">
        <v>1</v>
      </c>
      <c r="N23" s="398"/>
      <c r="O23" s="392" t="s">
        <v>356</v>
      </c>
      <c r="P23" s="398"/>
      <c r="Q23" s="395"/>
      <c r="R23" s="398"/>
      <c r="S23" s="392" t="s">
        <v>356</v>
      </c>
      <c r="T23" s="398"/>
      <c r="U23" s="394" t="s">
        <v>401</v>
      </c>
      <c r="V23" s="397"/>
      <c r="W23" s="395" t="s">
        <v>277</v>
      </c>
      <c r="X23" s="399">
        <v>1</v>
      </c>
      <c r="Y23" s="395"/>
      <c r="Z23" s="399" t="s">
        <v>429</v>
      </c>
      <c r="AB23" s="302"/>
    </row>
    <row r="24" spans="2:28" x14ac:dyDescent="0.2">
      <c r="B24" s="392">
        <v>19</v>
      </c>
      <c r="C24" s="297" t="s">
        <v>419</v>
      </c>
      <c r="D24" s="393" t="str">
        <f t="shared" si="2"/>
        <v>s</v>
      </c>
      <c r="E24" s="392" t="s">
        <v>400</v>
      </c>
      <c r="F24" s="397"/>
      <c r="G24" s="392" t="s">
        <v>356</v>
      </c>
      <c r="H24" s="397"/>
      <c r="I24" s="394" t="s">
        <v>401</v>
      </c>
      <c r="J24" s="397"/>
      <c r="K24" s="395" t="s">
        <v>277</v>
      </c>
      <c r="L24" s="297">
        <v>2</v>
      </c>
      <c r="N24" s="398"/>
      <c r="O24" s="392" t="s">
        <v>356</v>
      </c>
      <c r="P24" s="398"/>
      <c r="Q24" s="395"/>
      <c r="R24" s="398"/>
      <c r="S24" s="392" t="s">
        <v>356</v>
      </c>
      <c r="T24" s="398"/>
      <c r="U24" s="394" t="s">
        <v>401</v>
      </c>
      <c r="V24" s="397"/>
      <c r="W24" s="395" t="s">
        <v>277</v>
      </c>
      <c r="X24" s="399">
        <v>2</v>
      </c>
      <c r="Y24" s="395"/>
      <c r="Z24" s="399" t="s">
        <v>429</v>
      </c>
      <c r="AB24" s="302"/>
    </row>
    <row r="25" spans="2:28" x14ac:dyDescent="0.2">
      <c r="B25" s="392">
        <v>20</v>
      </c>
      <c r="C25" s="297" t="s">
        <v>420</v>
      </c>
      <c r="D25" s="393" t="str">
        <f t="shared" si="2"/>
        <v>t</v>
      </c>
      <c r="E25" s="392" t="s">
        <v>400</v>
      </c>
      <c r="F25" s="397"/>
      <c r="G25" s="392" t="s">
        <v>356</v>
      </c>
      <c r="H25" s="397"/>
      <c r="I25" s="394" t="s">
        <v>401</v>
      </c>
      <c r="J25" s="397"/>
      <c r="K25" s="395" t="s">
        <v>277</v>
      </c>
      <c r="L25" s="297">
        <v>3</v>
      </c>
      <c r="N25" s="398"/>
      <c r="O25" s="392" t="s">
        <v>356</v>
      </c>
      <c r="P25" s="398"/>
      <c r="Q25" s="395"/>
      <c r="R25" s="398"/>
      <c r="S25" s="392" t="s">
        <v>356</v>
      </c>
      <c r="T25" s="398"/>
      <c r="U25" s="394" t="s">
        <v>401</v>
      </c>
      <c r="V25" s="397"/>
      <c r="W25" s="395" t="s">
        <v>277</v>
      </c>
      <c r="X25" s="399">
        <v>3</v>
      </c>
      <c r="Y25" s="395"/>
      <c r="Z25" s="399" t="s">
        <v>429</v>
      </c>
      <c r="AB25" s="302"/>
    </row>
    <row r="26" spans="2:28" x14ac:dyDescent="0.2">
      <c r="B26" s="392">
        <v>21</v>
      </c>
      <c r="C26" s="297" t="s">
        <v>421</v>
      </c>
      <c r="D26" s="393" t="str">
        <f t="shared" si="2"/>
        <v>u</v>
      </c>
      <c r="E26" s="392" t="s">
        <v>400</v>
      </c>
      <c r="F26" s="397"/>
      <c r="G26" s="392" t="s">
        <v>356</v>
      </c>
      <c r="H26" s="397"/>
      <c r="I26" s="394" t="s">
        <v>401</v>
      </c>
      <c r="J26" s="397"/>
      <c r="K26" s="395" t="s">
        <v>277</v>
      </c>
      <c r="L26" s="297">
        <v>4</v>
      </c>
      <c r="N26" s="398"/>
      <c r="O26" s="392" t="s">
        <v>356</v>
      </c>
      <c r="P26" s="398"/>
      <c r="Q26" s="395"/>
      <c r="R26" s="398"/>
      <c r="S26" s="392" t="s">
        <v>356</v>
      </c>
      <c r="T26" s="398"/>
      <c r="U26" s="394" t="s">
        <v>401</v>
      </c>
      <c r="V26" s="397"/>
      <c r="W26" s="395" t="s">
        <v>277</v>
      </c>
      <c r="X26" s="399">
        <v>4</v>
      </c>
      <c r="Y26" s="395"/>
      <c r="Z26" s="399" t="s">
        <v>429</v>
      </c>
      <c r="AB26" s="302"/>
    </row>
    <row r="27" spans="2:28" x14ac:dyDescent="0.2">
      <c r="B27" s="392">
        <v>22</v>
      </c>
      <c r="C27" s="297" t="s">
        <v>422</v>
      </c>
      <c r="D27" s="393" t="str">
        <f t="shared" si="2"/>
        <v>v</v>
      </c>
      <c r="E27" s="392" t="s">
        <v>400</v>
      </c>
      <c r="F27" s="397"/>
      <c r="G27" s="392" t="s">
        <v>356</v>
      </c>
      <c r="H27" s="397"/>
      <c r="I27" s="394" t="s">
        <v>401</v>
      </c>
      <c r="J27" s="397"/>
      <c r="K27" s="395" t="s">
        <v>277</v>
      </c>
      <c r="L27" s="297">
        <v>5</v>
      </c>
      <c r="N27" s="398"/>
      <c r="O27" s="392" t="s">
        <v>356</v>
      </c>
      <c r="P27" s="398"/>
      <c r="Q27" s="395"/>
      <c r="R27" s="398"/>
      <c r="S27" s="392" t="s">
        <v>356</v>
      </c>
      <c r="T27" s="398"/>
      <c r="U27" s="394" t="s">
        <v>401</v>
      </c>
      <c r="V27" s="397"/>
      <c r="W27" s="395" t="s">
        <v>277</v>
      </c>
      <c r="X27" s="399">
        <v>5</v>
      </c>
      <c r="Y27" s="395"/>
      <c r="Z27" s="399" t="s">
        <v>429</v>
      </c>
      <c r="AB27" s="302"/>
    </row>
    <row r="28" spans="2:28" x14ac:dyDescent="0.2">
      <c r="B28" s="392">
        <v>23</v>
      </c>
      <c r="C28" s="297" t="s">
        <v>423</v>
      </c>
      <c r="D28" s="393" t="str">
        <f t="shared" si="2"/>
        <v>w</v>
      </c>
      <c r="E28" s="392" t="s">
        <v>400</v>
      </c>
      <c r="F28" s="397"/>
      <c r="G28" s="392" t="s">
        <v>356</v>
      </c>
      <c r="H28" s="397"/>
      <c r="I28" s="394" t="s">
        <v>401</v>
      </c>
      <c r="J28" s="397"/>
      <c r="K28" s="395" t="s">
        <v>277</v>
      </c>
      <c r="L28" s="297">
        <v>6</v>
      </c>
      <c r="N28" s="398"/>
      <c r="O28" s="392" t="s">
        <v>356</v>
      </c>
      <c r="P28" s="398"/>
      <c r="Q28" s="395"/>
      <c r="R28" s="398"/>
      <c r="S28" s="392" t="s">
        <v>356</v>
      </c>
      <c r="T28" s="398"/>
      <c r="U28" s="394" t="s">
        <v>401</v>
      </c>
      <c r="V28" s="397"/>
      <c r="W28" s="395" t="s">
        <v>277</v>
      </c>
      <c r="X28" s="399">
        <v>6</v>
      </c>
      <c r="Y28" s="395"/>
      <c r="Z28" s="399" t="s">
        <v>429</v>
      </c>
      <c r="AB28" s="302"/>
    </row>
    <row r="29" spans="2:28" x14ac:dyDescent="0.2">
      <c r="B29" s="392">
        <v>24</v>
      </c>
      <c r="C29" s="297" t="s">
        <v>424</v>
      </c>
      <c r="D29" s="393" t="str">
        <f t="shared" si="2"/>
        <v>x</v>
      </c>
      <c r="E29" s="392" t="s">
        <v>400</v>
      </c>
      <c r="F29" s="397"/>
      <c r="G29" s="392" t="s">
        <v>356</v>
      </c>
      <c r="H29" s="397"/>
      <c r="I29" s="394" t="s">
        <v>401</v>
      </c>
      <c r="J29" s="397"/>
      <c r="K29" s="395" t="s">
        <v>277</v>
      </c>
      <c r="L29" s="297">
        <v>7</v>
      </c>
      <c r="N29" s="398"/>
      <c r="O29" s="392" t="s">
        <v>356</v>
      </c>
      <c r="P29" s="398"/>
      <c r="Q29" s="395"/>
      <c r="R29" s="398"/>
      <c r="S29" s="392" t="s">
        <v>356</v>
      </c>
      <c r="T29" s="398"/>
      <c r="U29" s="394" t="s">
        <v>401</v>
      </c>
      <c r="V29" s="397"/>
      <c r="W29" s="395" t="s">
        <v>277</v>
      </c>
      <c r="X29" s="399">
        <v>7</v>
      </c>
      <c r="Y29" s="395"/>
      <c r="Z29" s="399" t="s">
        <v>429</v>
      </c>
      <c r="AB29" s="302"/>
    </row>
    <row r="30" spans="2:28" x14ac:dyDescent="0.2">
      <c r="B30" s="392">
        <v>25</v>
      </c>
      <c r="C30" s="297" t="s">
        <v>425</v>
      </c>
      <c r="D30" s="393" t="str">
        <f t="shared" si="2"/>
        <v>y</v>
      </c>
      <c r="E30" s="392" t="s">
        <v>400</v>
      </c>
      <c r="F30" s="397"/>
      <c r="G30" s="392" t="s">
        <v>356</v>
      </c>
      <c r="H30" s="397"/>
      <c r="I30" s="394" t="s">
        <v>401</v>
      </c>
      <c r="J30" s="397"/>
      <c r="K30" s="395" t="s">
        <v>277</v>
      </c>
      <c r="L30" s="297">
        <v>8</v>
      </c>
      <c r="N30" s="398"/>
      <c r="O30" s="392" t="s">
        <v>356</v>
      </c>
      <c r="P30" s="398"/>
      <c r="Q30" s="395"/>
      <c r="R30" s="398"/>
      <c r="S30" s="392" t="s">
        <v>356</v>
      </c>
      <c r="T30" s="398"/>
      <c r="U30" s="394" t="s">
        <v>401</v>
      </c>
      <c r="V30" s="397"/>
      <c r="W30" s="395" t="s">
        <v>277</v>
      </c>
      <c r="X30" s="399">
        <v>8</v>
      </c>
      <c r="Y30" s="395"/>
      <c r="Z30" s="399" t="s">
        <v>429</v>
      </c>
      <c r="AB30" s="302"/>
    </row>
    <row r="31" spans="2:28" x14ac:dyDescent="0.2">
      <c r="B31" s="392">
        <v>26</v>
      </c>
      <c r="C31" s="297" t="s">
        <v>426</v>
      </c>
      <c r="D31" s="393" t="str">
        <f t="shared" si="2"/>
        <v>z</v>
      </c>
      <c r="E31" s="392" t="s">
        <v>400</v>
      </c>
      <c r="F31" s="397"/>
      <c r="G31" s="392" t="s">
        <v>356</v>
      </c>
      <c r="H31" s="397"/>
      <c r="I31" s="394" t="s">
        <v>401</v>
      </c>
      <c r="J31" s="397"/>
      <c r="K31" s="395" t="s">
        <v>277</v>
      </c>
      <c r="L31" s="297">
        <v>1</v>
      </c>
      <c r="N31" s="398"/>
      <c r="O31" s="392" t="s">
        <v>356</v>
      </c>
      <c r="P31" s="398"/>
      <c r="Q31" s="395"/>
      <c r="R31" s="398"/>
      <c r="S31" s="392" t="s">
        <v>356</v>
      </c>
      <c r="T31" s="398"/>
      <c r="U31" s="394" t="s">
        <v>401</v>
      </c>
      <c r="V31" s="397"/>
      <c r="W31" s="395" t="s">
        <v>277</v>
      </c>
      <c r="X31" s="399" t="s">
        <v>429</v>
      </c>
      <c r="Y31" s="395"/>
      <c r="Z31" s="399">
        <v>1</v>
      </c>
      <c r="AB31" s="302"/>
    </row>
    <row r="32" spans="2:28" x14ac:dyDescent="0.2">
      <c r="B32" s="392">
        <v>27</v>
      </c>
      <c r="C32" s="297" t="s">
        <v>424</v>
      </c>
      <c r="D32" s="393" t="str">
        <f t="shared" si="2"/>
        <v>x</v>
      </c>
      <c r="E32" s="392" t="s">
        <v>400</v>
      </c>
      <c r="F32" s="397"/>
      <c r="G32" s="392" t="s">
        <v>356</v>
      </c>
      <c r="H32" s="397"/>
      <c r="I32" s="394" t="s">
        <v>401</v>
      </c>
      <c r="J32" s="397"/>
      <c r="K32" s="395" t="s">
        <v>277</v>
      </c>
      <c r="L32" s="297">
        <v>2</v>
      </c>
      <c r="N32" s="398"/>
      <c r="O32" s="392" t="s">
        <v>356</v>
      </c>
      <c r="P32" s="398"/>
      <c r="Q32" s="395"/>
      <c r="R32" s="398"/>
      <c r="S32" s="392" t="s">
        <v>356</v>
      </c>
      <c r="T32" s="398"/>
      <c r="U32" s="394" t="s">
        <v>401</v>
      </c>
      <c r="V32" s="397"/>
      <c r="W32" s="395" t="s">
        <v>277</v>
      </c>
      <c r="X32" s="399" t="s">
        <v>429</v>
      </c>
      <c r="Y32" s="395"/>
      <c r="Z32" s="399">
        <v>2</v>
      </c>
      <c r="AB32" s="302"/>
    </row>
    <row r="33" spans="2:28" x14ac:dyDescent="0.2">
      <c r="B33" s="392">
        <v>28</v>
      </c>
      <c r="C33" s="297" t="s">
        <v>471</v>
      </c>
      <c r="D33" s="393" t="str">
        <f t="shared" si="2"/>
        <v>aa</v>
      </c>
      <c r="E33" s="392" t="s">
        <v>400</v>
      </c>
      <c r="F33" s="397"/>
      <c r="G33" s="392" t="s">
        <v>356</v>
      </c>
      <c r="H33" s="397"/>
      <c r="I33" s="394" t="s">
        <v>401</v>
      </c>
      <c r="J33" s="397"/>
      <c r="K33" s="395" t="s">
        <v>277</v>
      </c>
      <c r="L33" s="297">
        <v>3</v>
      </c>
      <c r="N33" s="398"/>
      <c r="O33" s="392" t="s">
        <v>356</v>
      </c>
      <c r="P33" s="398"/>
      <c r="Q33" s="395"/>
      <c r="R33" s="398"/>
      <c r="S33" s="392" t="s">
        <v>356</v>
      </c>
      <c r="T33" s="398"/>
      <c r="U33" s="394" t="s">
        <v>401</v>
      </c>
      <c r="V33" s="397"/>
      <c r="W33" s="395" t="s">
        <v>277</v>
      </c>
      <c r="X33" s="399" t="s">
        <v>429</v>
      </c>
      <c r="Y33" s="395"/>
      <c r="Z33" s="399">
        <v>3</v>
      </c>
      <c r="AB33" s="302"/>
    </row>
    <row r="34" spans="2:28" x14ac:dyDescent="0.2">
      <c r="B34" s="392">
        <v>29</v>
      </c>
      <c r="C34" s="297" t="s">
        <v>472</v>
      </c>
      <c r="D34" s="393" t="str">
        <f t="shared" si="2"/>
        <v>ab</v>
      </c>
      <c r="E34" s="392" t="s">
        <v>400</v>
      </c>
      <c r="F34" s="397"/>
      <c r="G34" s="392" t="s">
        <v>356</v>
      </c>
      <c r="H34" s="397"/>
      <c r="I34" s="394" t="s">
        <v>401</v>
      </c>
      <c r="J34" s="397"/>
      <c r="K34" s="395" t="s">
        <v>277</v>
      </c>
      <c r="L34" s="297">
        <v>4</v>
      </c>
      <c r="N34" s="398"/>
      <c r="O34" s="392" t="s">
        <v>356</v>
      </c>
      <c r="P34" s="398"/>
      <c r="Q34" s="395"/>
      <c r="R34" s="398"/>
      <c r="S34" s="392" t="s">
        <v>356</v>
      </c>
      <c r="T34" s="398"/>
      <c r="U34" s="394" t="s">
        <v>401</v>
      </c>
      <c r="V34" s="397"/>
      <c r="W34" s="395" t="s">
        <v>277</v>
      </c>
      <c r="X34" s="399" t="s">
        <v>429</v>
      </c>
      <c r="Y34" s="395"/>
      <c r="Z34" s="399">
        <v>4</v>
      </c>
      <c r="AB34" s="302"/>
    </row>
    <row r="35" spans="2:28" x14ac:dyDescent="0.2">
      <c r="B35" s="392">
        <v>30</v>
      </c>
      <c r="C35" s="297" t="s">
        <v>473</v>
      </c>
      <c r="D35" s="393" t="str">
        <f t="shared" si="2"/>
        <v>ac</v>
      </c>
      <c r="E35" s="392" t="s">
        <v>400</v>
      </c>
      <c r="F35" s="397"/>
      <c r="G35" s="392" t="s">
        <v>356</v>
      </c>
      <c r="H35" s="397"/>
      <c r="I35" s="394" t="s">
        <v>401</v>
      </c>
      <c r="J35" s="397"/>
      <c r="K35" s="395" t="s">
        <v>277</v>
      </c>
      <c r="L35" s="297">
        <v>5</v>
      </c>
      <c r="N35" s="398"/>
      <c r="O35" s="392" t="s">
        <v>356</v>
      </c>
      <c r="P35" s="398"/>
      <c r="Q35" s="395"/>
      <c r="R35" s="398"/>
      <c r="S35" s="392" t="s">
        <v>356</v>
      </c>
      <c r="T35" s="398"/>
      <c r="U35" s="394" t="s">
        <v>401</v>
      </c>
      <c r="V35" s="397"/>
      <c r="W35" s="395" t="s">
        <v>277</v>
      </c>
      <c r="X35" s="399" t="s">
        <v>429</v>
      </c>
      <c r="Y35" s="395"/>
      <c r="Z35" s="399">
        <v>5</v>
      </c>
      <c r="AB35" s="302"/>
    </row>
    <row r="36" spans="2:28" x14ac:dyDescent="0.2">
      <c r="B36" s="392">
        <v>31</v>
      </c>
      <c r="C36" s="297" t="s">
        <v>474</v>
      </c>
      <c r="D36" s="393" t="str">
        <f t="shared" si="2"/>
        <v>ad</v>
      </c>
      <c r="E36" s="392" t="s">
        <v>400</v>
      </c>
      <c r="F36" s="397"/>
      <c r="G36" s="392" t="s">
        <v>356</v>
      </c>
      <c r="H36" s="397"/>
      <c r="I36" s="394" t="s">
        <v>401</v>
      </c>
      <c r="J36" s="397"/>
      <c r="K36" s="395" t="s">
        <v>277</v>
      </c>
      <c r="L36" s="297">
        <v>6</v>
      </c>
      <c r="N36" s="398"/>
      <c r="O36" s="392" t="s">
        <v>356</v>
      </c>
      <c r="P36" s="398"/>
      <c r="Q36" s="395"/>
      <c r="R36" s="398"/>
      <c r="S36" s="392" t="s">
        <v>356</v>
      </c>
      <c r="T36" s="398"/>
      <c r="U36" s="394" t="s">
        <v>401</v>
      </c>
      <c r="V36" s="397"/>
      <c r="W36" s="395" t="s">
        <v>277</v>
      </c>
      <c r="X36" s="399" t="s">
        <v>429</v>
      </c>
      <c r="Y36" s="395"/>
      <c r="Z36" s="399">
        <v>6</v>
      </c>
      <c r="AB36" s="302"/>
    </row>
    <row r="37" spans="2:28" x14ac:dyDescent="0.2">
      <c r="B37" s="392">
        <v>32</v>
      </c>
      <c r="C37" s="297" t="s">
        <v>475</v>
      </c>
      <c r="D37" s="393" t="str">
        <f t="shared" si="2"/>
        <v>ae</v>
      </c>
      <c r="E37" s="392" t="s">
        <v>400</v>
      </c>
      <c r="F37" s="397"/>
      <c r="G37" s="392" t="s">
        <v>356</v>
      </c>
      <c r="H37" s="397"/>
      <c r="I37" s="394" t="s">
        <v>401</v>
      </c>
      <c r="J37" s="397"/>
      <c r="K37" s="395" t="s">
        <v>277</v>
      </c>
      <c r="L37" s="297">
        <v>7</v>
      </c>
      <c r="N37" s="398"/>
      <c r="O37" s="392" t="s">
        <v>356</v>
      </c>
      <c r="P37" s="398"/>
      <c r="Q37" s="395"/>
      <c r="R37" s="398"/>
      <c r="S37" s="392" t="s">
        <v>356</v>
      </c>
      <c r="T37" s="398"/>
      <c r="U37" s="394" t="s">
        <v>401</v>
      </c>
      <c r="V37" s="397"/>
      <c r="W37" s="395" t="s">
        <v>277</v>
      </c>
      <c r="X37" s="399" t="s">
        <v>429</v>
      </c>
      <c r="Y37" s="395"/>
      <c r="Z37" s="399">
        <v>7</v>
      </c>
      <c r="AB37" s="302"/>
    </row>
    <row r="38" spans="2:28" x14ac:dyDescent="0.2">
      <c r="B38" s="392">
        <v>33</v>
      </c>
      <c r="C38" s="297" t="s">
        <v>476</v>
      </c>
      <c r="D38" s="393" t="str">
        <f t="shared" si="2"/>
        <v>af</v>
      </c>
      <c r="E38" s="392" t="s">
        <v>400</v>
      </c>
      <c r="F38" s="397"/>
      <c r="G38" s="392" t="s">
        <v>356</v>
      </c>
      <c r="H38" s="397"/>
      <c r="I38" s="394" t="s">
        <v>401</v>
      </c>
      <c r="J38" s="397"/>
      <c r="K38" s="395" t="s">
        <v>277</v>
      </c>
      <c r="L38" s="297">
        <v>8</v>
      </c>
      <c r="N38" s="398"/>
      <c r="O38" s="392" t="s">
        <v>356</v>
      </c>
      <c r="P38" s="398"/>
      <c r="Q38" s="395"/>
      <c r="R38" s="398"/>
      <c r="S38" s="392" t="s">
        <v>356</v>
      </c>
      <c r="T38" s="398"/>
      <c r="U38" s="394" t="s">
        <v>401</v>
      </c>
      <c r="V38" s="397"/>
      <c r="W38" s="395" t="s">
        <v>277</v>
      </c>
      <c r="X38" s="399" t="s">
        <v>429</v>
      </c>
      <c r="Y38" s="395"/>
      <c r="Z38" s="399">
        <v>8</v>
      </c>
      <c r="AB38" s="302"/>
    </row>
    <row r="39" spans="2:28" x14ac:dyDescent="0.2">
      <c r="B39" s="392">
        <v>34</v>
      </c>
      <c r="C39" s="400" t="s">
        <v>477</v>
      </c>
      <c r="D39" s="393"/>
      <c r="E39" s="392" t="s">
        <v>400</v>
      </c>
      <c r="F39" s="298"/>
      <c r="G39" s="392" t="s">
        <v>356</v>
      </c>
      <c r="H39" s="298"/>
      <c r="I39" s="394" t="s">
        <v>401</v>
      </c>
      <c r="J39" s="298">
        <v>0</v>
      </c>
      <c r="K39" s="395" t="s">
        <v>277</v>
      </c>
      <c r="L39" s="301" t="str">
        <f t="shared" ref="L39:L40" si="8">IF(OR(F39="",H39=""),"",(H39+IF(F39&gt;H39,1,0)-F39-J39)*24)</f>
        <v/>
      </c>
      <c r="N39" s="304">
        <f t="shared" ref="N39:N46" si="9">$N$6</f>
        <v>0</v>
      </c>
      <c r="O39" s="292" t="s">
        <v>356</v>
      </c>
      <c r="P39" s="304">
        <f t="shared" ref="P39:P46" si="10">$P$6</f>
        <v>0</v>
      </c>
      <c r="R39" s="300" t="str">
        <f t="shared" ref="R39:R47" si="11">IF(F39="","",IF(F39&lt;N39,N39,IF(F39&gt;=P39,"",F39)))</f>
        <v/>
      </c>
      <c r="S39" s="292" t="s">
        <v>356</v>
      </c>
      <c r="T39" s="300" t="str">
        <f t="shared" ref="T39:T47" si="12">IF(H39="","",IF(H39&gt;F39,IF(H39&lt;P39,H39,P39),P39))</f>
        <v/>
      </c>
      <c r="U39" s="396" t="s">
        <v>401</v>
      </c>
      <c r="V39" s="298">
        <v>0</v>
      </c>
      <c r="W39" s="293" t="s">
        <v>277</v>
      </c>
      <c r="X39" s="301" t="str">
        <f t="shared" ref="X39:X40" si="13">IF(R39="","",IF((T39+IF(R39&gt;T39,1,0)-R39-V39)*24=0,"",(T39+IF(R39&gt;T39,1,0)-R39-V39)*24))</f>
        <v/>
      </c>
      <c r="Z39" s="301" t="str">
        <f t="shared" ref="Z39:Z40" si="14">IF(X39="",L39,IF(OR(L39-X39=0,L39-X39&lt;0),"-",L39-X39))</f>
        <v/>
      </c>
      <c r="AB39" s="302"/>
    </row>
    <row r="40" spans="2:28" x14ac:dyDescent="0.2">
      <c r="B40" s="392"/>
      <c r="C40" s="401" t="s">
        <v>429</v>
      </c>
      <c r="D40" s="393"/>
      <c r="E40" s="392" t="s">
        <v>400</v>
      </c>
      <c r="F40" s="298"/>
      <c r="G40" s="392" t="s">
        <v>356</v>
      </c>
      <c r="H40" s="298"/>
      <c r="I40" s="394" t="s">
        <v>401</v>
      </c>
      <c r="J40" s="298">
        <v>0</v>
      </c>
      <c r="K40" s="395" t="s">
        <v>277</v>
      </c>
      <c r="L40" s="301" t="str">
        <f t="shared" si="8"/>
        <v/>
      </c>
      <c r="N40" s="304">
        <f t="shared" si="9"/>
        <v>0</v>
      </c>
      <c r="O40" s="292" t="s">
        <v>356</v>
      </c>
      <c r="P40" s="304">
        <f t="shared" si="10"/>
        <v>0</v>
      </c>
      <c r="R40" s="300" t="str">
        <f t="shared" si="11"/>
        <v/>
      </c>
      <c r="S40" s="292" t="s">
        <v>356</v>
      </c>
      <c r="T40" s="300" t="str">
        <f t="shared" si="12"/>
        <v/>
      </c>
      <c r="U40" s="396" t="s">
        <v>401</v>
      </c>
      <c r="V40" s="298">
        <v>0</v>
      </c>
      <c r="W40" s="293" t="s">
        <v>277</v>
      </c>
      <c r="X40" s="301" t="str">
        <f t="shared" si="13"/>
        <v/>
      </c>
      <c r="Z40" s="301" t="str">
        <f t="shared" si="14"/>
        <v/>
      </c>
      <c r="AB40" s="302"/>
    </row>
    <row r="41" spans="2:28" x14ac:dyDescent="0.2">
      <c r="B41" s="392"/>
      <c r="C41" s="402" t="s">
        <v>429</v>
      </c>
      <c r="D41" s="393" t="str">
        <f>C39</f>
        <v>ag</v>
      </c>
      <c r="E41" s="392" t="s">
        <v>400</v>
      </c>
      <c r="F41" s="298" t="s">
        <v>429</v>
      </c>
      <c r="G41" s="392" t="s">
        <v>356</v>
      </c>
      <c r="H41" s="298" t="s">
        <v>429</v>
      </c>
      <c r="I41" s="394" t="s">
        <v>401</v>
      </c>
      <c r="J41" s="298" t="s">
        <v>429</v>
      </c>
      <c r="K41" s="395" t="s">
        <v>277</v>
      </c>
      <c r="L41" s="301" t="str">
        <f>IF(OR(L39="",L40=""),"",L39+L40)</f>
        <v/>
      </c>
      <c r="N41" s="304" t="s">
        <v>429</v>
      </c>
      <c r="O41" s="292" t="s">
        <v>356</v>
      </c>
      <c r="P41" s="304" t="s">
        <v>429</v>
      </c>
      <c r="R41" s="300" t="str">
        <f t="shared" si="11"/>
        <v/>
      </c>
      <c r="S41" s="292" t="s">
        <v>356</v>
      </c>
      <c r="T41" s="300" t="str">
        <f t="shared" si="12"/>
        <v>-</v>
      </c>
      <c r="U41" s="396" t="s">
        <v>401</v>
      </c>
      <c r="V41" s="298" t="s">
        <v>478</v>
      </c>
      <c r="W41" s="293" t="s">
        <v>277</v>
      </c>
      <c r="X41" s="301" t="str">
        <f>IF(OR(X39="",X40=""),"",X39+X40)</f>
        <v/>
      </c>
      <c r="Z41" s="301" t="str">
        <f>IF(X41="",L41,IF(OR(L41-X41=0,L41-X41&lt;0),"-",L41-X41))</f>
        <v/>
      </c>
      <c r="AB41" s="302" t="s">
        <v>479</v>
      </c>
    </row>
    <row r="42" spans="2:28" x14ac:dyDescent="0.2">
      <c r="B42" s="392"/>
      <c r="C42" s="400" t="s">
        <v>480</v>
      </c>
      <c r="D42" s="393"/>
      <c r="E42" s="392" t="s">
        <v>400</v>
      </c>
      <c r="F42" s="298"/>
      <c r="G42" s="392" t="s">
        <v>356</v>
      </c>
      <c r="H42" s="298"/>
      <c r="I42" s="394" t="s">
        <v>401</v>
      </c>
      <c r="J42" s="298">
        <v>0</v>
      </c>
      <c r="K42" s="395" t="s">
        <v>277</v>
      </c>
      <c r="L42" s="301" t="str">
        <f t="shared" ref="L42:L43" si="15">IF(OR(F42="",H42=""),"",(H42+IF(F42&gt;H42,1,0)-F42-J42)*24)</f>
        <v/>
      </c>
      <c r="N42" s="304">
        <f t="shared" si="9"/>
        <v>0</v>
      </c>
      <c r="O42" s="292" t="s">
        <v>356</v>
      </c>
      <c r="P42" s="304">
        <f t="shared" si="10"/>
        <v>0</v>
      </c>
      <c r="R42" s="300" t="str">
        <f t="shared" si="11"/>
        <v/>
      </c>
      <c r="S42" s="292" t="s">
        <v>356</v>
      </c>
      <c r="T42" s="300" t="str">
        <f t="shared" si="12"/>
        <v/>
      </c>
      <c r="U42" s="396" t="s">
        <v>401</v>
      </c>
      <c r="V42" s="298">
        <v>0</v>
      </c>
      <c r="W42" s="293" t="s">
        <v>277</v>
      </c>
      <c r="X42" s="301" t="str">
        <f t="shared" ref="X42:X43" si="16">IF(R42="","",IF((T42+IF(R42&gt;T42,1,0)-R42-V42)*24=0,"",(T42+IF(R42&gt;T42,1,0)-R42-V42)*24))</f>
        <v/>
      </c>
      <c r="Z42" s="301" t="str">
        <f t="shared" ref="Z42:Z43" si="17">IF(X42="",L42,IF(OR(L42-X42=0,L42-X42&lt;0),"-",L42-X42))</f>
        <v/>
      </c>
      <c r="AB42" s="302"/>
    </row>
    <row r="43" spans="2:28" x14ac:dyDescent="0.2">
      <c r="B43" s="392">
        <v>35</v>
      </c>
      <c r="C43" s="401" t="s">
        <v>429</v>
      </c>
      <c r="D43" s="393"/>
      <c r="E43" s="392" t="s">
        <v>400</v>
      </c>
      <c r="F43" s="298"/>
      <c r="G43" s="392" t="s">
        <v>356</v>
      </c>
      <c r="H43" s="298"/>
      <c r="I43" s="394" t="s">
        <v>401</v>
      </c>
      <c r="J43" s="298">
        <v>0</v>
      </c>
      <c r="K43" s="395" t="s">
        <v>277</v>
      </c>
      <c r="L43" s="301" t="str">
        <f t="shared" si="15"/>
        <v/>
      </c>
      <c r="N43" s="304">
        <f t="shared" si="9"/>
        <v>0</v>
      </c>
      <c r="O43" s="292" t="s">
        <v>356</v>
      </c>
      <c r="P43" s="304">
        <f t="shared" si="10"/>
        <v>0</v>
      </c>
      <c r="R43" s="300" t="str">
        <f t="shared" si="11"/>
        <v/>
      </c>
      <c r="S43" s="292" t="s">
        <v>356</v>
      </c>
      <c r="T43" s="300" t="str">
        <f t="shared" si="12"/>
        <v/>
      </c>
      <c r="U43" s="396" t="s">
        <v>401</v>
      </c>
      <c r="V43" s="298">
        <v>0</v>
      </c>
      <c r="W43" s="293" t="s">
        <v>277</v>
      </c>
      <c r="X43" s="301" t="str">
        <f t="shared" si="16"/>
        <v/>
      </c>
      <c r="Z43" s="301" t="str">
        <f t="shared" si="17"/>
        <v/>
      </c>
      <c r="AB43" s="302"/>
    </row>
    <row r="44" spans="2:28" x14ac:dyDescent="0.2">
      <c r="B44" s="392"/>
      <c r="C44" s="402" t="s">
        <v>429</v>
      </c>
      <c r="D44" s="393" t="str">
        <f>C42</f>
        <v>ah</v>
      </c>
      <c r="E44" s="392" t="s">
        <v>400</v>
      </c>
      <c r="F44" s="298" t="s">
        <v>429</v>
      </c>
      <c r="G44" s="392" t="s">
        <v>356</v>
      </c>
      <c r="H44" s="298" t="s">
        <v>429</v>
      </c>
      <c r="I44" s="394" t="s">
        <v>401</v>
      </c>
      <c r="J44" s="298" t="s">
        <v>429</v>
      </c>
      <c r="K44" s="395" t="s">
        <v>277</v>
      </c>
      <c r="L44" s="301" t="str">
        <f>IF(OR(L42="",L43=""),"",L42+L43)</f>
        <v/>
      </c>
      <c r="N44" s="304" t="s">
        <v>429</v>
      </c>
      <c r="O44" s="292" t="s">
        <v>356</v>
      </c>
      <c r="P44" s="304" t="s">
        <v>429</v>
      </c>
      <c r="R44" s="300" t="str">
        <f t="shared" si="11"/>
        <v/>
      </c>
      <c r="S44" s="292" t="s">
        <v>356</v>
      </c>
      <c r="T44" s="300" t="str">
        <f t="shared" si="12"/>
        <v>-</v>
      </c>
      <c r="U44" s="396" t="s">
        <v>401</v>
      </c>
      <c r="V44" s="298" t="s">
        <v>478</v>
      </c>
      <c r="W44" s="293" t="s">
        <v>277</v>
      </c>
      <c r="X44" s="301" t="str">
        <f>IF(OR(X42="",X43=""),"",X42+X43)</f>
        <v/>
      </c>
      <c r="Z44" s="301" t="str">
        <f>IF(X44="",L44,IF(OR(L44-X44=0,L44-X44&lt;0),"-",L44-X44))</f>
        <v/>
      </c>
      <c r="AB44" s="302" t="s">
        <v>481</v>
      </c>
    </row>
    <row r="45" spans="2:28" x14ac:dyDescent="0.2">
      <c r="B45" s="392"/>
      <c r="C45" s="400" t="s">
        <v>482</v>
      </c>
      <c r="D45" s="393"/>
      <c r="E45" s="392" t="s">
        <v>400</v>
      </c>
      <c r="F45" s="298"/>
      <c r="G45" s="392" t="s">
        <v>356</v>
      </c>
      <c r="H45" s="298"/>
      <c r="I45" s="394" t="s">
        <v>401</v>
      </c>
      <c r="J45" s="298">
        <v>0</v>
      </c>
      <c r="K45" s="395" t="s">
        <v>277</v>
      </c>
      <c r="L45" s="301" t="str">
        <f t="shared" ref="L45:L46" si="18">IF(OR(F45="",H45=""),"",(H45+IF(F45&gt;H45,1,0)-F45-J45)*24)</f>
        <v/>
      </c>
      <c r="N45" s="304">
        <f t="shared" si="9"/>
        <v>0</v>
      </c>
      <c r="O45" s="292" t="s">
        <v>356</v>
      </c>
      <c r="P45" s="304">
        <f t="shared" si="10"/>
        <v>0</v>
      </c>
      <c r="R45" s="300" t="str">
        <f t="shared" si="11"/>
        <v/>
      </c>
      <c r="S45" s="292" t="s">
        <v>356</v>
      </c>
      <c r="T45" s="300" t="str">
        <f t="shared" si="12"/>
        <v/>
      </c>
      <c r="U45" s="396" t="s">
        <v>401</v>
      </c>
      <c r="V45" s="298">
        <v>0</v>
      </c>
      <c r="W45" s="293" t="s">
        <v>277</v>
      </c>
      <c r="X45" s="301" t="str">
        <f t="shared" ref="X45:X46" si="19">IF(R45="","",IF((T45+IF(R45&gt;T45,1,0)-R45-V45)*24=0,"",(T45+IF(R45&gt;T45,1,0)-R45-V45)*24))</f>
        <v/>
      </c>
      <c r="Z45" s="301" t="str">
        <f t="shared" ref="Z45:Z46" si="20">IF(X45="",L45,IF(OR(L45-X45=0,L45-X45&lt;0),"-",L45-X45))</f>
        <v/>
      </c>
      <c r="AB45" s="302"/>
    </row>
    <row r="46" spans="2:28" x14ac:dyDescent="0.2">
      <c r="B46" s="392">
        <v>36</v>
      </c>
      <c r="C46" s="401" t="s">
        <v>429</v>
      </c>
      <c r="D46" s="393"/>
      <c r="E46" s="392" t="s">
        <v>400</v>
      </c>
      <c r="F46" s="298"/>
      <c r="G46" s="392" t="s">
        <v>356</v>
      </c>
      <c r="H46" s="298"/>
      <c r="I46" s="394" t="s">
        <v>401</v>
      </c>
      <c r="J46" s="298">
        <v>0</v>
      </c>
      <c r="K46" s="395" t="s">
        <v>277</v>
      </c>
      <c r="L46" s="301" t="str">
        <f t="shared" si="18"/>
        <v/>
      </c>
      <c r="N46" s="304">
        <f t="shared" si="9"/>
        <v>0</v>
      </c>
      <c r="O46" s="292" t="s">
        <v>356</v>
      </c>
      <c r="P46" s="304">
        <f t="shared" si="10"/>
        <v>0</v>
      </c>
      <c r="R46" s="300" t="str">
        <f t="shared" si="11"/>
        <v/>
      </c>
      <c r="S46" s="292" t="s">
        <v>356</v>
      </c>
      <c r="T46" s="300" t="str">
        <f t="shared" si="12"/>
        <v/>
      </c>
      <c r="U46" s="396" t="s">
        <v>401</v>
      </c>
      <c r="V46" s="298">
        <v>0</v>
      </c>
      <c r="W46" s="293" t="s">
        <v>277</v>
      </c>
      <c r="X46" s="301" t="str">
        <f t="shared" si="19"/>
        <v/>
      </c>
      <c r="Z46" s="301" t="str">
        <f t="shared" si="20"/>
        <v/>
      </c>
      <c r="AB46" s="302"/>
    </row>
    <row r="47" spans="2:28" x14ac:dyDescent="0.2">
      <c r="B47" s="392"/>
      <c r="C47" s="402" t="s">
        <v>429</v>
      </c>
      <c r="D47" s="393" t="str">
        <f>C45</f>
        <v>ai</v>
      </c>
      <c r="E47" s="392" t="s">
        <v>400</v>
      </c>
      <c r="F47" s="298" t="s">
        <v>429</v>
      </c>
      <c r="G47" s="392" t="s">
        <v>356</v>
      </c>
      <c r="H47" s="298" t="s">
        <v>429</v>
      </c>
      <c r="I47" s="394" t="s">
        <v>401</v>
      </c>
      <c r="J47" s="298" t="s">
        <v>429</v>
      </c>
      <c r="K47" s="395" t="s">
        <v>277</v>
      </c>
      <c r="L47" s="301" t="str">
        <f>IF(OR(L45="",L46=""),"",L45+L46)</f>
        <v/>
      </c>
      <c r="N47" s="304" t="s">
        <v>429</v>
      </c>
      <c r="O47" s="292" t="s">
        <v>356</v>
      </c>
      <c r="P47" s="304" t="s">
        <v>429</v>
      </c>
      <c r="R47" s="300" t="str">
        <f t="shared" si="11"/>
        <v/>
      </c>
      <c r="S47" s="292" t="s">
        <v>356</v>
      </c>
      <c r="T47" s="300" t="str">
        <f t="shared" si="12"/>
        <v>-</v>
      </c>
      <c r="U47" s="396" t="s">
        <v>401</v>
      </c>
      <c r="V47" s="298" t="s">
        <v>478</v>
      </c>
      <c r="W47" s="293" t="s">
        <v>277</v>
      </c>
      <c r="X47" s="301" t="str">
        <f>IF(OR(X45="",X46=""),"",X45+X46)</f>
        <v/>
      </c>
      <c r="Z47" s="301" t="str">
        <f>IF(X47="",L47,IF(OR(L47-X47=0,L47-X47&lt;0),"-",L47-X47))</f>
        <v/>
      </c>
      <c r="AB47" s="302" t="s">
        <v>481</v>
      </c>
    </row>
    <row r="49" spans="3:4" x14ac:dyDescent="0.2">
      <c r="C49" s="294" t="s">
        <v>483</v>
      </c>
      <c r="D49" s="294"/>
    </row>
    <row r="50" spans="3:4" x14ac:dyDescent="0.2">
      <c r="C50" s="294" t="s">
        <v>484</v>
      </c>
      <c r="D50" s="294"/>
    </row>
    <row r="51" spans="3:4" x14ac:dyDescent="0.2">
      <c r="C51" s="294" t="s">
        <v>432</v>
      </c>
      <c r="D51" s="294"/>
    </row>
    <row r="52" spans="3:4" x14ac:dyDescent="0.2">
      <c r="C52" s="294" t="s">
        <v>433</v>
      </c>
      <c r="D52" s="294"/>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6" defaultRowHeight="14.25" x14ac:dyDescent="0.2"/>
  <cols>
    <col min="1" max="1" width="1.1640625" style="239" customWidth="1"/>
    <col min="2" max="6" width="7.6640625" style="239" customWidth="1"/>
    <col min="7" max="8" width="10.83203125" style="239" customWidth="1"/>
    <col min="9" max="10" width="4.33203125" style="239" customWidth="1"/>
    <col min="11" max="62" width="7.6640625" style="239" customWidth="1"/>
    <col min="63" max="63" width="1.5" style="239" customWidth="1"/>
    <col min="64" max="16384" width="6" style="239"/>
  </cols>
  <sheetData>
    <row r="1" spans="2:67" s="183" customFormat="1" ht="20.25" customHeight="1" x14ac:dyDescent="0.2">
      <c r="G1" s="184" t="s">
        <v>272</v>
      </c>
      <c r="H1" s="184"/>
      <c r="I1" s="184"/>
      <c r="J1" s="184"/>
      <c r="M1" s="185" t="s">
        <v>348</v>
      </c>
      <c r="P1" s="184"/>
      <c r="Q1" s="184"/>
      <c r="R1" s="184"/>
      <c r="S1" s="184"/>
      <c r="T1" s="184"/>
      <c r="U1" s="184"/>
      <c r="V1" s="184"/>
      <c r="W1" s="184"/>
      <c r="AS1" s="187" t="s">
        <v>349</v>
      </c>
      <c r="AT1" s="835" t="s">
        <v>485</v>
      </c>
      <c r="AU1" s="835"/>
      <c r="AV1" s="835"/>
      <c r="AW1" s="835"/>
      <c r="AX1" s="835"/>
      <c r="AY1" s="835"/>
      <c r="AZ1" s="835"/>
      <c r="BA1" s="835"/>
      <c r="BB1" s="835"/>
      <c r="BC1" s="835"/>
      <c r="BD1" s="835"/>
      <c r="BE1" s="835"/>
      <c r="BF1" s="835"/>
      <c r="BG1" s="835"/>
      <c r="BH1" s="835"/>
      <c r="BI1" s="835"/>
      <c r="BJ1" s="187" t="s">
        <v>277</v>
      </c>
    </row>
    <row r="2" spans="2:67" s="194" customFormat="1" ht="20.25" customHeight="1" x14ac:dyDescent="0.2">
      <c r="J2" s="185"/>
      <c r="M2" s="185"/>
      <c r="N2" s="185"/>
      <c r="P2" s="187"/>
      <c r="Q2" s="187"/>
      <c r="R2" s="187"/>
      <c r="S2" s="187"/>
      <c r="T2" s="187"/>
      <c r="U2" s="187"/>
      <c r="V2" s="187"/>
      <c r="W2" s="187"/>
      <c r="AB2" s="106" t="s">
        <v>278</v>
      </c>
      <c r="AC2" s="608">
        <v>6</v>
      </c>
      <c r="AD2" s="608"/>
      <c r="AE2" s="106" t="s">
        <v>275</v>
      </c>
      <c r="AF2" s="672">
        <f>IF(AC2=0,"",YEAR(DATE(2018+AC2,1,1)))</f>
        <v>2024</v>
      </c>
      <c r="AG2" s="672"/>
      <c r="AH2" s="107" t="s">
        <v>279</v>
      </c>
      <c r="AI2" s="107" t="s">
        <v>280</v>
      </c>
      <c r="AJ2" s="608">
        <v>4</v>
      </c>
      <c r="AK2" s="608"/>
      <c r="AL2" s="107" t="s">
        <v>281</v>
      </c>
      <c r="AS2" s="187" t="s">
        <v>351</v>
      </c>
      <c r="AT2" s="607"/>
      <c r="AU2" s="607"/>
      <c r="AV2" s="607"/>
      <c r="AW2" s="607"/>
      <c r="AX2" s="607"/>
      <c r="AY2" s="607"/>
      <c r="AZ2" s="607"/>
      <c r="BA2" s="607"/>
      <c r="BB2" s="607"/>
      <c r="BC2" s="607"/>
      <c r="BD2" s="607"/>
      <c r="BE2" s="607"/>
      <c r="BF2" s="607"/>
      <c r="BG2" s="607"/>
      <c r="BH2" s="607"/>
      <c r="BI2" s="607"/>
      <c r="BJ2" s="187" t="s">
        <v>277</v>
      </c>
      <c r="BK2" s="187"/>
      <c r="BL2" s="187"/>
      <c r="BM2" s="187"/>
    </row>
    <row r="3" spans="2:67" s="194" customFormat="1" ht="20.25" customHeight="1" x14ac:dyDescent="0.2">
      <c r="J3" s="185"/>
      <c r="M3" s="185"/>
      <c r="O3" s="187"/>
      <c r="P3" s="187"/>
      <c r="Q3" s="187"/>
      <c r="R3" s="187"/>
      <c r="S3" s="187"/>
      <c r="T3" s="187"/>
      <c r="U3" s="187"/>
      <c r="AC3" s="307"/>
      <c r="AD3" s="307"/>
      <c r="AE3" s="308"/>
      <c r="AF3" s="309"/>
      <c r="AG3" s="308"/>
      <c r="BD3" s="195" t="s">
        <v>283</v>
      </c>
      <c r="BE3" s="667" t="s">
        <v>284</v>
      </c>
      <c r="BF3" s="668"/>
      <c r="BG3" s="668"/>
      <c r="BH3" s="669"/>
      <c r="BI3" s="187"/>
    </row>
    <row r="4" spans="2:67" s="194" customFormat="1" ht="20.25" customHeight="1" x14ac:dyDescent="0.2">
      <c r="B4" s="188"/>
      <c r="C4" s="188"/>
      <c r="D4" s="188"/>
      <c r="E4" s="188"/>
      <c r="F4" s="188"/>
      <c r="G4" s="188"/>
      <c r="H4" s="188"/>
      <c r="I4" s="188"/>
      <c r="J4" s="189"/>
      <c r="K4" s="188"/>
      <c r="L4" s="188"/>
      <c r="M4" s="189"/>
      <c r="N4" s="188"/>
      <c r="O4" s="190"/>
      <c r="P4" s="190"/>
      <c r="Q4" s="190"/>
      <c r="R4" s="190"/>
      <c r="S4" s="190"/>
      <c r="T4" s="190"/>
      <c r="U4" s="190"/>
      <c r="V4" s="188"/>
      <c r="W4" s="188"/>
      <c r="X4" s="188"/>
      <c r="Y4" s="188"/>
      <c r="Z4" s="188"/>
      <c r="AA4" s="188"/>
      <c r="AB4" s="188"/>
      <c r="AC4" s="191"/>
      <c r="AD4" s="191"/>
      <c r="AE4" s="192"/>
      <c r="AF4" s="193"/>
      <c r="AG4" s="192"/>
      <c r="AH4" s="188"/>
      <c r="AI4" s="188"/>
      <c r="AJ4" s="188"/>
      <c r="AK4" s="188"/>
      <c r="AL4" s="188"/>
      <c r="AM4" s="188"/>
      <c r="AN4" s="188"/>
      <c r="AO4" s="188"/>
      <c r="AP4" s="188"/>
      <c r="AQ4" s="188"/>
      <c r="AR4" s="188"/>
      <c r="BD4" s="195" t="s">
        <v>285</v>
      </c>
      <c r="BE4" s="667" t="s">
        <v>286</v>
      </c>
      <c r="BF4" s="668"/>
      <c r="BG4" s="668"/>
      <c r="BH4" s="669"/>
      <c r="BI4" s="187"/>
    </row>
    <row r="5" spans="2:67" s="194" customFormat="1" ht="9" customHeight="1" x14ac:dyDescent="0.2">
      <c r="B5" s="188"/>
      <c r="C5" s="188"/>
      <c r="D5" s="188"/>
      <c r="E5" s="188"/>
      <c r="F5" s="188"/>
      <c r="G5" s="188"/>
      <c r="H5" s="188"/>
      <c r="I5" s="188"/>
      <c r="J5" s="189"/>
      <c r="K5" s="188"/>
      <c r="L5" s="188"/>
      <c r="M5" s="189"/>
      <c r="N5" s="188"/>
      <c r="O5" s="190"/>
      <c r="P5" s="190"/>
      <c r="Q5" s="190"/>
      <c r="R5" s="190"/>
      <c r="S5" s="190"/>
      <c r="T5" s="190"/>
      <c r="U5" s="190"/>
      <c r="V5" s="188"/>
      <c r="W5" s="188"/>
      <c r="X5" s="188"/>
      <c r="Y5" s="188"/>
      <c r="Z5" s="188"/>
      <c r="AA5" s="188"/>
      <c r="AB5" s="188"/>
      <c r="AC5" s="196"/>
      <c r="AD5" s="196"/>
      <c r="AE5" s="188"/>
      <c r="AF5" s="188"/>
      <c r="AG5" s="188"/>
      <c r="AH5" s="188"/>
      <c r="AI5" s="188"/>
      <c r="AJ5" s="126"/>
      <c r="AK5" s="126"/>
      <c r="AL5" s="126"/>
      <c r="AM5" s="126"/>
      <c r="AN5" s="126"/>
      <c r="AO5" s="126"/>
      <c r="AP5" s="126"/>
      <c r="AQ5" s="126"/>
      <c r="AR5" s="126"/>
      <c r="AS5" s="183"/>
      <c r="AT5" s="183"/>
      <c r="AU5" s="183"/>
      <c r="AV5" s="183"/>
      <c r="AW5" s="183"/>
      <c r="AX5" s="183"/>
      <c r="AY5" s="183"/>
      <c r="AZ5" s="183"/>
      <c r="BA5" s="183"/>
      <c r="BB5" s="183"/>
      <c r="BC5" s="183"/>
      <c r="BD5" s="183"/>
      <c r="BE5" s="183"/>
      <c r="BF5" s="183"/>
      <c r="BG5" s="183"/>
      <c r="BH5" s="197"/>
      <c r="BI5" s="197"/>
    </row>
    <row r="6" spans="2:67" s="194" customFormat="1" ht="21" customHeight="1" x14ac:dyDescent="0.2">
      <c r="B6" s="198"/>
      <c r="C6" s="198"/>
      <c r="D6" s="198"/>
      <c r="E6" s="198"/>
      <c r="F6" s="198"/>
      <c r="G6" s="209"/>
      <c r="H6" s="209"/>
      <c r="I6" s="209"/>
      <c r="J6" s="209"/>
      <c r="K6" s="202"/>
      <c r="L6" s="202"/>
      <c r="M6" s="202"/>
      <c r="N6" s="120"/>
      <c r="O6" s="202"/>
      <c r="P6" s="202"/>
      <c r="Q6" s="202"/>
      <c r="R6" s="188"/>
      <c r="S6" s="188"/>
      <c r="T6" s="188"/>
      <c r="U6" s="188"/>
      <c r="V6" s="188"/>
      <c r="W6" s="188"/>
      <c r="X6" s="188"/>
      <c r="Y6" s="188"/>
      <c r="Z6" s="188"/>
      <c r="AA6" s="188"/>
      <c r="AB6" s="188"/>
      <c r="AC6" s="188"/>
      <c r="AD6" s="188"/>
      <c r="AE6" s="188"/>
      <c r="AF6" s="188"/>
      <c r="AG6" s="188"/>
      <c r="AH6" s="188"/>
      <c r="AI6" s="188"/>
      <c r="AJ6" s="126"/>
      <c r="AK6" s="126"/>
      <c r="AL6" s="126"/>
      <c r="AM6" s="126"/>
      <c r="AN6" s="126"/>
      <c r="AO6" s="126" t="s">
        <v>437</v>
      </c>
      <c r="AP6" s="126"/>
      <c r="AQ6" s="126"/>
      <c r="AR6" s="126"/>
      <c r="AS6" s="183"/>
      <c r="AT6" s="183"/>
      <c r="AU6" s="183"/>
      <c r="AW6" s="115"/>
      <c r="AX6" s="115"/>
      <c r="AY6" s="311"/>
      <c r="AZ6" s="183"/>
      <c r="BA6" s="616">
        <v>40</v>
      </c>
      <c r="BB6" s="617"/>
      <c r="BC6" s="312" t="s">
        <v>288</v>
      </c>
      <c r="BD6" s="201"/>
      <c r="BE6" s="616">
        <v>160</v>
      </c>
      <c r="BF6" s="617"/>
      <c r="BG6" s="311" t="s">
        <v>289</v>
      </c>
      <c r="BH6" s="183"/>
      <c r="BI6" s="197"/>
    </row>
    <row r="7" spans="2:67" s="194" customFormat="1" ht="5.25" customHeight="1" x14ac:dyDescent="0.2">
      <c r="B7" s="198"/>
      <c r="C7" s="198"/>
      <c r="D7" s="198"/>
      <c r="E7" s="198"/>
      <c r="F7" s="198"/>
      <c r="G7" s="200"/>
      <c r="H7" s="200"/>
      <c r="I7" s="200"/>
      <c r="J7" s="202"/>
      <c r="K7" s="202"/>
      <c r="L7" s="202"/>
      <c r="M7" s="120"/>
      <c r="N7" s="202"/>
      <c r="O7" s="202"/>
      <c r="P7" s="202"/>
      <c r="Q7" s="202"/>
      <c r="R7" s="188"/>
      <c r="S7" s="188"/>
      <c r="T7" s="188"/>
      <c r="U7" s="188"/>
      <c r="V7" s="188"/>
      <c r="W7" s="188"/>
      <c r="X7" s="188"/>
      <c r="Y7" s="188"/>
      <c r="Z7" s="188"/>
      <c r="AA7" s="188"/>
      <c r="AB7" s="188"/>
      <c r="AC7" s="188"/>
      <c r="AD7" s="188"/>
      <c r="AE7" s="188"/>
      <c r="AF7" s="188"/>
      <c r="AG7" s="188"/>
      <c r="AH7" s="188"/>
      <c r="AI7" s="188"/>
      <c r="AJ7" s="126"/>
      <c r="AK7" s="126"/>
      <c r="AL7" s="126"/>
      <c r="AM7" s="126"/>
      <c r="AN7" s="126"/>
      <c r="AO7" s="126"/>
      <c r="AP7" s="126"/>
      <c r="AQ7" s="126"/>
      <c r="AR7" s="126"/>
      <c r="AS7" s="126"/>
      <c r="AT7" s="126"/>
      <c r="AU7" s="126"/>
      <c r="AV7" s="126"/>
      <c r="AW7" s="126"/>
      <c r="AX7" s="126"/>
      <c r="AY7" s="126"/>
      <c r="AZ7" s="126"/>
      <c r="BA7" s="129"/>
      <c r="BB7" s="129"/>
      <c r="BC7" s="129"/>
      <c r="BD7" s="129"/>
      <c r="BE7" s="129"/>
      <c r="BF7" s="129"/>
      <c r="BG7" s="126"/>
      <c r="BH7" s="225"/>
      <c r="BI7" s="225"/>
      <c r="BJ7" s="188"/>
    </row>
    <row r="8" spans="2:67" s="194" customFormat="1" ht="21" customHeight="1" x14ac:dyDescent="0.2">
      <c r="B8" s="205"/>
      <c r="C8" s="205"/>
      <c r="D8" s="205"/>
      <c r="E8" s="205"/>
      <c r="F8" s="205"/>
      <c r="G8" s="120"/>
      <c r="H8" s="120"/>
      <c r="I8" s="120"/>
      <c r="J8" s="202"/>
      <c r="K8" s="202"/>
      <c r="L8" s="202"/>
      <c r="M8" s="120"/>
      <c r="N8" s="202"/>
      <c r="O8" s="202"/>
      <c r="P8" s="202"/>
      <c r="Q8" s="202"/>
      <c r="R8" s="188"/>
      <c r="S8" s="188"/>
      <c r="T8" s="188"/>
      <c r="U8" s="188"/>
      <c r="V8" s="188"/>
      <c r="W8" s="188"/>
      <c r="X8" s="188"/>
      <c r="Y8" s="188"/>
      <c r="Z8" s="188"/>
      <c r="AA8" s="188"/>
      <c r="AB8" s="188"/>
      <c r="AC8" s="188"/>
      <c r="AD8" s="188"/>
      <c r="AE8" s="188"/>
      <c r="AF8" s="188"/>
      <c r="AG8" s="188"/>
      <c r="AH8" s="188"/>
      <c r="AI8" s="188"/>
      <c r="AJ8" s="208"/>
      <c r="AK8" s="208"/>
      <c r="AL8" s="208"/>
      <c r="AM8" s="209"/>
      <c r="AN8" s="199"/>
      <c r="AO8" s="206"/>
      <c r="AP8" s="206"/>
      <c r="AQ8" s="126" t="s">
        <v>486</v>
      </c>
      <c r="AR8" s="115"/>
      <c r="AS8" s="126"/>
      <c r="AT8" s="209"/>
      <c r="AU8" s="209"/>
      <c r="AV8" s="125"/>
      <c r="AW8" s="126"/>
      <c r="AX8" s="211"/>
      <c r="AY8" s="211"/>
      <c r="AZ8" s="211"/>
      <c r="BA8" s="129"/>
      <c r="BB8" s="129"/>
      <c r="BC8" s="313" t="s">
        <v>439</v>
      </c>
      <c r="BD8" s="129"/>
      <c r="BE8" s="616"/>
      <c r="BF8" s="617"/>
      <c r="BG8" s="311" t="s">
        <v>440</v>
      </c>
      <c r="BH8" s="126"/>
      <c r="BI8" s="126"/>
      <c r="BJ8" s="188"/>
      <c r="BM8" s="187"/>
      <c r="BN8" s="187"/>
      <c r="BO8" s="187"/>
    </row>
    <row r="9" spans="2:67" ht="5.25" customHeight="1" thickBot="1" x14ac:dyDescent="0.25">
      <c r="B9" s="237"/>
      <c r="C9" s="237"/>
      <c r="D9" s="237"/>
      <c r="E9" s="237"/>
      <c r="F9" s="237"/>
      <c r="G9" s="238"/>
      <c r="H9" s="238"/>
      <c r="I9" s="238"/>
      <c r="J9" s="238"/>
      <c r="K9" s="237"/>
      <c r="L9" s="237"/>
      <c r="M9" s="237"/>
      <c r="N9" s="237"/>
      <c r="O9" s="237"/>
      <c r="P9" s="237"/>
      <c r="Q9" s="237"/>
      <c r="R9" s="237"/>
      <c r="S9" s="237"/>
      <c r="T9" s="237"/>
      <c r="U9" s="237"/>
      <c r="V9" s="237"/>
      <c r="W9" s="237"/>
      <c r="X9" s="237"/>
      <c r="Y9" s="237"/>
      <c r="Z9" s="237"/>
      <c r="AA9" s="237"/>
      <c r="AB9" s="237"/>
      <c r="AC9" s="238"/>
      <c r="AD9" s="237"/>
      <c r="AE9" s="237"/>
      <c r="AF9" s="237"/>
      <c r="AG9" s="237"/>
      <c r="AH9" s="237"/>
      <c r="AI9" s="237"/>
      <c r="AJ9" s="237"/>
      <c r="AK9" s="237"/>
      <c r="AL9" s="237"/>
      <c r="AM9" s="237"/>
      <c r="AN9" s="237"/>
      <c r="AO9" s="237"/>
      <c r="AP9" s="237"/>
      <c r="AQ9" s="237"/>
      <c r="AR9" s="237"/>
      <c r="AT9" s="281"/>
      <c r="BK9" s="240"/>
      <c r="BL9" s="240"/>
      <c r="BM9" s="240"/>
    </row>
    <row r="10" spans="2:67" ht="21.6" customHeight="1" x14ac:dyDescent="0.2">
      <c r="B10" s="839" t="s">
        <v>290</v>
      </c>
      <c r="C10" s="909" t="s">
        <v>487</v>
      </c>
      <c r="D10" s="681" t="s">
        <v>488</v>
      </c>
      <c r="E10" s="912"/>
      <c r="F10" s="913"/>
      <c r="G10" s="681" t="s">
        <v>489</v>
      </c>
      <c r="H10" s="683"/>
      <c r="I10" s="920" t="s">
        <v>490</v>
      </c>
      <c r="J10" s="921"/>
      <c r="K10" s="693" t="s">
        <v>491</v>
      </c>
      <c r="L10" s="682"/>
      <c r="M10" s="682"/>
      <c r="N10" s="683"/>
      <c r="O10" s="693" t="s">
        <v>492</v>
      </c>
      <c r="P10" s="682"/>
      <c r="Q10" s="682"/>
      <c r="R10" s="682"/>
      <c r="S10" s="683"/>
      <c r="T10" s="403"/>
      <c r="U10" s="403"/>
      <c r="V10" s="404"/>
      <c r="W10" s="926" t="s">
        <v>493</v>
      </c>
      <c r="X10" s="912"/>
      <c r="Y10" s="912"/>
      <c r="Z10" s="912"/>
      <c r="AA10" s="912"/>
      <c r="AB10" s="912"/>
      <c r="AC10" s="912"/>
      <c r="AD10" s="912"/>
      <c r="AE10" s="912"/>
      <c r="AF10" s="912"/>
      <c r="AG10" s="912"/>
      <c r="AH10" s="912"/>
      <c r="AI10" s="912"/>
      <c r="AJ10" s="912"/>
      <c r="AK10" s="912"/>
      <c r="AL10" s="912"/>
      <c r="AM10" s="912"/>
      <c r="AN10" s="912"/>
      <c r="AO10" s="912"/>
      <c r="AP10" s="912"/>
      <c r="AQ10" s="912"/>
      <c r="AR10" s="912"/>
      <c r="AS10" s="912"/>
      <c r="AT10" s="912"/>
      <c r="AU10" s="912"/>
      <c r="AV10" s="912"/>
      <c r="AW10" s="912"/>
      <c r="AX10" s="912"/>
      <c r="AY10" s="912"/>
      <c r="AZ10" s="912"/>
      <c r="BA10" s="912"/>
      <c r="BB10" s="842" t="str">
        <f>IF(BE3="４週","(12)1～4週目の勤務時間数合計","(12)1か月の勤務時間数　合計")</f>
        <v>(12)1～4週目の勤務時間数合計</v>
      </c>
      <c r="BC10" s="843"/>
      <c r="BD10" s="699" t="s">
        <v>494</v>
      </c>
      <c r="BE10" s="701"/>
      <c r="BF10" s="681" t="s">
        <v>495</v>
      </c>
      <c r="BG10" s="682"/>
      <c r="BH10" s="682"/>
      <c r="BI10" s="682"/>
      <c r="BJ10" s="696"/>
    </row>
    <row r="11" spans="2:67" ht="20.25" customHeight="1" x14ac:dyDescent="0.2">
      <c r="B11" s="840"/>
      <c r="C11" s="910"/>
      <c r="D11" s="914"/>
      <c r="E11" s="915"/>
      <c r="F11" s="916"/>
      <c r="G11" s="684"/>
      <c r="H11" s="686"/>
      <c r="I11" s="922"/>
      <c r="J11" s="923"/>
      <c r="K11" s="694"/>
      <c r="L11" s="685"/>
      <c r="M11" s="685"/>
      <c r="N11" s="686"/>
      <c r="O11" s="694"/>
      <c r="P11" s="685"/>
      <c r="Q11" s="685"/>
      <c r="R11" s="685"/>
      <c r="S11" s="686"/>
      <c r="T11" s="405"/>
      <c r="U11" s="405"/>
      <c r="V11" s="406"/>
      <c r="W11" s="836" t="s">
        <v>298</v>
      </c>
      <c r="X11" s="836"/>
      <c r="Y11" s="836"/>
      <c r="Z11" s="836"/>
      <c r="AA11" s="836"/>
      <c r="AB11" s="836"/>
      <c r="AC11" s="837"/>
      <c r="AD11" s="838" t="s">
        <v>299</v>
      </c>
      <c r="AE11" s="836"/>
      <c r="AF11" s="836"/>
      <c r="AG11" s="836"/>
      <c r="AH11" s="836"/>
      <c r="AI11" s="836"/>
      <c r="AJ11" s="837"/>
      <c r="AK11" s="838" t="s">
        <v>300</v>
      </c>
      <c r="AL11" s="836"/>
      <c r="AM11" s="836"/>
      <c r="AN11" s="836"/>
      <c r="AO11" s="836"/>
      <c r="AP11" s="836"/>
      <c r="AQ11" s="837"/>
      <c r="AR11" s="838" t="s">
        <v>301</v>
      </c>
      <c r="AS11" s="836"/>
      <c r="AT11" s="836"/>
      <c r="AU11" s="836"/>
      <c r="AV11" s="836"/>
      <c r="AW11" s="836"/>
      <c r="AX11" s="837"/>
      <c r="AY11" s="838" t="s">
        <v>302</v>
      </c>
      <c r="AZ11" s="836"/>
      <c r="BA11" s="836"/>
      <c r="BB11" s="844"/>
      <c r="BC11" s="845"/>
      <c r="BD11" s="702"/>
      <c r="BE11" s="704"/>
      <c r="BF11" s="684"/>
      <c r="BG11" s="685"/>
      <c r="BH11" s="685"/>
      <c r="BI11" s="685"/>
      <c r="BJ11" s="697"/>
    </row>
    <row r="12" spans="2:67" ht="20.25" customHeight="1" x14ac:dyDescent="0.2">
      <c r="B12" s="840"/>
      <c r="C12" s="910"/>
      <c r="D12" s="914"/>
      <c r="E12" s="915"/>
      <c r="F12" s="916"/>
      <c r="G12" s="684"/>
      <c r="H12" s="686"/>
      <c r="I12" s="922"/>
      <c r="J12" s="923"/>
      <c r="K12" s="694"/>
      <c r="L12" s="685"/>
      <c r="M12" s="685"/>
      <c r="N12" s="686"/>
      <c r="O12" s="694"/>
      <c r="P12" s="685"/>
      <c r="Q12" s="685"/>
      <c r="R12" s="685"/>
      <c r="S12" s="686"/>
      <c r="T12" s="405"/>
      <c r="U12" s="405"/>
      <c r="V12" s="406"/>
      <c r="W12" s="244">
        <v>1</v>
      </c>
      <c r="X12" s="242">
        <v>2</v>
      </c>
      <c r="Y12" s="242">
        <v>3</v>
      </c>
      <c r="Z12" s="242">
        <v>4</v>
      </c>
      <c r="AA12" s="242">
        <v>5</v>
      </c>
      <c r="AB12" s="242">
        <v>6</v>
      </c>
      <c r="AC12" s="243">
        <v>7</v>
      </c>
      <c r="AD12" s="241">
        <v>8</v>
      </c>
      <c r="AE12" s="242">
        <v>9</v>
      </c>
      <c r="AF12" s="242">
        <v>10</v>
      </c>
      <c r="AG12" s="242">
        <v>11</v>
      </c>
      <c r="AH12" s="242">
        <v>12</v>
      </c>
      <c r="AI12" s="242">
        <v>13</v>
      </c>
      <c r="AJ12" s="243">
        <v>14</v>
      </c>
      <c r="AK12" s="244">
        <v>15</v>
      </c>
      <c r="AL12" s="242">
        <v>16</v>
      </c>
      <c r="AM12" s="242">
        <v>17</v>
      </c>
      <c r="AN12" s="242">
        <v>18</v>
      </c>
      <c r="AO12" s="242">
        <v>19</v>
      </c>
      <c r="AP12" s="242">
        <v>20</v>
      </c>
      <c r="AQ12" s="243">
        <v>21</v>
      </c>
      <c r="AR12" s="241">
        <v>22</v>
      </c>
      <c r="AS12" s="242">
        <v>23</v>
      </c>
      <c r="AT12" s="242">
        <v>24</v>
      </c>
      <c r="AU12" s="242">
        <v>25</v>
      </c>
      <c r="AV12" s="242">
        <v>26</v>
      </c>
      <c r="AW12" s="242">
        <v>27</v>
      </c>
      <c r="AX12" s="243">
        <v>28</v>
      </c>
      <c r="AY12" s="245" t="str">
        <f>IF($BE$3="実績",IF(DAY(DATE($AF$2,$AJ$2,29))=29,29,""),"")</f>
        <v/>
      </c>
      <c r="AZ12" s="246" t="str">
        <f>IF($BE$3="実績",IF(DAY(DATE($AF$2,$AJ$2,30))=30,30,""),"")</f>
        <v/>
      </c>
      <c r="BA12" s="247" t="str">
        <f>IF($BE$3="実績",IF(DAY(DATE($AF$2,$AJ$2,31))=31,31,""),"")</f>
        <v/>
      </c>
      <c r="BB12" s="844"/>
      <c r="BC12" s="845"/>
      <c r="BD12" s="702"/>
      <c r="BE12" s="704"/>
      <c r="BF12" s="684"/>
      <c r="BG12" s="685"/>
      <c r="BH12" s="685"/>
      <c r="BI12" s="685"/>
      <c r="BJ12" s="697"/>
    </row>
    <row r="13" spans="2:67" ht="20.25" hidden="1" customHeight="1" x14ac:dyDescent="0.2">
      <c r="B13" s="840"/>
      <c r="C13" s="910"/>
      <c r="D13" s="914"/>
      <c r="E13" s="915"/>
      <c r="F13" s="916"/>
      <c r="G13" s="684"/>
      <c r="H13" s="686"/>
      <c r="I13" s="922"/>
      <c r="J13" s="923"/>
      <c r="K13" s="694"/>
      <c r="L13" s="685"/>
      <c r="M13" s="685"/>
      <c r="N13" s="686"/>
      <c r="O13" s="694"/>
      <c r="P13" s="685"/>
      <c r="Q13" s="685"/>
      <c r="R13" s="685"/>
      <c r="S13" s="686"/>
      <c r="T13" s="405"/>
      <c r="U13" s="405"/>
      <c r="V13" s="406"/>
      <c r="W13" s="244">
        <f>WEEKDAY(DATE($AF$2,$AJ$2,1))</f>
        <v>2</v>
      </c>
      <c r="X13" s="242">
        <f>WEEKDAY(DATE($AF$2,$AJ$2,2))</f>
        <v>3</v>
      </c>
      <c r="Y13" s="242">
        <f>WEEKDAY(DATE($AF$2,$AJ$2,3))</f>
        <v>4</v>
      </c>
      <c r="Z13" s="242">
        <f>WEEKDAY(DATE($AF$2,$AJ$2,4))</f>
        <v>5</v>
      </c>
      <c r="AA13" s="242">
        <f>WEEKDAY(DATE($AF$2,$AJ$2,5))</f>
        <v>6</v>
      </c>
      <c r="AB13" s="242">
        <f>WEEKDAY(DATE($AF$2,$AJ$2,6))</f>
        <v>7</v>
      </c>
      <c r="AC13" s="243">
        <f>WEEKDAY(DATE($AF$2,$AJ$2,7))</f>
        <v>1</v>
      </c>
      <c r="AD13" s="241">
        <f>WEEKDAY(DATE($AF$2,$AJ$2,8))</f>
        <v>2</v>
      </c>
      <c r="AE13" s="242">
        <f>WEEKDAY(DATE($AF$2,$AJ$2,9))</f>
        <v>3</v>
      </c>
      <c r="AF13" s="242">
        <f>WEEKDAY(DATE($AF$2,$AJ$2,10))</f>
        <v>4</v>
      </c>
      <c r="AG13" s="242">
        <f>WEEKDAY(DATE($AF$2,$AJ$2,11))</f>
        <v>5</v>
      </c>
      <c r="AH13" s="242">
        <f>WEEKDAY(DATE($AF$2,$AJ$2,12))</f>
        <v>6</v>
      </c>
      <c r="AI13" s="242">
        <f>WEEKDAY(DATE($AF$2,$AJ$2,13))</f>
        <v>7</v>
      </c>
      <c r="AJ13" s="243">
        <f>WEEKDAY(DATE($AF$2,$AJ$2,14))</f>
        <v>1</v>
      </c>
      <c r="AK13" s="241">
        <f>WEEKDAY(DATE($AF$2,$AJ$2,15))</f>
        <v>2</v>
      </c>
      <c r="AL13" s="242">
        <f>WEEKDAY(DATE($AF$2,$AJ$2,16))</f>
        <v>3</v>
      </c>
      <c r="AM13" s="242">
        <f>WEEKDAY(DATE($AF$2,$AJ$2,17))</f>
        <v>4</v>
      </c>
      <c r="AN13" s="242">
        <f>WEEKDAY(DATE($AF$2,$AJ$2,18))</f>
        <v>5</v>
      </c>
      <c r="AO13" s="242">
        <f>WEEKDAY(DATE($AF$2,$AJ$2,19))</f>
        <v>6</v>
      </c>
      <c r="AP13" s="242">
        <f>WEEKDAY(DATE($AF$2,$AJ$2,20))</f>
        <v>7</v>
      </c>
      <c r="AQ13" s="243">
        <f>WEEKDAY(DATE($AF$2,$AJ$2,21))</f>
        <v>1</v>
      </c>
      <c r="AR13" s="241">
        <f>WEEKDAY(DATE($AF$2,$AJ$2,22))</f>
        <v>2</v>
      </c>
      <c r="AS13" s="242">
        <f>WEEKDAY(DATE($AF$2,$AJ$2,23))</f>
        <v>3</v>
      </c>
      <c r="AT13" s="242">
        <f>WEEKDAY(DATE($AF$2,$AJ$2,24))</f>
        <v>4</v>
      </c>
      <c r="AU13" s="242">
        <f>WEEKDAY(DATE($AF$2,$AJ$2,25))</f>
        <v>5</v>
      </c>
      <c r="AV13" s="242">
        <f>WEEKDAY(DATE($AF$2,$AJ$2,26))</f>
        <v>6</v>
      </c>
      <c r="AW13" s="242">
        <f>WEEKDAY(DATE($AF$2,$AJ$2,27))</f>
        <v>7</v>
      </c>
      <c r="AX13" s="243">
        <f>WEEKDAY(DATE($AF$2,$AJ$2,28))</f>
        <v>1</v>
      </c>
      <c r="AY13" s="241">
        <f>IF(AY12=29,WEEKDAY(DATE($AF$2,$AJ$2,29)),0)</f>
        <v>0</v>
      </c>
      <c r="AZ13" s="242">
        <f>IF(AZ12=30,WEEKDAY(DATE($AF$2,$AJ$2,30)),0)</f>
        <v>0</v>
      </c>
      <c r="BA13" s="243">
        <f>IF(BA12=31,WEEKDAY(DATE($AF$2,$AJ$2,31)),0)</f>
        <v>0</v>
      </c>
      <c r="BB13" s="844"/>
      <c r="BC13" s="845"/>
      <c r="BD13" s="702"/>
      <c r="BE13" s="704"/>
      <c r="BF13" s="684"/>
      <c r="BG13" s="685"/>
      <c r="BH13" s="685"/>
      <c r="BI13" s="685"/>
      <c r="BJ13" s="697"/>
    </row>
    <row r="14" spans="2:67" ht="20.25" customHeight="1" thickBot="1" x14ac:dyDescent="0.25">
      <c r="B14" s="841"/>
      <c r="C14" s="911"/>
      <c r="D14" s="917"/>
      <c r="E14" s="918"/>
      <c r="F14" s="919"/>
      <c r="G14" s="687"/>
      <c r="H14" s="689"/>
      <c r="I14" s="924"/>
      <c r="J14" s="925"/>
      <c r="K14" s="695"/>
      <c r="L14" s="688"/>
      <c r="M14" s="688"/>
      <c r="N14" s="689"/>
      <c r="O14" s="695"/>
      <c r="P14" s="688"/>
      <c r="Q14" s="688"/>
      <c r="R14" s="688"/>
      <c r="S14" s="689"/>
      <c r="T14" s="407"/>
      <c r="U14" s="407"/>
      <c r="V14" s="408"/>
      <c r="W14" s="319" t="str">
        <f>IF(W13=1,"日",IF(W13=2,"月",IF(W13=3,"火",IF(W13=4,"水",IF(W13=5,"木",IF(W13=6,"金","土"))))))</f>
        <v>月</v>
      </c>
      <c r="X14" s="249" t="str">
        <f t="shared" ref="X14:AX14" si="0">IF(X13=1,"日",IF(X13=2,"月",IF(X13=3,"火",IF(X13=4,"水",IF(X13=5,"木",IF(X13=6,"金","土"))))))</f>
        <v>火</v>
      </c>
      <c r="Y14" s="249" t="str">
        <f t="shared" si="0"/>
        <v>水</v>
      </c>
      <c r="Z14" s="249" t="str">
        <f t="shared" si="0"/>
        <v>木</v>
      </c>
      <c r="AA14" s="249" t="str">
        <f t="shared" si="0"/>
        <v>金</v>
      </c>
      <c r="AB14" s="249" t="str">
        <f t="shared" si="0"/>
        <v>土</v>
      </c>
      <c r="AC14" s="250" t="str">
        <f t="shared" si="0"/>
        <v>日</v>
      </c>
      <c r="AD14" s="248" t="str">
        <f>IF(AD13=1,"日",IF(AD13=2,"月",IF(AD13=3,"火",IF(AD13=4,"水",IF(AD13=5,"木",IF(AD13=6,"金","土"))))))</f>
        <v>月</v>
      </c>
      <c r="AE14" s="249" t="str">
        <f t="shared" si="0"/>
        <v>火</v>
      </c>
      <c r="AF14" s="249" t="str">
        <f t="shared" si="0"/>
        <v>水</v>
      </c>
      <c r="AG14" s="249" t="str">
        <f t="shared" si="0"/>
        <v>木</v>
      </c>
      <c r="AH14" s="249" t="str">
        <f t="shared" si="0"/>
        <v>金</v>
      </c>
      <c r="AI14" s="249" t="str">
        <f t="shared" si="0"/>
        <v>土</v>
      </c>
      <c r="AJ14" s="250" t="str">
        <f t="shared" si="0"/>
        <v>日</v>
      </c>
      <c r="AK14" s="248" t="str">
        <f>IF(AK13=1,"日",IF(AK13=2,"月",IF(AK13=3,"火",IF(AK13=4,"水",IF(AK13=5,"木",IF(AK13=6,"金","土"))))))</f>
        <v>月</v>
      </c>
      <c r="AL14" s="249" t="str">
        <f t="shared" si="0"/>
        <v>火</v>
      </c>
      <c r="AM14" s="249" t="str">
        <f t="shared" si="0"/>
        <v>水</v>
      </c>
      <c r="AN14" s="249" t="str">
        <f t="shared" si="0"/>
        <v>木</v>
      </c>
      <c r="AO14" s="249" t="str">
        <f t="shared" si="0"/>
        <v>金</v>
      </c>
      <c r="AP14" s="249" t="str">
        <f t="shared" si="0"/>
        <v>土</v>
      </c>
      <c r="AQ14" s="250" t="str">
        <f t="shared" si="0"/>
        <v>日</v>
      </c>
      <c r="AR14" s="248" t="str">
        <f>IF(AR13=1,"日",IF(AR13=2,"月",IF(AR13=3,"火",IF(AR13=4,"水",IF(AR13=5,"木",IF(AR13=6,"金","土"))))))</f>
        <v>月</v>
      </c>
      <c r="AS14" s="249" t="str">
        <f t="shared" si="0"/>
        <v>火</v>
      </c>
      <c r="AT14" s="249" t="str">
        <f t="shared" si="0"/>
        <v>水</v>
      </c>
      <c r="AU14" s="249" t="str">
        <f t="shared" si="0"/>
        <v>木</v>
      </c>
      <c r="AV14" s="249" t="str">
        <f t="shared" si="0"/>
        <v>金</v>
      </c>
      <c r="AW14" s="249" t="str">
        <f t="shared" si="0"/>
        <v>土</v>
      </c>
      <c r="AX14" s="250" t="str">
        <f t="shared" si="0"/>
        <v>日</v>
      </c>
      <c r="AY14" s="249" t="str">
        <f>IF(AY13=1,"日",IF(AY13=2,"月",IF(AY13=3,"火",IF(AY13=4,"水",IF(AY13=5,"木",IF(AY13=6,"金",IF(AY13=0,"","土")))))))</f>
        <v/>
      </c>
      <c r="AZ14" s="249" t="str">
        <f>IF(AZ13=1,"日",IF(AZ13=2,"月",IF(AZ13=3,"火",IF(AZ13=4,"水",IF(AZ13=5,"木",IF(AZ13=6,"金",IF(AZ13=0,"","土")))))))</f>
        <v/>
      </c>
      <c r="BA14" s="249" t="str">
        <f>IF(BA13=1,"日",IF(BA13=2,"月",IF(BA13=3,"火",IF(BA13=4,"水",IF(BA13=5,"木",IF(BA13=6,"金",IF(BA13=0,"","土")))))))</f>
        <v/>
      </c>
      <c r="BB14" s="846"/>
      <c r="BC14" s="847"/>
      <c r="BD14" s="705"/>
      <c r="BE14" s="707"/>
      <c r="BF14" s="687"/>
      <c r="BG14" s="688"/>
      <c r="BH14" s="688"/>
      <c r="BI14" s="688"/>
      <c r="BJ14" s="698"/>
    </row>
    <row r="15" spans="2:67" ht="20.25" customHeight="1" x14ac:dyDescent="0.2">
      <c r="B15" s="929">
        <f>B13+1</f>
        <v>1</v>
      </c>
      <c r="C15" s="931"/>
      <c r="D15" s="933"/>
      <c r="E15" s="934"/>
      <c r="F15" s="935"/>
      <c r="G15" s="862"/>
      <c r="H15" s="864"/>
      <c r="I15" s="724"/>
      <c r="J15" s="865"/>
      <c r="K15" s="938"/>
      <c r="L15" s="863"/>
      <c r="M15" s="863"/>
      <c r="N15" s="864"/>
      <c r="O15" s="641"/>
      <c r="P15" s="642"/>
      <c r="Q15" s="642"/>
      <c r="R15" s="642"/>
      <c r="S15" s="643"/>
      <c r="T15" s="409" t="s">
        <v>448</v>
      </c>
      <c r="U15" s="410"/>
      <c r="V15" s="411"/>
      <c r="W15" s="412"/>
      <c r="X15" s="413"/>
      <c r="Y15" s="413"/>
      <c r="Z15" s="413"/>
      <c r="AA15" s="413"/>
      <c r="AB15" s="413"/>
      <c r="AC15" s="414"/>
      <c r="AD15" s="412"/>
      <c r="AE15" s="413"/>
      <c r="AF15" s="413"/>
      <c r="AG15" s="413"/>
      <c r="AH15" s="413"/>
      <c r="AI15" s="413"/>
      <c r="AJ15" s="414"/>
      <c r="AK15" s="412"/>
      <c r="AL15" s="413"/>
      <c r="AM15" s="413"/>
      <c r="AN15" s="413"/>
      <c r="AO15" s="413"/>
      <c r="AP15" s="413"/>
      <c r="AQ15" s="414"/>
      <c r="AR15" s="412"/>
      <c r="AS15" s="413"/>
      <c r="AT15" s="413"/>
      <c r="AU15" s="413"/>
      <c r="AV15" s="413"/>
      <c r="AW15" s="413"/>
      <c r="AX15" s="414"/>
      <c r="AY15" s="412"/>
      <c r="AZ15" s="413"/>
      <c r="BA15" s="413"/>
      <c r="BB15" s="927"/>
      <c r="BC15" s="928"/>
      <c r="BD15" s="760"/>
      <c r="BE15" s="763"/>
      <c r="BF15" s="764"/>
      <c r="BG15" s="765"/>
      <c r="BH15" s="765"/>
      <c r="BI15" s="765"/>
      <c r="BJ15" s="766"/>
    </row>
    <row r="16" spans="2:67" ht="20.25" customHeight="1" x14ac:dyDescent="0.2">
      <c r="B16" s="930"/>
      <c r="C16" s="932"/>
      <c r="D16" s="936"/>
      <c r="E16" s="670"/>
      <c r="F16" s="937"/>
      <c r="G16" s="790"/>
      <c r="H16" s="792"/>
      <c r="I16" s="727"/>
      <c r="J16" s="849"/>
      <c r="K16" s="939"/>
      <c r="L16" s="791"/>
      <c r="M16" s="791"/>
      <c r="N16" s="792"/>
      <c r="O16" s="625"/>
      <c r="P16" s="626"/>
      <c r="Q16" s="626"/>
      <c r="R16" s="626"/>
      <c r="S16" s="627"/>
      <c r="T16" s="415" t="s">
        <v>496</v>
      </c>
      <c r="U16" s="416"/>
      <c r="V16" s="417"/>
      <c r="W16" s="257"/>
      <c r="X16" s="258"/>
      <c r="Y16" s="258"/>
      <c r="Z16" s="258"/>
      <c r="AA16" s="258"/>
      <c r="AB16" s="258"/>
      <c r="AC16" s="259"/>
      <c r="AD16" s="257"/>
      <c r="AE16" s="258"/>
      <c r="AF16" s="258"/>
      <c r="AG16" s="258"/>
      <c r="AH16" s="258"/>
      <c r="AI16" s="258"/>
      <c r="AJ16" s="259"/>
      <c r="AK16" s="257"/>
      <c r="AL16" s="258"/>
      <c r="AM16" s="258"/>
      <c r="AN16" s="258"/>
      <c r="AO16" s="258"/>
      <c r="AP16" s="258"/>
      <c r="AQ16" s="259"/>
      <c r="AR16" s="257"/>
      <c r="AS16" s="258"/>
      <c r="AT16" s="258"/>
      <c r="AU16" s="258"/>
      <c r="AV16" s="258"/>
      <c r="AW16" s="258"/>
      <c r="AX16" s="259"/>
      <c r="AY16" s="257"/>
      <c r="AZ16" s="258"/>
      <c r="BA16" s="258"/>
      <c r="BB16" s="872"/>
      <c r="BC16" s="779"/>
      <c r="BD16" s="776"/>
      <c r="BE16" s="779"/>
      <c r="BF16" s="767"/>
      <c r="BG16" s="768"/>
      <c r="BH16" s="768"/>
      <c r="BI16" s="768"/>
      <c r="BJ16" s="769"/>
    </row>
    <row r="17" spans="2:62" ht="20.25" customHeight="1" x14ac:dyDescent="0.2">
      <c r="B17" s="929">
        <f>B15+1</f>
        <v>2</v>
      </c>
      <c r="C17" s="932"/>
      <c r="D17" s="936"/>
      <c r="E17" s="670"/>
      <c r="F17" s="937"/>
      <c r="G17" s="787"/>
      <c r="H17" s="789"/>
      <c r="I17" s="798"/>
      <c r="J17" s="848"/>
      <c r="K17" s="942"/>
      <c r="L17" s="788"/>
      <c r="M17" s="788"/>
      <c r="N17" s="789"/>
      <c r="O17" s="625"/>
      <c r="P17" s="626"/>
      <c r="Q17" s="626"/>
      <c r="R17" s="626"/>
      <c r="S17" s="627"/>
      <c r="T17" s="418" t="s">
        <v>448</v>
      </c>
      <c r="U17" s="419"/>
      <c r="V17" s="420"/>
      <c r="W17" s="251"/>
      <c r="X17" s="252"/>
      <c r="Y17" s="252"/>
      <c r="Z17" s="252"/>
      <c r="AA17" s="252"/>
      <c r="AB17" s="252"/>
      <c r="AC17" s="253"/>
      <c r="AD17" s="251"/>
      <c r="AE17" s="252"/>
      <c r="AF17" s="252"/>
      <c r="AG17" s="252"/>
      <c r="AH17" s="252"/>
      <c r="AI17" s="252"/>
      <c r="AJ17" s="253"/>
      <c r="AK17" s="251"/>
      <c r="AL17" s="252"/>
      <c r="AM17" s="252"/>
      <c r="AN17" s="252"/>
      <c r="AO17" s="252"/>
      <c r="AP17" s="252"/>
      <c r="AQ17" s="253"/>
      <c r="AR17" s="251"/>
      <c r="AS17" s="252"/>
      <c r="AT17" s="252"/>
      <c r="AU17" s="252"/>
      <c r="AV17" s="252"/>
      <c r="AW17" s="252"/>
      <c r="AX17" s="253"/>
      <c r="AY17" s="251"/>
      <c r="AZ17" s="252"/>
      <c r="BA17" s="421"/>
      <c r="BB17" s="940"/>
      <c r="BC17" s="941"/>
      <c r="BD17" s="807"/>
      <c r="BE17" s="810"/>
      <c r="BF17" s="811"/>
      <c r="BG17" s="812"/>
      <c r="BH17" s="812"/>
      <c r="BI17" s="812"/>
      <c r="BJ17" s="813"/>
    </row>
    <row r="18" spans="2:62" ht="20.25" customHeight="1" x14ac:dyDescent="0.2">
      <c r="B18" s="930"/>
      <c r="C18" s="932"/>
      <c r="D18" s="936"/>
      <c r="E18" s="670"/>
      <c r="F18" s="937"/>
      <c r="G18" s="790"/>
      <c r="H18" s="792"/>
      <c r="I18" s="727"/>
      <c r="J18" s="849"/>
      <c r="K18" s="939"/>
      <c r="L18" s="791"/>
      <c r="M18" s="791"/>
      <c r="N18" s="792"/>
      <c r="O18" s="625"/>
      <c r="P18" s="626"/>
      <c r="Q18" s="626"/>
      <c r="R18" s="626"/>
      <c r="S18" s="627"/>
      <c r="T18" s="415" t="s">
        <v>496</v>
      </c>
      <c r="U18" s="416"/>
      <c r="V18" s="417"/>
      <c r="W18" s="257"/>
      <c r="X18" s="258"/>
      <c r="Y18" s="258"/>
      <c r="Z18" s="258"/>
      <c r="AA18" s="258"/>
      <c r="AB18" s="258"/>
      <c r="AC18" s="259"/>
      <c r="AD18" s="257"/>
      <c r="AE18" s="258"/>
      <c r="AF18" s="258"/>
      <c r="AG18" s="258"/>
      <c r="AH18" s="258"/>
      <c r="AI18" s="258"/>
      <c r="AJ18" s="259"/>
      <c r="AK18" s="257"/>
      <c r="AL18" s="258"/>
      <c r="AM18" s="258"/>
      <c r="AN18" s="258"/>
      <c r="AO18" s="258"/>
      <c r="AP18" s="258"/>
      <c r="AQ18" s="259"/>
      <c r="AR18" s="257"/>
      <c r="AS18" s="258"/>
      <c r="AT18" s="258"/>
      <c r="AU18" s="258"/>
      <c r="AV18" s="258"/>
      <c r="AW18" s="258"/>
      <c r="AX18" s="259"/>
      <c r="AY18" s="257"/>
      <c r="AZ18" s="258"/>
      <c r="BA18" s="258"/>
      <c r="BB18" s="872"/>
      <c r="BC18" s="779"/>
      <c r="BD18" s="776"/>
      <c r="BE18" s="779"/>
      <c r="BF18" s="767"/>
      <c r="BG18" s="768"/>
      <c r="BH18" s="768"/>
      <c r="BI18" s="768"/>
      <c r="BJ18" s="769"/>
    </row>
    <row r="19" spans="2:62" ht="20.25" customHeight="1" x14ac:dyDescent="0.2">
      <c r="B19" s="929">
        <f>B17+1</f>
        <v>3</v>
      </c>
      <c r="C19" s="932"/>
      <c r="D19" s="936"/>
      <c r="E19" s="670"/>
      <c r="F19" s="937"/>
      <c r="G19" s="787"/>
      <c r="H19" s="789"/>
      <c r="I19" s="798"/>
      <c r="J19" s="848"/>
      <c r="K19" s="942"/>
      <c r="L19" s="788"/>
      <c r="M19" s="788"/>
      <c r="N19" s="789"/>
      <c r="O19" s="625"/>
      <c r="P19" s="626"/>
      <c r="Q19" s="626"/>
      <c r="R19" s="626"/>
      <c r="S19" s="627"/>
      <c r="T19" s="418" t="s">
        <v>448</v>
      </c>
      <c r="U19" s="419"/>
      <c r="V19" s="420"/>
      <c r="W19" s="251"/>
      <c r="X19" s="252"/>
      <c r="Y19" s="252"/>
      <c r="Z19" s="252"/>
      <c r="AA19" s="252"/>
      <c r="AB19" s="252"/>
      <c r="AC19" s="253"/>
      <c r="AD19" s="251"/>
      <c r="AE19" s="252"/>
      <c r="AF19" s="252"/>
      <c r="AG19" s="252"/>
      <c r="AH19" s="252"/>
      <c r="AI19" s="252"/>
      <c r="AJ19" s="253"/>
      <c r="AK19" s="251"/>
      <c r="AL19" s="252"/>
      <c r="AM19" s="252"/>
      <c r="AN19" s="252"/>
      <c r="AO19" s="252"/>
      <c r="AP19" s="252"/>
      <c r="AQ19" s="253"/>
      <c r="AR19" s="251"/>
      <c r="AS19" s="252"/>
      <c r="AT19" s="252"/>
      <c r="AU19" s="252"/>
      <c r="AV19" s="252"/>
      <c r="AW19" s="252"/>
      <c r="AX19" s="253"/>
      <c r="AY19" s="251"/>
      <c r="AZ19" s="252"/>
      <c r="BA19" s="421"/>
      <c r="BB19" s="940"/>
      <c r="BC19" s="941"/>
      <c r="BD19" s="807"/>
      <c r="BE19" s="810"/>
      <c r="BF19" s="811"/>
      <c r="BG19" s="812"/>
      <c r="BH19" s="812"/>
      <c r="BI19" s="812"/>
      <c r="BJ19" s="813"/>
    </row>
    <row r="20" spans="2:62" ht="20.25" customHeight="1" x14ac:dyDescent="0.2">
      <c r="B20" s="930"/>
      <c r="C20" s="932"/>
      <c r="D20" s="936"/>
      <c r="E20" s="670"/>
      <c r="F20" s="937"/>
      <c r="G20" s="790"/>
      <c r="H20" s="792"/>
      <c r="I20" s="727"/>
      <c r="J20" s="849"/>
      <c r="K20" s="939"/>
      <c r="L20" s="791"/>
      <c r="M20" s="791"/>
      <c r="N20" s="792"/>
      <c r="O20" s="625"/>
      <c r="P20" s="626"/>
      <c r="Q20" s="626"/>
      <c r="R20" s="626"/>
      <c r="S20" s="627"/>
      <c r="T20" s="415" t="s">
        <v>496</v>
      </c>
      <c r="U20" s="416"/>
      <c r="V20" s="417"/>
      <c r="W20" s="257"/>
      <c r="X20" s="258"/>
      <c r="Y20" s="258"/>
      <c r="Z20" s="258"/>
      <c r="AA20" s="258"/>
      <c r="AB20" s="258"/>
      <c r="AC20" s="259"/>
      <c r="AD20" s="257"/>
      <c r="AE20" s="258"/>
      <c r="AF20" s="258"/>
      <c r="AG20" s="258"/>
      <c r="AH20" s="258"/>
      <c r="AI20" s="258"/>
      <c r="AJ20" s="259"/>
      <c r="AK20" s="257"/>
      <c r="AL20" s="258"/>
      <c r="AM20" s="258"/>
      <c r="AN20" s="258"/>
      <c r="AO20" s="258"/>
      <c r="AP20" s="258"/>
      <c r="AQ20" s="259"/>
      <c r="AR20" s="257"/>
      <c r="AS20" s="258"/>
      <c r="AT20" s="258"/>
      <c r="AU20" s="258"/>
      <c r="AV20" s="258"/>
      <c r="AW20" s="258"/>
      <c r="AX20" s="259"/>
      <c r="AY20" s="257"/>
      <c r="AZ20" s="258"/>
      <c r="BA20" s="258"/>
      <c r="BB20" s="872"/>
      <c r="BC20" s="779"/>
      <c r="BD20" s="776"/>
      <c r="BE20" s="779"/>
      <c r="BF20" s="767"/>
      <c r="BG20" s="768"/>
      <c r="BH20" s="768"/>
      <c r="BI20" s="768"/>
      <c r="BJ20" s="769"/>
    </row>
    <row r="21" spans="2:62" ht="20.25" customHeight="1" x14ac:dyDescent="0.2">
      <c r="B21" s="929">
        <f>B19+1</f>
        <v>4</v>
      </c>
      <c r="C21" s="932"/>
      <c r="D21" s="936"/>
      <c r="E21" s="670"/>
      <c r="F21" s="937"/>
      <c r="G21" s="787"/>
      <c r="H21" s="789"/>
      <c r="I21" s="798"/>
      <c r="J21" s="848"/>
      <c r="K21" s="942"/>
      <c r="L21" s="788"/>
      <c r="M21" s="788"/>
      <c r="N21" s="789"/>
      <c r="O21" s="625"/>
      <c r="P21" s="626"/>
      <c r="Q21" s="626"/>
      <c r="R21" s="626"/>
      <c r="S21" s="627"/>
      <c r="T21" s="418" t="s">
        <v>448</v>
      </c>
      <c r="U21" s="419"/>
      <c r="V21" s="420"/>
      <c r="W21" s="251"/>
      <c r="X21" s="252"/>
      <c r="Y21" s="252"/>
      <c r="Z21" s="252"/>
      <c r="AA21" s="252"/>
      <c r="AB21" s="252"/>
      <c r="AC21" s="253"/>
      <c r="AD21" s="251"/>
      <c r="AE21" s="252"/>
      <c r="AF21" s="252"/>
      <c r="AG21" s="252"/>
      <c r="AH21" s="252"/>
      <c r="AI21" s="252"/>
      <c r="AJ21" s="253"/>
      <c r="AK21" s="251"/>
      <c r="AL21" s="252"/>
      <c r="AM21" s="252"/>
      <c r="AN21" s="252"/>
      <c r="AO21" s="252"/>
      <c r="AP21" s="252"/>
      <c r="AQ21" s="253"/>
      <c r="AR21" s="251"/>
      <c r="AS21" s="252"/>
      <c r="AT21" s="252"/>
      <c r="AU21" s="252"/>
      <c r="AV21" s="252"/>
      <c r="AW21" s="252"/>
      <c r="AX21" s="253"/>
      <c r="AY21" s="251"/>
      <c r="AZ21" s="252"/>
      <c r="BA21" s="421"/>
      <c r="BB21" s="940"/>
      <c r="BC21" s="941"/>
      <c r="BD21" s="807"/>
      <c r="BE21" s="810"/>
      <c r="BF21" s="811"/>
      <c r="BG21" s="812"/>
      <c r="BH21" s="812"/>
      <c r="BI21" s="812"/>
      <c r="BJ21" s="813"/>
    </row>
    <row r="22" spans="2:62" ht="20.25" customHeight="1" x14ac:dyDescent="0.2">
      <c r="B22" s="930"/>
      <c r="C22" s="932"/>
      <c r="D22" s="936"/>
      <c r="E22" s="670"/>
      <c r="F22" s="937"/>
      <c r="G22" s="790"/>
      <c r="H22" s="792"/>
      <c r="I22" s="727"/>
      <c r="J22" s="849"/>
      <c r="K22" s="939"/>
      <c r="L22" s="791"/>
      <c r="M22" s="791"/>
      <c r="N22" s="792"/>
      <c r="O22" s="625"/>
      <c r="P22" s="626"/>
      <c r="Q22" s="626"/>
      <c r="R22" s="626"/>
      <c r="S22" s="627"/>
      <c r="T22" s="415" t="s">
        <v>496</v>
      </c>
      <c r="U22" s="416"/>
      <c r="V22" s="417"/>
      <c r="W22" s="257"/>
      <c r="X22" s="258"/>
      <c r="Y22" s="258"/>
      <c r="Z22" s="258"/>
      <c r="AA22" s="258"/>
      <c r="AB22" s="258"/>
      <c r="AC22" s="259"/>
      <c r="AD22" s="257"/>
      <c r="AE22" s="258"/>
      <c r="AF22" s="258"/>
      <c r="AG22" s="258"/>
      <c r="AH22" s="258"/>
      <c r="AI22" s="258"/>
      <c r="AJ22" s="259"/>
      <c r="AK22" s="257"/>
      <c r="AL22" s="258"/>
      <c r="AM22" s="258"/>
      <c r="AN22" s="258"/>
      <c r="AO22" s="258"/>
      <c r="AP22" s="258"/>
      <c r="AQ22" s="259"/>
      <c r="AR22" s="257"/>
      <c r="AS22" s="258"/>
      <c r="AT22" s="258"/>
      <c r="AU22" s="258"/>
      <c r="AV22" s="258"/>
      <c r="AW22" s="258"/>
      <c r="AX22" s="259"/>
      <c r="AY22" s="257"/>
      <c r="AZ22" s="258"/>
      <c r="BA22" s="258"/>
      <c r="BB22" s="872"/>
      <c r="BC22" s="779"/>
      <c r="BD22" s="776"/>
      <c r="BE22" s="779"/>
      <c r="BF22" s="767"/>
      <c r="BG22" s="768"/>
      <c r="BH22" s="768"/>
      <c r="BI22" s="768"/>
      <c r="BJ22" s="769"/>
    </row>
    <row r="23" spans="2:62" ht="20.25" customHeight="1" x14ac:dyDescent="0.2">
      <c r="B23" s="929">
        <f>B21+1</f>
        <v>5</v>
      </c>
      <c r="C23" s="932"/>
      <c r="D23" s="936"/>
      <c r="E23" s="670"/>
      <c r="F23" s="937"/>
      <c r="G23" s="787"/>
      <c r="H23" s="789"/>
      <c r="I23" s="798"/>
      <c r="J23" s="848"/>
      <c r="K23" s="942"/>
      <c r="L23" s="788"/>
      <c r="M23" s="788"/>
      <c r="N23" s="789"/>
      <c r="O23" s="625"/>
      <c r="P23" s="626"/>
      <c r="Q23" s="626"/>
      <c r="R23" s="626"/>
      <c r="S23" s="627"/>
      <c r="T23" s="418" t="s">
        <v>448</v>
      </c>
      <c r="U23" s="419"/>
      <c r="V23" s="420"/>
      <c r="W23" s="251"/>
      <c r="X23" s="252"/>
      <c r="Y23" s="252"/>
      <c r="Z23" s="252"/>
      <c r="AA23" s="252"/>
      <c r="AB23" s="252"/>
      <c r="AC23" s="253"/>
      <c r="AD23" s="251"/>
      <c r="AE23" s="252"/>
      <c r="AF23" s="252"/>
      <c r="AG23" s="252"/>
      <c r="AH23" s="252"/>
      <c r="AI23" s="252"/>
      <c r="AJ23" s="253"/>
      <c r="AK23" s="251"/>
      <c r="AL23" s="252"/>
      <c r="AM23" s="252"/>
      <c r="AN23" s="252"/>
      <c r="AO23" s="252"/>
      <c r="AP23" s="252"/>
      <c r="AQ23" s="253"/>
      <c r="AR23" s="251"/>
      <c r="AS23" s="252"/>
      <c r="AT23" s="252"/>
      <c r="AU23" s="252"/>
      <c r="AV23" s="252"/>
      <c r="AW23" s="252"/>
      <c r="AX23" s="253"/>
      <c r="AY23" s="251"/>
      <c r="AZ23" s="252"/>
      <c r="BA23" s="421"/>
      <c r="BB23" s="940"/>
      <c r="BC23" s="941"/>
      <c r="BD23" s="807"/>
      <c r="BE23" s="810"/>
      <c r="BF23" s="811"/>
      <c r="BG23" s="812"/>
      <c r="BH23" s="812"/>
      <c r="BI23" s="812"/>
      <c r="BJ23" s="813"/>
    </row>
    <row r="24" spans="2:62" ht="20.25" customHeight="1" x14ac:dyDescent="0.2">
      <c r="B24" s="930"/>
      <c r="C24" s="932"/>
      <c r="D24" s="936"/>
      <c r="E24" s="670"/>
      <c r="F24" s="937"/>
      <c r="G24" s="790"/>
      <c r="H24" s="792"/>
      <c r="I24" s="727"/>
      <c r="J24" s="849"/>
      <c r="K24" s="939"/>
      <c r="L24" s="791"/>
      <c r="M24" s="791"/>
      <c r="N24" s="792"/>
      <c r="O24" s="625"/>
      <c r="P24" s="626"/>
      <c r="Q24" s="626"/>
      <c r="R24" s="626"/>
      <c r="S24" s="627"/>
      <c r="T24" s="422" t="s">
        <v>496</v>
      </c>
      <c r="U24" s="423"/>
      <c r="V24" s="424"/>
      <c r="W24" s="257"/>
      <c r="X24" s="258"/>
      <c r="Y24" s="258"/>
      <c r="Z24" s="258"/>
      <c r="AA24" s="258"/>
      <c r="AB24" s="258"/>
      <c r="AC24" s="259"/>
      <c r="AD24" s="257"/>
      <c r="AE24" s="258"/>
      <c r="AF24" s="258"/>
      <c r="AG24" s="258"/>
      <c r="AH24" s="258"/>
      <c r="AI24" s="258"/>
      <c r="AJ24" s="259"/>
      <c r="AK24" s="257"/>
      <c r="AL24" s="258"/>
      <c r="AM24" s="258"/>
      <c r="AN24" s="258"/>
      <c r="AO24" s="258"/>
      <c r="AP24" s="258"/>
      <c r="AQ24" s="259"/>
      <c r="AR24" s="257"/>
      <c r="AS24" s="258"/>
      <c r="AT24" s="258"/>
      <c r="AU24" s="258"/>
      <c r="AV24" s="258"/>
      <c r="AW24" s="258"/>
      <c r="AX24" s="259"/>
      <c r="AY24" s="257"/>
      <c r="AZ24" s="258"/>
      <c r="BA24" s="258"/>
      <c r="BB24" s="872"/>
      <c r="BC24" s="779"/>
      <c r="BD24" s="776"/>
      <c r="BE24" s="779"/>
      <c r="BF24" s="767"/>
      <c r="BG24" s="768"/>
      <c r="BH24" s="768"/>
      <c r="BI24" s="768"/>
      <c r="BJ24" s="769"/>
    </row>
    <row r="25" spans="2:62" ht="20.25" customHeight="1" x14ac:dyDescent="0.2">
      <c r="B25" s="929">
        <f>B23+1</f>
        <v>6</v>
      </c>
      <c r="C25" s="932"/>
      <c r="D25" s="936"/>
      <c r="E25" s="670"/>
      <c r="F25" s="937"/>
      <c r="G25" s="787"/>
      <c r="H25" s="789"/>
      <c r="I25" s="798"/>
      <c r="J25" s="848"/>
      <c r="K25" s="942"/>
      <c r="L25" s="788"/>
      <c r="M25" s="788"/>
      <c r="N25" s="789"/>
      <c r="O25" s="625"/>
      <c r="P25" s="626"/>
      <c r="Q25" s="626"/>
      <c r="R25" s="626"/>
      <c r="S25" s="627"/>
      <c r="T25" s="425" t="s">
        <v>448</v>
      </c>
      <c r="U25" s="426"/>
      <c r="V25" s="427"/>
      <c r="W25" s="251"/>
      <c r="X25" s="252"/>
      <c r="Y25" s="252"/>
      <c r="Z25" s="252"/>
      <c r="AA25" s="252"/>
      <c r="AB25" s="252"/>
      <c r="AC25" s="253"/>
      <c r="AD25" s="251"/>
      <c r="AE25" s="252"/>
      <c r="AF25" s="252"/>
      <c r="AG25" s="252"/>
      <c r="AH25" s="252"/>
      <c r="AI25" s="252"/>
      <c r="AJ25" s="253"/>
      <c r="AK25" s="251"/>
      <c r="AL25" s="252"/>
      <c r="AM25" s="252"/>
      <c r="AN25" s="252"/>
      <c r="AO25" s="252"/>
      <c r="AP25" s="252"/>
      <c r="AQ25" s="253"/>
      <c r="AR25" s="251"/>
      <c r="AS25" s="252"/>
      <c r="AT25" s="252"/>
      <c r="AU25" s="252"/>
      <c r="AV25" s="252"/>
      <c r="AW25" s="252"/>
      <c r="AX25" s="253"/>
      <c r="AY25" s="251"/>
      <c r="AZ25" s="252"/>
      <c r="BA25" s="421"/>
      <c r="BB25" s="940"/>
      <c r="BC25" s="941"/>
      <c r="BD25" s="807"/>
      <c r="BE25" s="810"/>
      <c r="BF25" s="811"/>
      <c r="BG25" s="812"/>
      <c r="BH25" s="812"/>
      <c r="BI25" s="812"/>
      <c r="BJ25" s="813"/>
    </row>
    <row r="26" spans="2:62" ht="20.25" customHeight="1" x14ac:dyDescent="0.2">
      <c r="B26" s="930"/>
      <c r="C26" s="932"/>
      <c r="D26" s="936"/>
      <c r="E26" s="670"/>
      <c r="F26" s="937"/>
      <c r="G26" s="790"/>
      <c r="H26" s="792"/>
      <c r="I26" s="727"/>
      <c r="J26" s="849"/>
      <c r="K26" s="939"/>
      <c r="L26" s="791"/>
      <c r="M26" s="791"/>
      <c r="N26" s="792"/>
      <c r="O26" s="625"/>
      <c r="P26" s="626"/>
      <c r="Q26" s="626"/>
      <c r="R26" s="626"/>
      <c r="S26" s="627"/>
      <c r="T26" s="415" t="s">
        <v>496</v>
      </c>
      <c r="U26" s="416"/>
      <c r="V26" s="417"/>
      <c r="W26" s="257"/>
      <c r="X26" s="258"/>
      <c r="Y26" s="258"/>
      <c r="Z26" s="258"/>
      <c r="AA26" s="258"/>
      <c r="AB26" s="258"/>
      <c r="AC26" s="259"/>
      <c r="AD26" s="257"/>
      <c r="AE26" s="258"/>
      <c r="AF26" s="258"/>
      <c r="AG26" s="258"/>
      <c r="AH26" s="258"/>
      <c r="AI26" s="258"/>
      <c r="AJ26" s="259"/>
      <c r="AK26" s="257"/>
      <c r="AL26" s="258"/>
      <c r="AM26" s="258"/>
      <c r="AN26" s="258"/>
      <c r="AO26" s="258"/>
      <c r="AP26" s="258"/>
      <c r="AQ26" s="259"/>
      <c r="AR26" s="257"/>
      <c r="AS26" s="258"/>
      <c r="AT26" s="258"/>
      <c r="AU26" s="258"/>
      <c r="AV26" s="258"/>
      <c r="AW26" s="258"/>
      <c r="AX26" s="259"/>
      <c r="AY26" s="257"/>
      <c r="AZ26" s="258"/>
      <c r="BA26" s="258"/>
      <c r="BB26" s="872"/>
      <c r="BC26" s="779"/>
      <c r="BD26" s="776"/>
      <c r="BE26" s="779"/>
      <c r="BF26" s="767"/>
      <c r="BG26" s="768"/>
      <c r="BH26" s="768"/>
      <c r="BI26" s="768"/>
      <c r="BJ26" s="769"/>
    </row>
    <row r="27" spans="2:62" ht="20.25" customHeight="1" x14ac:dyDescent="0.2">
      <c r="B27" s="929">
        <f>B25+1</f>
        <v>7</v>
      </c>
      <c r="C27" s="932"/>
      <c r="D27" s="936"/>
      <c r="E27" s="670"/>
      <c r="F27" s="937"/>
      <c r="G27" s="787"/>
      <c r="H27" s="789"/>
      <c r="I27" s="798"/>
      <c r="J27" s="848"/>
      <c r="K27" s="942"/>
      <c r="L27" s="788"/>
      <c r="M27" s="788"/>
      <c r="N27" s="789"/>
      <c r="O27" s="625"/>
      <c r="P27" s="626"/>
      <c r="Q27" s="626"/>
      <c r="R27" s="626"/>
      <c r="S27" s="627"/>
      <c r="T27" s="418" t="s">
        <v>448</v>
      </c>
      <c r="U27" s="419"/>
      <c r="V27" s="420"/>
      <c r="W27" s="251"/>
      <c r="X27" s="252"/>
      <c r="Y27" s="252"/>
      <c r="Z27" s="252"/>
      <c r="AA27" s="252"/>
      <c r="AB27" s="252"/>
      <c r="AC27" s="253"/>
      <c r="AD27" s="251"/>
      <c r="AE27" s="252"/>
      <c r="AF27" s="252"/>
      <c r="AG27" s="252"/>
      <c r="AH27" s="252"/>
      <c r="AI27" s="252"/>
      <c r="AJ27" s="253"/>
      <c r="AK27" s="251"/>
      <c r="AL27" s="252"/>
      <c r="AM27" s="252"/>
      <c r="AN27" s="252"/>
      <c r="AO27" s="252"/>
      <c r="AP27" s="252"/>
      <c r="AQ27" s="253"/>
      <c r="AR27" s="251"/>
      <c r="AS27" s="252"/>
      <c r="AT27" s="252"/>
      <c r="AU27" s="252"/>
      <c r="AV27" s="252"/>
      <c r="AW27" s="252"/>
      <c r="AX27" s="253"/>
      <c r="AY27" s="251"/>
      <c r="AZ27" s="252"/>
      <c r="BA27" s="421"/>
      <c r="BB27" s="940"/>
      <c r="BC27" s="941"/>
      <c r="BD27" s="807"/>
      <c r="BE27" s="810"/>
      <c r="BF27" s="811"/>
      <c r="BG27" s="812"/>
      <c r="BH27" s="812"/>
      <c r="BI27" s="812"/>
      <c r="BJ27" s="813"/>
    </row>
    <row r="28" spans="2:62" ht="20.25" customHeight="1" x14ac:dyDescent="0.2">
      <c r="B28" s="930"/>
      <c r="C28" s="932"/>
      <c r="D28" s="936"/>
      <c r="E28" s="670"/>
      <c r="F28" s="937"/>
      <c r="G28" s="790"/>
      <c r="H28" s="792"/>
      <c r="I28" s="727"/>
      <c r="J28" s="849"/>
      <c r="K28" s="939"/>
      <c r="L28" s="791"/>
      <c r="M28" s="791"/>
      <c r="N28" s="792"/>
      <c r="O28" s="625"/>
      <c r="P28" s="626"/>
      <c r="Q28" s="626"/>
      <c r="R28" s="626"/>
      <c r="S28" s="627"/>
      <c r="T28" s="415" t="s">
        <v>496</v>
      </c>
      <c r="U28" s="416"/>
      <c r="V28" s="417"/>
      <c r="W28" s="257"/>
      <c r="X28" s="258"/>
      <c r="Y28" s="258"/>
      <c r="Z28" s="258"/>
      <c r="AA28" s="258"/>
      <c r="AB28" s="258"/>
      <c r="AC28" s="259"/>
      <c r="AD28" s="257"/>
      <c r="AE28" s="258"/>
      <c r="AF28" s="258"/>
      <c r="AG28" s="258"/>
      <c r="AH28" s="258"/>
      <c r="AI28" s="258"/>
      <c r="AJ28" s="259"/>
      <c r="AK28" s="257"/>
      <c r="AL28" s="258"/>
      <c r="AM28" s="258"/>
      <c r="AN28" s="258"/>
      <c r="AO28" s="258"/>
      <c r="AP28" s="258"/>
      <c r="AQ28" s="259"/>
      <c r="AR28" s="257"/>
      <c r="AS28" s="258"/>
      <c r="AT28" s="258"/>
      <c r="AU28" s="258"/>
      <c r="AV28" s="258"/>
      <c r="AW28" s="258"/>
      <c r="AX28" s="259"/>
      <c r="AY28" s="257"/>
      <c r="AZ28" s="258"/>
      <c r="BA28" s="258"/>
      <c r="BB28" s="872"/>
      <c r="BC28" s="779"/>
      <c r="BD28" s="776"/>
      <c r="BE28" s="779"/>
      <c r="BF28" s="767"/>
      <c r="BG28" s="768"/>
      <c r="BH28" s="768"/>
      <c r="BI28" s="768"/>
      <c r="BJ28" s="769"/>
    </row>
    <row r="29" spans="2:62" ht="20.25" customHeight="1" x14ac:dyDescent="0.2">
      <c r="B29" s="929">
        <f>B27+1</f>
        <v>8</v>
      </c>
      <c r="C29" s="932"/>
      <c r="D29" s="936"/>
      <c r="E29" s="670"/>
      <c r="F29" s="937"/>
      <c r="G29" s="787"/>
      <c r="H29" s="789"/>
      <c r="I29" s="798"/>
      <c r="J29" s="848"/>
      <c r="K29" s="942"/>
      <c r="L29" s="788"/>
      <c r="M29" s="788"/>
      <c r="N29" s="789"/>
      <c r="O29" s="625"/>
      <c r="P29" s="626"/>
      <c r="Q29" s="626"/>
      <c r="R29" s="626"/>
      <c r="S29" s="627"/>
      <c r="T29" s="418" t="s">
        <v>448</v>
      </c>
      <c r="U29" s="419"/>
      <c r="V29" s="420"/>
      <c r="W29" s="251"/>
      <c r="X29" s="252"/>
      <c r="Y29" s="252"/>
      <c r="Z29" s="252"/>
      <c r="AA29" s="252"/>
      <c r="AB29" s="252"/>
      <c r="AC29" s="253"/>
      <c r="AD29" s="251"/>
      <c r="AE29" s="252"/>
      <c r="AF29" s="252"/>
      <c r="AG29" s="252"/>
      <c r="AH29" s="252"/>
      <c r="AI29" s="252"/>
      <c r="AJ29" s="253"/>
      <c r="AK29" s="251"/>
      <c r="AL29" s="252"/>
      <c r="AM29" s="252"/>
      <c r="AN29" s="252"/>
      <c r="AO29" s="252"/>
      <c r="AP29" s="252"/>
      <c r="AQ29" s="253"/>
      <c r="AR29" s="251"/>
      <c r="AS29" s="252"/>
      <c r="AT29" s="252"/>
      <c r="AU29" s="252"/>
      <c r="AV29" s="252"/>
      <c r="AW29" s="252"/>
      <c r="AX29" s="253"/>
      <c r="AY29" s="251"/>
      <c r="AZ29" s="252"/>
      <c r="BA29" s="421"/>
      <c r="BB29" s="940"/>
      <c r="BC29" s="941"/>
      <c r="BD29" s="807"/>
      <c r="BE29" s="810"/>
      <c r="BF29" s="811"/>
      <c r="BG29" s="812"/>
      <c r="BH29" s="812"/>
      <c r="BI29" s="812"/>
      <c r="BJ29" s="813"/>
    </row>
    <row r="30" spans="2:62" ht="20.25" customHeight="1" x14ac:dyDescent="0.2">
      <c r="B30" s="930"/>
      <c r="C30" s="932"/>
      <c r="D30" s="936"/>
      <c r="E30" s="670"/>
      <c r="F30" s="937"/>
      <c r="G30" s="790"/>
      <c r="H30" s="792"/>
      <c r="I30" s="727"/>
      <c r="J30" s="849"/>
      <c r="K30" s="939"/>
      <c r="L30" s="791"/>
      <c r="M30" s="791"/>
      <c r="N30" s="792"/>
      <c r="O30" s="625"/>
      <c r="P30" s="626"/>
      <c r="Q30" s="626"/>
      <c r="R30" s="626"/>
      <c r="S30" s="627"/>
      <c r="T30" s="415" t="s">
        <v>496</v>
      </c>
      <c r="U30" s="416"/>
      <c r="V30" s="417"/>
      <c r="W30" s="257"/>
      <c r="X30" s="258"/>
      <c r="Y30" s="258"/>
      <c r="Z30" s="258"/>
      <c r="AA30" s="258"/>
      <c r="AB30" s="258"/>
      <c r="AC30" s="259"/>
      <c r="AD30" s="257"/>
      <c r="AE30" s="258"/>
      <c r="AF30" s="258"/>
      <c r="AG30" s="258"/>
      <c r="AH30" s="258"/>
      <c r="AI30" s="258"/>
      <c r="AJ30" s="259"/>
      <c r="AK30" s="257"/>
      <c r="AL30" s="258"/>
      <c r="AM30" s="258"/>
      <c r="AN30" s="258"/>
      <c r="AO30" s="258"/>
      <c r="AP30" s="258"/>
      <c r="AQ30" s="259"/>
      <c r="AR30" s="257"/>
      <c r="AS30" s="258"/>
      <c r="AT30" s="258"/>
      <c r="AU30" s="258"/>
      <c r="AV30" s="258"/>
      <c r="AW30" s="258"/>
      <c r="AX30" s="259"/>
      <c r="AY30" s="257"/>
      <c r="AZ30" s="258"/>
      <c r="BA30" s="258"/>
      <c r="BB30" s="872"/>
      <c r="BC30" s="779"/>
      <c r="BD30" s="776"/>
      <c r="BE30" s="779"/>
      <c r="BF30" s="767"/>
      <c r="BG30" s="768"/>
      <c r="BH30" s="768"/>
      <c r="BI30" s="768"/>
      <c r="BJ30" s="769"/>
    </row>
    <row r="31" spans="2:62" ht="20.25" customHeight="1" x14ac:dyDescent="0.2">
      <c r="B31" s="929">
        <f>B29+1</f>
        <v>9</v>
      </c>
      <c r="C31" s="932"/>
      <c r="D31" s="936"/>
      <c r="E31" s="670"/>
      <c r="F31" s="937"/>
      <c r="G31" s="787"/>
      <c r="H31" s="789"/>
      <c r="I31" s="798"/>
      <c r="J31" s="848"/>
      <c r="K31" s="942"/>
      <c r="L31" s="788"/>
      <c r="M31" s="788"/>
      <c r="N31" s="789"/>
      <c r="O31" s="625"/>
      <c r="P31" s="626"/>
      <c r="Q31" s="626"/>
      <c r="R31" s="626"/>
      <c r="S31" s="627"/>
      <c r="T31" s="418" t="s">
        <v>448</v>
      </c>
      <c r="U31" s="419"/>
      <c r="V31" s="420"/>
      <c r="W31" s="251"/>
      <c r="X31" s="252"/>
      <c r="Y31" s="252"/>
      <c r="Z31" s="252"/>
      <c r="AA31" s="252"/>
      <c r="AB31" s="252"/>
      <c r="AC31" s="253"/>
      <c r="AD31" s="251"/>
      <c r="AE31" s="252"/>
      <c r="AF31" s="252"/>
      <c r="AG31" s="252"/>
      <c r="AH31" s="252"/>
      <c r="AI31" s="252"/>
      <c r="AJ31" s="253"/>
      <c r="AK31" s="251"/>
      <c r="AL31" s="252"/>
      <c r="AM31" s="252"/>
      <c r="AN31" s="252"/>
      <c r="AO31" s="252"/>
      <c r="AP31" s="252"/>
      <c r="AQ31" s="253"/>
      <c r="AR31" s="251"/>
      <c r="AS31" s="252"/>
      <c r="AT31" s="252"/>
      <c r="AU31" s="252"/>
      <c r="AV31" s="252"/>
      <c r="AW31" s="252"/>
      <c r="AX31" s="253"/>
      <c r="AY31" s="251"/>
      <c r="AZ31" s="252"/>
      <c r="BA31" s="421"/>
      <c r="BB31" s="940"/>
      <c r="BC31" s="941"/>
      <c r="BD31" s="807"/>
      <c r="BE31" s="810"/>
      <c r="BF31" s="811"/>
      <c r="BG31" s="812"/>
      <c r="BH31" s="812"/>
      <c r="BI31" s="812"/>
      <c r="BJ31" s="813"/>
    </row>
    <row r="32" spans="2:62" ht="20.25" customHeight="1" x14ac:dyDescent="0.2">
      <c r="B32" s="930"/>
      <c r="C32" s="932"/>
      <c r="D32" s="936"/>
      <c r="E32" s="670"/>
      <c r="F32" s="937"/>
      <c r="G32" s="790"/>
      <c r="H32" s="792"/>
      <c r="I32" s="727"/>
      <c r="J32" s="849"/>
      <c r="K32" s="939"/>
      <c r="L32" s="791"/>
      <c r="M32" s="791"/>
      <c r="N32" s="792"/>
      <c r="O32" s="625"/>
      <c r="P32" s="626"/>
      <c r="Q32" s="626"/>
      <c r="R32" s="626"/>
      <c r="S32" s="627"/>
      <c r="T32" s="422" t="s">
        <v>496</v>
      </c>
      <c r="U32" s="423"/>
      <c r="V32" s="424"/>
      <c r="W32" s="257"/>
      <c r="X32" s="258"/>
      <c r="Y32" s="258"/>
      <c r="Z32" s="258"/>
      <c r="AA32" s="258"/>
      <c r="AB32" s="258"/>
      <c r="AC32" s="259"/>
      <c r="AD32" s="257"/>
      <c r="AE32" s="258"/>
      <c r="AF32" s="258"/>
      <c r="AG32" s="258"/>
      <c r="AH32" s="258"/>
      <c r="AI32" s="258"/>
      <c r="AJ32" s="259"/>
      <c r="AK32" s="257"/>
      <c r="AL32" s="258"/>
      <c r="AM32" s="258"/>
      <c r="AN32" s="258"/>
      <c r="AO32" s="258"/>
      <c r="AP32" s="258"/>
      <c r="AQ32" s="259"/>
      <c r="AR32" s="257"/>
      <c r="AS32" s="258"/>
      <c r="AT32" s="258"/>
      <c r="AU32" s="258"/>
      <c r="AV32" s="258"/>
      <c r="AW32" s="258"/>
      <c r="AX32" s="259"/>
      <c r="AY32" s="257"/>
      <c r="AZ32" s="258"/>
      <c r="BA32" s="258"/>
      <c r="BB32" s="872"/>
      <c r="BC32" s="779"/>
      <c r="BD32" s="776"/>
      <c r="BE32" s="779"/>
      <c r="BF32" s="767"/>
      <c r="BG32" s="768"/>
      <c r="BH32" s="768"/>
      <c r="BI32" s="768"/>
      <c r="BJ32" s="769"/>
    </row>
    <row r="33" spans="2:62" ht="20.25" customHeight="1" x14ac:dyDescent="0.2">
      <c r="B33" s="929">
        <f>B31+1</f>
        <v>10</v>
      </c>
      <c r="C33" s="932"/>
      <c r="D33" s="936"/>
      <c r="E33" s="670"/>
      <c r="F33" s="937"/>
      <c r="G33" s="787"/>
      <c r="H33" s="789"/>
      <c r="I33" s="798"/>
      <c r="J33" s="848"/>
      <c r="K33" s="942"/>
      <c r="L33" s="788"/>
      <c r="M33" s="788"/>
      <c r="N33" s="789"/>
      <c r="O33" s="625"/>
      <c r="P33" s="626"/>
      <c r="Q33" s="626"/>
      <c r="R33" s="626"/>
      <c r="S33" s="627"/>
      <c r="T33" s="425" t="s">
        <v>448</v>
      </c>
      <c r="U33" s="426"/>
      <c r="V33" s="427"/>
      <c r="W33" s="251"/>
      <c r="X33" s="252"/>
      <c r="Y33" s="252"/>
      <c r="Z33" s="252"/>
      <c r="AA33" s="252"/>
      <c r="AB33" s="252"/>
      <c r="AC33" s="253"/>
      <c r="AD33" s="251"/>
      <c r="AE33" s="252"/>
      <c r="AF33" s="252"/>
      <c r="AG33" s="252"/>
      <c r="AH33" s="252"/>
      <c r="AI33" s="252"/>
      <c r="AJ33" s="253"/>
      <c r="AK33" s="251"/>
      <c r="AL33" s="252"/>
      <c r="AM33" s="252"/>
      <c r="AN33" s="252"/>
      <c r="AO33" s="252"/>
      <c r="AP33" s="252"/>
      <c r="AQ33" s="253"/>
      <c r="AR33" s="251"/>
      <c r="AS33" s="252"/>
      <c r="AT33" s="252"/>
      <c r="AU33" s="252"/>
      <c r="AV33" s="252"/>
      <c r="AW33" s="252"/>
      <c r="AX33" s="253"/>
      <c r="AY33" s="251"/>
      <c r="AZ33" s="252"/>
      <c r="BA33" s="421"/>
      <c r="BB33" s="940"/>
      <c r="BC33" s="941"/>
      <c r="BD33" s="807"/>
      <c r="BE33" s="810"/>
      <c r="BF33" s="811"/>
      <c r="BG33" s="812"/>
      <c r="BH33" s="812"/>
      <c r="BI33" s="812"/>
      <c r="BJ33" s="813"/>
    </row>
    <row r="34" spans="2:62" ht="20.25" customHeight="1" x14ac:dyDescent="0.2">
      <c r="B34" s="930"/>
      <c r="C34" s="932"/>
      <c r="D34" s="936"/>
      <c r="E34" s="670"/>
      <c r="F34" s="937"/>
      <c r="G34" s="790"/>
      <c r="H34" s="792"/>
      <c r="I34" s="727"/>
      <c r="J34" s="849"/>
      <c r="K34" s="939"/>
      <c r="L34" s="791"/>
      <c r="M34" s="791"/>
      <c r="N34" s="792"/>
      <c r="O34" s="625"/>
      <c r="P34" s="626"/>
      <c r="Q34" s="626"/>
      <c r="R34" s="626"/>
      <c r="S34" s="627"/>
      <c r="T34" s="422" t="s">
        <v>496</v>
      </c>
      <c r="U34" s="423"/>
      <c r="V34" s="424"/>
      <c r="W34" s="257"/>
      <c r="X34" s="258"/>
      <c r="Y34" s="258"/>
      <c r="Z34" s="258"/>
      <c r="AA34" s="258"/>
      <c r="AB34" s="258"/>
      <c r="AC34" s="259"/>
      <c r="AD34" s="257"/>
      <c r="AE34" s="258"/>
      <c r="AF34" s="258"/>
      <c r="AG34" s="258"/>
      <c r="AH34" s="258"/>
      <c r="AI34" s="258"/>
      <c r="AJ34" s="259"/>
      <c r="AK34" s="257"/>
      <c r="AL34" s="258"/>
      <c r="AM34" s="258"/>
      <c r="AN34" s="258"/>
      <c r="AO34" s="258"/>
      <c r="AP34" s="258"/>
      <c r="AQ34" s="259"/>
      <c r="AR34" s="257"/>
      <c r="AS34" s="258"/>
      <c r="AT34" s="258"/>
      <c r="AU34" s="258"/>
      <c r="AV34" s="258"/>
      <c r="AW34" s="258"/>
      <c r="AX34" s="259"/>
      <c r="AY34" s="257"/>
      <c r="AZ34" s="258"/>
      <c r="BA34" s="258"/>
      <c r="BB34" s="872"/>
      <c r="BC34" s="779"/>
      <c r="BD34" s="776"/>
      <c r="BE34" s="779"/>
      <c r="BF34" s="767"/>
      <c r="BG34" s="768"/>
      <c r="BH34" s="768"/>
      <c r="BI34" s="768"/>
      <c r="BJ34" s="769"/>
    </row>
    <row r="35" spans="2:62" ht="20.25" customHeight="1" x14ac:dyDescent="0.2">
      <c r="B35" s="929">
        <f>B33+1</f>
        <v>11</v>
      </c>
      <c r="C35" s="932"/>
      <c r="D35" s="936"/>
      <c r="E35" s="670"/>
      <c r="F35" s="937"/>
      <c r="G35" s="787"/>
      <c r="H35" s="789"/>
      <c r="I35" s="798"/>
      <c r="J35" s="848"/>
      <c r="K35" s="942"/>
      <c r="L35" s="788"/>
      <c r="M35" s="788"/>
      <c r="N35" s="789"/>
      <c r="O35" s="625"/>
      <c r="P35" s="626"/>
      <c r="Q35" s="626"/>
      <c r="R35" s="626"/>
      <c r="S35" s="627"/>
      <c r="T35" s="425" t="s">
        <v>448</v>
      </c>
      <c r="U35" s="426"/>
      <c r="V35" s="427"/>
      <c r="W35" s="251"/>
      <c r="X35" s="252"/>
      <c r="Y35" s="252"/>
      <c r="Z35" s="252"/>
      <c r="AA35" s="252"/>
      <c r="AB35" s="252"/>
      <c r="AC35" s="253"/>
      <c r="AD35" s="251"/>
      <c r="AE35" s="252"/>
      <c r="AF35" s="252"/>
      <c r="AG35" s="252"/>
      <c r="AH35" s="252"/>
      <c r="AI35" s="252"/>
      <c r="AJ35" s="253"/>
      <c r="AK35" s="251"/>
      <c r="AL35" s="252"/>
      <c r="AM35" s="252"/>
      <c r="AN35" s="252"/>
      <c r="AO35" s="252"/>
      <c r="AP35" s="252"/>
      <c r="AQ35" s="253"/>
      <c r="AR35" s="251"/>
      <c r="AS35" s="252"/>
      <c r="AT35" s="252"/>
      <c r="AU35" s="252"/>
      <c r="AV35" s="252"/>
      <c r="AW35" s="252"/>
      <c r="AX35" s="253"/>
      <c r="AY35" s="251"/>
      <c r="AZ35" s="252"/>
      <c r="BA35" s="421"/>
      <c r="BB35" s="940"/>
      <c r="BC35" s="941"/>
      <c r="BD35" s="807"/>
      <c r="BE35" s="810"/>
      <c r="BF35" s="811"/>
      <c r="BG35" s="812"/>
      <c r="BH35" s="812"/>
      <c r="BI35" s="812"/>
      <c r="BJ35" s="813"/>
    </row>
    <row r="36" spans="2:62" ht="20.25" customHeight="1" x14ac:dyDescent="0.2">
      <c r="B36" s="930"/>
      <c r="C36" s="932"/>
      <c r="D36" s="936"/>
      <c r="E36" s="670"/>
      <c r="F36" s="937"/>
      <c r="G36" s="790"/>
      <c r="H36" s="792"/>
      <c r="I36" s="727"/>
      <c r="J36" s="849"/>
      <c r="K36" s="939"/>
      <c r="L36" s="791"/>
      <c r="M36" s="791"/>
      <c r="N36" s="792"/>
      <c r="O36" s="625"/>
      <c r="P36" s="626"/>
      <c r="Q36" s="626"/>
      <c r="R36" s="626"/>
      <c r="S36" s="627"/>
      <c r="T36" s="422" t="s">
        <v>496</v>
      </c>
      <c r="U36" s="423"/>
      <c r="V36" s="424"/>
      <c r="W36" s="257"/>
      <c r="X36" s="258"/>
      <c r="Y36" s="258"/>
      <c r="Z36" s="258"/>
      <c r="AA36" s="258"/>
      <c r="AB36" s="258"/>
      <c r="AC36" s="259"/>
      <c r="AD36" s="257"/>
      <c r="AE36" s="258"/>
      <c r="AF36" s="258"/>
      <c r="AG36" s="258"/>
      <c r="AH36" s="258"/>
      <c r="AI36" s="258"/>
      <c r="AJ36" s="259"/>
      <c r="AK36" s="257"/>
      <c r="AL36" s="258"/>
      <c r="AM36" s="258"/>
      <c r="AN36" s="258"/>
      <c r="AO36" s="258"/>
      <c r="AP36" s="258"/>
      <c r="AQ36" s="259"/>
      <c r="AR36" s="257"/>
      <c r="AS36" s="258"/>
      <c r="AT36" s="258"/>
      <c r="AU36" s="258"/>
      <c r="AV36" s="258"/>
      <c r="AW36" s="258"/>
      <c r="AX36" s="259"/>
      <c r="AY36" s="257"/>
      <c r="AZ36" s="258"/>
      <c r="BA36" s="258"/>
      <c r="BB36" s="872"/>
      <c r="BC36" s="779"/>
      <c r="BD36" s="776"/>
      <c r="BE36" s="779"/>
      <c r="BF36" s="767"/>
      <c r="BG36" s="768"/>
      <c r="BH36" s="768"/>
      <c r="BI36" s="768"/>
      <c r="BJ36" s="769"/>
    </row>
    <row r="37" spans="2:62" ht="20.25" customHeight="1" x14ac:dyDescent="0.2">
      <c r="B37" s="929">
        <f>B35+1</f>
        <v>12</v>
      </c>
      <c r="C37" s="932"/>
      <c r="D37" s="936"/>
      <c r="E37" s="670"/>
      <c r="F37" s="937"/>
      <c r="G37" s="787"/>
      <c r="H37" s="789"/>
      <c r="I37" s="798"/>
      <c r="J37" s="848"/>
      <c r="K37" s="942"/>
      <c r="L37" s="788"/>
      <c r="M37" s="788"/>
      <c r="N37" s="789"/>
      <c r="O37" s="625"/>
      <c r="P37" s="626"/>
      <c r="Q37" s="626"/>
      <c r="R37" s="626"/>
      <c r="S37" s="627"/>
      <c r="T37" s="425" t="s">
        <v>448</v>
      </c>
      <c r="U37" s="426"/>
      <c r="V37" s="427"/>
      <c r="W37" s="251"/>
      <c r="X37" s="252"/>
      <c r="Y37" s="252"/>
      <c r="Z37" s="252"/>
      <c r="AA37" s="252"/>
      <c r="AB37" s="252"/>
      <c r="AC37" s="253"/>
      <c r="AD37" s="251"/>
      <c r="AE37" s="252"/>
      <c r="AF37" s="252"/>
      <c r="AG37" s="252"/>
      <c r="AH37" s="252"/>
      <c r="AI37" s="252"/>
      <c r="AJ37" s="253"/>
      <c r="AK37" s="251"/>
      <c r="AL37" s="252"/>
      <c r="AM37" s="252"/>
      <c r="AN37" s="252"/>
      <c r="AO37" s="252"/>
      <c r="AP37" s="252"/>
      <c r="AQ37" s="253"/>
      <c r="AR37" s="251"/>
      <c r="AS37" s="252"/>
      <c r="AT37" s="252"/>
      <c r="AU37" s="252"/>
      <c r="AV37" s="252"/>
      <c r="AW37" s="252"/>
      <c r="AX37" s="253"/>
      <c r="AY37" s="251"/>
      <c r="AZ37" s="252"/>
      <c r="BA37" s="421"/>
      <c r="BB37" s="940"/>
      <c r="BC37" s="941"/>
      <c r="BD37" s="807"/>
      <c r="BE37" s="810"/>
      <c r="BF37" s="811"/>
      <c r="BG37" s="812"/>
      <c r="BH37" s="812"/>
      <c r="BI37" s="812"/>
      <c r="BJ37" s="813"/>
    </row>
    <row r="38" spans="2:62" ht="20.25" customHeight="1" x14ac:dyDescent="0.2">
      <c r="B38" s="930"/>
      <c r="C38" s="932"/>
      <c r="D38" s="936"/>
      <c r="E38" s="670"/>
      <c r="F38" s="937"/>
      <c r="G38" s="790"/>
      <c r="H38" s="792"/>
      <c r="I38" s="727"/>
      <c r="J38" s="849"/>
      <c r="K38" s="939"/>
      <c r="L38" s="791"/>
      <c r="M38" s="791"/>
      <c r="N38" s="792"/>
      <c r="O38" s="625"/>
      <c r="P38" s="626"/>
      <c r="Q38" s="626"/>
      <c r="R38" s="626"/>
      <c r="S38" s="627"/>
      <c r="T38" s="422" t="s">
        <v>496</v>
      </c>
      <c r="U38" s="423"/>
      <c r="V38" s="424"/>
      <c r="W38" s="257"/>
      <c r="X38" s="258"/>
      <c r="Y38" s="258"/>
      <c r="Z38" s="258"/>
      <c r="AA38" s="258"/>
      <c r="AB38" s="258"/>
      <c r="AC38" s="259"/>
      <c r="AD38" s="257"/>
      <c r="AE38" s="258"/>
      <c r="AF38" s="258"/>
      <c r="AG38" s="258"/>
      <c r="AH38" s="258"/>
      <c r="AI38" s="258"/>
      <c r="AJ38" s="259"/>
      <c r="AK38" s="257"/>
      <c r="AL38" s="258"/>
      <c r="AM38" s="258"/>
      <c r="AN38" s="258"/>
      <c r="AO38" s="258"/>
      <c r="AP38" s="258"/>
      <c r="AQ38" s="259"/>
      <c r="AR38" s="257"/>
      <c r="AS38" s="258"/>
      <c r="AT38" s="258"/>
      <c r="AU38" s="258"/>
      <c r="AV38" s="258"/>
      <c r="AW38" s="258"/>
      <c r="AX38" s="259"/>
      <c r="AY38" s="257"/>
      <c r="AZ38" s="258"/>
      <c r="BA38" s="258"/>
      <c r="BB38" s="872"/>
      <c r="BC38" s="779"/>
      <c r="BD38" s="776"/>
      <c r="BE38" s="779"/>
      <c r="BF38" s="767"/>
      <c r="BG38" s="768"/>
      <c r="BH38" s="768"/>
      <c r="BI38" s="768"/>
      <c r="BJ38" s="769"/>
    </row>
    <row r="39" spans="2:62" ht="20.25" customHeight="1" x14ac:dyDescent="0.2">
      <c r="B39" s="929">
        <f>B37+1</f>
        <v>13</v>
      </c>
      <c r="C39" s="932"/>
      <c r="D39" s="936"/>
      <c r="E39" s="670"/>
      <c r="F39" s="937"/>
      <c r="G39" s="787"/>
      <c r="H39" s="789"/>
      <c r="I39" s="798"/>
      <c r="J39" s="848"/>
      <c r="K39" s="942"/>
      <c r="L39" s="788"/>
      <c r="M39" s="788"/>
      <c r="N39" s="789"/>
      <c r="O39" s="625"/>
      <c r="P39" s="626"/>
      <c r="Q39" s="626"/>
      <c r="R39" s="626"/>
      <c r="S39" s="627"/>
      <c r="T39" s="425" t="s">
        <v>448</v>
      </c>
      <c r="U39" s="426"/>
      <c r="V39" s="427"/>
      <c r="W39" s="251"/>
      <c r="X39" s="252"/>
      <c r="Y39" s="252"/>
      <c r="Z39" s="252"/>
      <c r="AA39" s="252"/>
      <c r="AB39" s="252"/>
      <c r="AC39" s="253"/>
      <c r="AD39" s="251"/>
      <c r="AE39" s="252"/>
      <c r="AF39" s="252"/>
      <c r="AG39" s="252"/>
      <c r="AH39" s="252"/>
      <c r="AI39" s="252"/>
      <c r="AJ39" s="253"/>
      <c r="AK39" s="251"/>
      <c r="AL39" s="252"/>
      <c r="AM39" s="252"/>
      <c r="AN39" s="252"/>
      <c r="AO39" s="252"/>
      <c r="AP39" s="252"/>
      <c r="AQ39" s="253"/>
      <c r="AR39" s="251"/>
      <c r="AS39" s="252"/>
      <c r="AT39" s="252"/>
      <c r="AU39" s="252"/>
      <c r="AV39" s="252"/>
      <c r="AW39" s="252"/>
      <c r="AX39" s="253"/>
      <c r="AY39" s="251"/>
      <c r="AZ39" s="252"/>
      <c r="BA39" s="421"/>
      <c r="BB39" s="940"/>
      <c r="BC39" s="941"/>
      <c r="BD39" s="807"/>
      <c r="BE39" s="810"/>
      <c r="BF39" s="811"/>
      <c r="BG39" s="812"/>
      <c r="BH39" s="812"/>
      <c r="BI39" s="812"/>
      <c r="BJ39" s="813"/>
    </row>
    <row r="40" spans="2:62" ht="20.25" customHeight="1" x14ac:dyDescent="0.2">
      <c r="B40" s="930"/>
      <c r="C40" s="932"/>
      <c r="D40" s="936"/>
      <c r="E40" s="670"/>
      <c r="F40" s="937"/>
      <c r="G40" s="790"/>
      <c r="H40" s="792"/>
      <c r="I40" s="727"/>
      <c r="J40" s="849"/>
      <c r="K40" s="939"/>
      <c r="L40" s="791"/>
      <c r="M40" s="791"/>
      <c r="N40" s="792"/>
      <c r="O40" s="625"/>
      <c r="P40" s="626"/>
      <c r="Q40" s="626"/>
      <c r="R40" s="626"/>
      <c r="S40" s="627"/>
      <c r="T40" s="422" t="s">
        <v>496</v>
      </c>
      <c r="U40" s="423"/>
      <c r="V40" s="424"/>
      <c r="W40" s="257"/>
      <c r="X40" s="258"/>
      <c r="Y40" s="258"/>
      <c r="Z40" s="258"/>
      <c r="AA40" s="258"/>
      <c r="AB40" s="258"/>
      <c r="AC40" s="259"/>
      <c r="AD40" s="257"/>
      <c r="AE40" s="258"/>
      <c r="AF40" s="258"/>
      <c r="AG40" s="258"/>
      <c r="AH40" s="258"/>
      <c r="AI40" s="258"/>
      <c r="AJ40" s="259"/>
      <c r="AK40" s="257"/>
      <c r="AL40" s="258"/>
      <c r="AM40" s="258"/>
      <c r="AN40" s="258"/>
      <c r="AO40" s="258"/>
      <c r="AP40" s="258"/>
      <c r="AQ40" s="259"/>
      <c r="AR40" s="257"/>
      <c r="AS40" s="258"/>
      <c r="AT40" s="258"/>
      <c r="AU40" s="258"/>
      <c r="AV40" s="258"/>
      <c r="AW40" s="258"/>
      <c r="AX40" s="259"/>
      <c r="AY40" s="257"/>
      <c r="AZ40" s="258"/>
      <c r="BA40" s="258"/>
      <c r="BB40" s="872"/>
      <c r="BC40" s="779"/>
      <c r="BD40" s="776"/>
      <c r="BE40" s="779"/>
      <c r="BF40" s="767"/>
      <c r="BG40" s="768"/>
      <c r="BH40" s="768"/>
      <c r="BI40" s="768"/>
      <c r="BJ40" s="769"/>
    </row>
    <row r="41" spans="2:62" ht="20.25" customHeight="1" x14ac:dyDescent="0.2">
      <c r="B41" s="929">
        <f>B39+1</f>
        <v>14</v>
      </c>
      <c r="C41" s="932"/>
      <c r="D41" s="936"/>
      <c r="E41" s="670"/>
      <c r="F41" s="937"/>
      <c r="G41" s="787"/>
      <c r="H41" s="789"/>
      <c r="I41" s="798"/>
      <c r="J41" s="848"/>
      <c r="K41" s="942"/>
      <c r="L41" s="788"/>
      <c r="M41" s="788"/>
      <c r="N41" s="789"/>
      <c r="O41" s="625"/>
      <c r="P41" s="626"/>
      <c r="Q41" s="626"/>
      <c r="R41" s="626"/>
      <c r="S41" s="627"/>
      <c r="T41" s="425" t="s">
        <v>448</v>
      </c>
      <c r="U41" s="426"/>
      <c r="V41" s="427"/>
      <c r="W41" s="251"/>
      <c r="X41" s="252"/>
      <c r="Y41" s="252"/>
      <c r="Z41" s="252"/>
      <c r="AA41" s="252"/>
      <c r="AB41" s="252"/>
      <c r="AC41" s="253"/>
      <c r="AD41" s="251"/>
      <c r="AE41" s="252"/>
      <c r="AF41" s="252"/>
      <c r="AG41" s="252"/>
      <c r="AH41" s="252"/>
      <c r="AI41" s="252"/>
      <c r="AJ41" s="253"/>
      <c r="AK41" s="251"/>
      <c r="AL41" s="252"/>
      <c r="AM41" s="252"/>
      <c r="AN41" s="252"/>
      <c r="AO41" s="252"/>
      <c r="AP41" s="252"/>
      <c r="AQ41" s="253"/>
      <c r="AR41" s="251"/>
      <c r="AS41" s="252"/>
      <c r="AT41" s="252"/>
      <c r="AU41" s="252"/>
      <c r="AV41" s="252"/>
      <c r="AW41" s="252"/>
      <c r="AX41" s="253"/>
      <c r="AY41" s="251"/>
      <c r="AZ41" s="252"/>
      <c r="BA41" s="421"/>
      <c r="BB41" s="940"/>
      <c r="BC41" s="941"/>
      <c r="BD41" s="807"/>
      <c r="BE41" s="810"/>
      <c r="BF41" s="811"/>
      <c r="BG41" s="812"/>
      <c r="BH41" s="812"/>
      <c r="BI41" s="812"/>
      <c r="BJ41" s="813"/>
    </row>
    <row r="42" spans="2:62" ht="20.25" customHeight="1" x14ac:dyDescent="0.2">
      <c r="B42" s="930"/>
      <c r="C42" s="932"/>
      <c r="D42" s="936"/>
      <c r="E42" s="670"/>
      <c r="F42" s="937"/>
      <c r="G42" s="790"/>
      <c r="H42" s="792"/>
      <c r="I42" s="727"/>
      <c r="J42" s="849"/>
      <c r="K42" s="939"/>
      <c r="L42" s="791"/>
      <c r="M42" s="791"/>
      <c r="N42" s="792"/>
      <c r="O42" s="625"/>
      <c r="P42" s="626"/>
      <c r="Q42" s="626"/>
      <c r="R42" s="626"/>
      <c r="S42" s="627"/>
      <c r="T42" s="422" t="s">
        <v>496</v>
      </c>
      <c r="U42" s="423"/>
      <c r="V42" s="424"/>
      <c r="W42" s="257"/>
      <c r="X42" s="258"/>
      <c r="Y42" s="258"/>
      <c r="Z42" s="258"/>
      <c r="AA42" s="258"/>
      <c r="AB42" s="258"/>
      <c r="AC42" s="259"/>
      <c r="AD42" s="257"/>
      <c r="AE42" s="258"/>
      <c r="AF42" s="258"/>
      <c r="AG42" s="258"/>
      <c r="AH42" s="258"/>
      <c r="AI42" s="258"/>
      <c r="AJ42" s="259"/>
      <c r="AK42" s="257"/>
      <c r="AL42" s="258"/>
      <c r="AM42" s="258"/>
      <c r="AN42" s="258"/>
      <c r="AO42" s="258"/>
      <c r="AP42" s="258"/>
      <c r="AQ42" s="259"/>
      <c r="AR42" s="257"/>
      <c r="AS42" s="258"/>
      <c r="AT42" s="258"/>
      <c r="AU42" s="258"/>
      <c r="AV42" s="258"/>
      <c r="AW42" s="258"/>
      <c r="AX42" s="259"/>
      <c r="AY42" s="257"/>
      <c r="AZ42" s="258"/>
      <c r="BA42" s="258"/>
      <c r="BB42" s="872"/>
      <c r="BC42" s="779"/>
      <c r="BD42" s="776"/>
      <c r="BE42" s="779"/>
      <c r="BF42" s="767"/>
      <c r="BG42" s="768"/>
      <c r="BH42" s="768"/>
      <c r="BI42" s="768"/>
      <c r="BJ42" s="769"/>
    </row>
    <row r="43" spans="2:62" ht="20.25" customHeight="1" x14ac:dyDescent="0.2">
      <c r="B43" s="929">
        <f>B41+1</f>
        <v>15</v>
      </c>
      <c r="C43" s="932"/>
      <c r="D43" s="936"/>
      <c r="E43" s="670"/>
      <c r="F43" s="937"/>
      <c r="G43" s="787"/>
      <c r="H43" s="789"/>
      <c r="I43" s="798"/>
      <c r="J43" s="848"/>
      <c r="K43" s="942"/>
      <c r="L43" s="788"/>
      <c r="M43" s="788"/>
      <c r="N43" s="789"/>
      <c r="O43" s="625"/>
      <c r="P43" s="626"/>
      <c r="Q43" s="626"/>
      <c r="R43" s="626"/>
      <c r="S43" s="627"/>
      <c r="T43" s="425" t="s">
        <v>448</v>
      </c>
      <c r="U43" s="426"/>
      <c r="V43" s="427"/>
      <c r="W43" s="251"/>
      <c r="X43" s="252"/>
      <c r="Y43" s="252"/>
      <c r="Z43" s="252"/>
      <c r="AA43" s="252"/>
      <c r="AB43" s="252"/>
      <c r="AC43" s="253"/>
      <c r="AD43" s="251"/>
      <c r="AE43" s="252"/>
      <c r="AF43" s="252"/>
      <c r="AG43" s="252"/>
      <c r="AH43" s="252"/>
      <c r="AI43" s="252"/>
      <c r="AJ43" s="253"/>
      <c r="AK43" s="251"/>
      <c r="AL43" s="252"/>
      <c r="AM43" s="252"/>
      <c r="AN43" s="252"/>
      <c r="AO43" s="252"/>
      <c r="AP43" s="252"/>
      <c r="AQ43" s="253"/>
      <c r="AR43" s="251"/>
      <c r="AS43" s="252"/>
      <c r="AT43" s="252"/>
      <c r="AU43" s="252"/>
      <c r="AV43" s="252"/>
      <c r="AW43" s="252"/>
      <c r="AX43" s="253"/>
      <c r="AY43" s="251"/>
      <c r="AZ43" s="252"/>
      <c r="BA43" s="421"/>
      <c r="BB43" s="940"/>
      <c r="BC43" s="941"/>
      <c r="BD43" s="807"/>
      <c r="BE43" s="810"/>
      <c r="BF43" s="811"/>
      <c r="BG43" s="812"/>
      <c r="BH43" s="812"/>
      <c r="BI43" s="812"/>
      <c r="BJ43" s="813"/>
    </row>
    <row r="44" spans="2:62" ht="20.25" customHeight="1" x14ac:dyDescent="0.2">
      <c r="B44" s="930"/>
      <c r="C44" s="932"/>
      <c r="D44" s="936"/>
      <c r="E44" s="670"/>
      <c r="F44" s="937"/>
      <c r="G44" s="790"/>
      <c r="H44" s="792"/>
      <c r="I44" s="727"/>
      <c r="J44" s="849"/>
      <c r="K44" s="939"/>
      <c r="L44" s="791"/>
      <c r="M44" s="791"/>
      <c r="N44" s="792"/>
      <c r="O44" s="625"/>
      <c r="P44" s="626"/>
      <c r="Q44" s="626"/>
      <c r="R44" s="626"/>
      <c r="S44" s="627"/>
      <c r="T44" s="422" t="s">
        <v>496</v>
      </c>
      <c r="U44" s="423"/>
      <c r="V44" s="424"/>
      <c r="W44" s="257"/>
      <c r="X44" s="258"/>
      <c r="Y44" s="258"/>
      <c r="Z44" s="258"/>
      <c r="AA44" s="258"/>
      <c r="AB44" s="258"/>
      <c r="AC44" s="259"/>
      <c r="AD44" s="257"/>
      <c r="AE44" s="258"/>
      <c r="AF44" s="258"/>
      <c r="AG44" s="258"/>
      <c r="AH44" s="258"/>
      <c r="AI44" s="258"/>
      <c r="AJ44" s="259"/>
      <c r="AK44" s="257"/>
      <c r="AL44" s="258"/>
      <c r="AM44" s="258"/>
      <c r="AN44" s="258"/>
      <c r="AO44" s="258"/>
      <c r="AP44" s="258"/>
      <c r="AQ44" s="259"/>
      <c r="AR44" s="257"/>
      <c r="AS44" s="258"/>
      <c r="AT44" s="258"/>
      <c r="AU44" s="258"/>
      <c r="AV44" s="258"/>
      <c r="AW44" s="258"/>
      <c r="AX44" s="259"/>
      <c r="AY44" s="257"/>
      <c r="AZ44" s="258"/>
      <c r="BA44" s="258"/>
      <c r="BB44" s="872"/>
      <c r="BC44" s="779"/>
      <c r="BD44" s="776"/>
      <c r="BE44" s="779"/>
      <c r="BF44" s="767"/>
      <c r="BG44" s="768"/>
      <c r="BH44" s="768"/>
      <c r="BI44" s="768"/>
      <c r="BJ44" s="769"/>
    </row>
    <row r="45" spans="2:62" ht="20.25" customHeight="1" x14ac:dyDescent="0.2">
      <c r="B45" s="929">
        <f>B43+1</f>
        <v>16</v>
      </c>
      <c r="C45" s="932"/>
      <c r="D45" s="936"/>
      <c r="E45" s="670"/>
      <c r="F45" s="937"/>
      <c r="G45" s="787"/>
      <c r="H45" s="789"/>
      <c r="I45" s="798"/>
      <c r="J45" s="848"/>
      <c r="K45" s="942"/>
      <c r="L45" s="788"/>
      <c r="M45" s="788"/>
      <c r="N45" s="789"/>
      <c r="O45" s="625"/>
      <c r="P45" s="626"/>
      <c r="Q45" s="626"/>
      <c r="R45" s="626"/>
      <c r="S45" s="627"/>
      <c r="T45" s="425" t="s">
        <v>448</v>
      </c>
      <c r="U45" s="426"/>
      <c r="V45" s="427"/>
      <c r="W45" s="251"/>
      <c r="X45" s="252"/>
      <c r="Y45" s="252"/>
      <c r="Z45" s="252"/>
      <c r="AA45" s="252"/>
      <c r="AB45" s="252"/>
      <c r="AC45" s="253"/>
      <c r="AD45" s="251"/>
      <c r="AE45" s="252"/>
      <c r="AF45" s="252"/>
      <c r="AG45" s="252"/>
      <c r="AH45" s="252"/>
      <c r="AI45" s="252"/>
      <c r="AJ45" s="253"/>
      <c r="AK45" s="251"/>
      <c r="AL45" s="252"/>
      <c r="AM45" s="252"/>
      <c r="AN45" s="252"/>
      <c r="AO45" s="252"/>
      <c r="AP45" s="252"/>
      <c r="AQ45" s="253"/>
      <c r="AR45" s="251"/>
      <c r="AS45" s="252"/>
      <c r="AT45" s="252"/>
      <c r="AU45" s="252"/>
      <c r="AV45" s="252"/>
      <c r="AW45" s="252"/>
      <c r="AX45" s="253"/>
      <c r="AY45" s="251"/>
      <c r="AZ45" s="252"/>
      <c r="BA45" s="421"/>
      <c r="BB45" s="940"/>
      <c r="BC45" s="941"/>
      <c r="BD45" s="807"/>
      <c r="BE45" s="810"/>
      <c r="BF45" s="811"/>
      <c r="BG45" s="812"/>
      <c r="BH45" s="812"/>
      <c r="BI45" s="812"/>
      <c r="BJ45" s="813"/>
    </row>
    <row r="46" spans="2:62" ht="20.25" customHeight="1" x14ac:dyDescent="0.2">
      <c r="B46" s="930"/>
      <c r="C46" s="932"/>
      <c r="D46" s="936"/>
      <c r="E46" s="670"/>
      <c r="F46" s="937"/>
      <c r="G46" s="790"/>
      <c r="H46" s="792"/>
      <c r="I46" s="727"/>
      <c r="J46" s="849"/>
      <c r="K46" s="939"/>
      <c r="L46" s="791"/>
      <c r="M46" s="791"/>
      <c r="N46" s="792"/>
      <c r="O46" s="625"/>
      <c r="P46" s="626"/>
      <c r="Q46" s="626"/>
      <c r="R46" s="626"/>
      <c r="S46" s="627"/>
      <c r="T46" s="422" t="s">
        <v>496</v>
      </c>
      <c r="U46" s="423"/>
      <c r="V46" s="424"/>
      <c r="W46" s="257"/>
      <c r="X46" s="258"/>
      <c r="Y46" s="258"/>
      <c r="Z46" s="258"/>
      <c r="AA46" s="258"/>
      <c r="AB46" s="258"/>
      <c r="AC46" s="259"/>
      <c r="AD46" s="257"/>
      <c r="AE46" s="258"/>
      <c r="AF46" s="258"/>
      <c r="AG46" s="258"/>
      <c r="AH46" s="258"/>
      <c r="AI46" s="258"/>
      <c r="AJ46" s="259"/>
      <c r="AK46" s="257"/>
      <c r="AL46" s="258"/>
      <c r="AM46" s="258"/>
      <c r="AN46" s="258"/>
      <c r="AO46" s="258"/>
      <c r="AP46" s="258"/>
      <c r="AQ46" s="259"/>
      <c r="AR46" s="257"/>
      <c r="AS46" s="258"/>
      <c r="AT46" s="258"/>
      <c r="AU46" s="258"/>
      <c r="AV46" s="258"/>
      <c r="AW46" s="258"/>
      <c r="AX46" s="259"/>
      <c r="AY46" s="257"/>
      <c r="AZ46" s="258"/>
      <c r="BA46" s="258"/>
      <c r="BB46" s="872"/>
      <c r="BC46" s="779"/>
      <c r="BD46" s="776"/>
      <c r="BE46" s="779"/>
      <c r="BF46" s="767"/>
      <c r="BG46" s="768"/>
      <c r="BH46" s="768"/>
      <c r="BI46" s="768"/>
      <c r="BJ46" s="769"/>
    </row>
    <row r="47" spans="2:62" ht="20.25" customHeight="1" x14ac:dyDescent="0.2">
      <c r="B47" s="929">
        <f>B45+1</f>
        <v>17</v>
      </c>
      <c r="C47" s="932"/>
      <c r="D47" s="936"/>
      <c r="E47" s="670"/>
      <c r="F47" s="937"/>
      <c r="G47" s="787"/>
      <c r="H47" s="789"/>
      <c r="I47" s="798"/>
      <c r="J47" s="848"/>
      <c r="K47" s="942"/>
      <c r="L47" s="788"/>
      <c r="M47" s="788"/>
      <c r="N47" s="789"/>
      <c r="O47" s="625"/>
      <c r="P47" s="626"/>
      <c r="Q47" s="626"/>
      <c r="R47" s="626"/>
      <c r="S47" s="627"/>
      <c r="T47" s="425" t="s">
        <v>448</v>
      </c>
      <c r="U47" s="426"/>
      <c r="V47" s="427"/>
      <c r="W47" s="251"/>
      <c r="X47" s="252"/>
      <c r="Y47" s="252"/>
      <c r="Z47" s="252"/>
      <c r="AA47" s="252"/>
      <c r="AB47" s="252"/>
      <c r="AC47" s="253"/>
      <c r="AD47" s="251"/>
      <c r="AE47" s="252"/>
      <c r="AF47" s="252"/>
      <c r="AG47" s="252"/>
      <c r="AH47" s="252"/>
      <c r="AI47" s="252"/>
      <c r="AJ47" s="253"/>
      <c r="AK47" s="251"/>
      <c r="AL47" s="252"/>
      <c r="AM47" s="252"/>
      <c r="AN47" s="252"/>
      <c r="AO47" s="252"/>
      <c r="AP47" s="252"/>
      <c r="AQ47" s="253"/>
      <c r="AR47" s="251"/>
      <c r="AS47" s="252"/>
      <c r="AT47" s="252"/>
      <c r="AU47" s="252"/>
      <c r="AV47" s="252"/>
      <c r="AW47" s="252"/>
      <c r="AX47" s="253"/>
      <c r="AY47" s="251"/>
      <c r="AZ47" s="252"/>
      <c r="BA47" s="421"/>
      <c r="BB47" s="940"/>
      <c r="BC47" s="941"/>
      <c r="BD47" s="807"/>
      <c r="BE47" s="810"/>
      <c r="BF47" s="811"/>
      <c r="BG47" s="812"/>
      <c r="BH47" s="812"/>
      <c r="BI47" s="812"/>
      <c r="BJ47" s="813"/>
    </row>
    <row r="48" spans="2:62" ht="20.25" customHeight="1" x14ac:dyDescent="0.2">
      <c r="B48" s="930"/>
      <c r="C48" s="932"/>
      <c r="D48" s="936"/>
      <c r="E48" s="670"/>
      <c r="F48" s="937"/>
      <c r="G48" s="790"/>
      <c r="H48" s="792"/>
      <c r="I48" s="727"/>
      <c r="J48" s="849"/>
      <c r="K48" s="939"/>
      <c r="L48" s="791"/>
      <c r="M48" s="791"/>
      <c r="N48" s="792"/>
      <c r="O48" s="625"/>
      <c r="P48" s="626"/>
      <c r="Q48" s="626"/>
      <c r="R48" s="626"/>
      <c r="S48" s="627"/>
      <c r="T48" s="422" t="s">
        <v>496</v>
      </c>
      <c r="U48" s="423"/>
      <c r="V48" s="424"/>
      <c r="W48" s="257"/>
      <c r="X48" s="258"/>
      <c r="Y48" s="258"/>
      <c r="Z48" s="258"/>
      <c r="AA48" s="258"/>
      <c r="AB48" s="258"/>
      <c r="AC48" s="259"/>
      <c r="AD48" s="257"/>
      <c r="AE48" s="258"/>
      <c r="AF48" s="258"/>
      <c r="AG48" s="258"/>
      <c r="AH48" s="258"/>
      <c r="AI48" s="258"/>
      <c r="AJ48" s="259"/>
      <c r="AK48" s="257"/>
      <c r="AL48" s="258"/>
      <c r="AM48" s="258"/>
      <c r="AN48" s="258"/>
      <c r="AO48" s="258"/>
      <c r="AP48" s="258"/>
      <c r="AQ48" s="259"/>
      <c r="AR48" s="257"/>
      <c r="AS48" s="258"/>
      <c r="AT48" s="258"/>
      <c r="AU48" s="258"/>
      <c r="AV48" s="258"/>
      <c r="AW48" s="258"/>
      <c r="AX48" s="259"/>
      <c r="AY48" s="257"/>
      <c r="AZ48" s="258"/>
      <c r="BA48" s="258"/>
      <c r="BB48" s="872"/>
      <c r="BC48" s="779"/>
      <c r="BD48" s="776"/>
      <c r="BE48" s="779"/>
      <c r="BF48" s="767"/>
      <c r="BG48" s="768"/>
      <c r="BH48" s="768"/>
      <c r="BI48" s="768"/>
      <c r="BJ48" s="769"/>
    </row>
    <row r="49" spans="2:62" ht="20.25" customHeight="1" x14ac:dyDescent="0.2">
      <c r="B49" s="929">
        <f>B47+1</f>
        <v>18</v>
      </c>
      <c r="C49" s="932"/>
      <c r="D49" s="936"/>
      <c r="E49" s="670"/>
      <c r="F49" s="937"/>
      <c r="G49" s="787"/>
      <c r="H49" s="789"/>
      <c r="I49" s="798"/>
      <c r="J49" s="848"/>
      <c r="K49" s="942"/>
      <c r="L49" s="788"/>
      <c r="M49" s="788"/>
      <c r="N49" s="789"/>
      <c r="O49" s="625"/>
      <c r="P49" s="626"/>
      <c r="Q49" s="626"/>
      <c r="R49" s="626"/>
      <c r="S49" s="627"/>
      <c r="T49" s="425" t="s">
        <v>448</v>
      </c>
      <c r="U49" s="426"/>
      <c r="V49" s="427"/>
      <c r="W49" s="251"/>
      <c r="X49" s="252"/>
      <c r="Y49" s="252"/>
      <c r="Z49" s="252"/>
      <c r="AA49" s="252"/>
      <c r="AB49" s="252"/>
      <c r="AC49" s="253"/>
      <c r="AD49" s="251"/>
      <c r="AE49" s="252"/>
      <c r="AF49" s="252"/>
      <c r="AG49" s="252"/>
      <c r="AH49" s="252"/>
      <c r="AI49" s="252"/>
      <c r="AJ49" s="253"/>
      <c r="AK49" s="251"/>
      <c r="AL49" s="252"/>
      <c r="AM49" s="252"/>
      <c r="AN49" s="252"/>
      <c r="AO49" s="252"/>
      <c r="AP49" s="252"/>
      <c r="AQ49" s="253"/>
      <c r="AR49" s="251"/>
      <c r="AS49" s="252"/>
      <c r="AT49" s="252"/>
      <c r="AU49" s="252"/>
      <c r="AV49" s="252"/>
      <c r="AW49" s="252"/>
      <c r="AX49" s="253"/>
      <c r="AY49" s="251"/>
      <c r="AZ49" s="252"/>
      <c r="BA49" s="421"/>
      <c r="BB49" s="940"/>
      <c r="BC49" s="941"/>
      <c r="BD49" s="807"/>
      <c r="BE49" s="810"/>
      <c r="BF49" s="811"/>
      <c r="BG49" s="812"/>
      <c r="BH49" s="812"/>
      <c r="BI49" s="812"/>
      <c r="BJ49" s="813"/>
    </row>
    <row r="50" spans="2:62" ht="20.25" customHeight="1" x14ac:dyDescent="0.2">
      <c r="B50" s="930"/>
      <c r="C50" s="932"/>
      <c r="D50" s="936"/>
      <c r="E50" s="670"/>
      <c r="F50" s="937"/>
      <c r="G50" s="790"/>
      <c r="H50" s="792"/>
      <c r="I50" s="727"/>
      <c r="J50" s="849"/>
      <c r="K50" s="939"/>
      <c r="L50" s="791"/>
      <c r="M50" s="791"/>
      <c r="N50" s="792"/>
      <c r="O50" s="625"/>
      <c r="P50" s="626"/>
      <c r="Q50" s="626"/>
      <c r="R50" s="626"/>
      <c r="S50" s="627"/>
      <c r="T50" s="422" t="s">
        <v>496</v>
      </c>
      <c r="U50" s="423"/>
      <c r="V50" s="424"/>
      <c r="W50" s="257"/>
      <c r="X50" s="258"/>
      <c r="Y50" s="258"/>
      <c r="Z50" s="258"/>
      <c r="AA50" s="258"/>
      <c r="AB50" s="258"/>
      <c r="AC50" s="259"/>
      <c r="AD50" s="257"/>
      <c r="AE50" s="258"/>
      <c r="AF50" s="258"/>
      <c r="AG50" s="258"/>
      <c r="AH50" s="258"/>
      <c r="AI50" s="258"/>
      <c r="AJ50" s="259"/>
      <c r="AK50" s="257"/>
      <c r="AL50" s="258"/>
      <c r="AM50" s="258"/>
      <c r="AN50" s="258"/>
      <c r="AO50" s="258"/>
      <c r="AP50" s="258"/>
      <c r="AQ50" s="259"/>
      <c r="AR50" s="257"/>
      <c r="AS50" s="258"/>
      <c r="AT50" s="258"/>
      <c r="AU50" s="258"/>
      <c r="AV50" s="258"/>
      <c r="AW50" s="258"/>
      <c r="AX50" s="259"/>
      <c r="AY50" s="257"/>
      <c r="AZ50" s="258"/>
      <c r="BA50" s="258"/>
      <c r="BB50" s="872"/>
      <c r="BC50" s="779"/>
      <c r="BD50" s="776"/>
      <c r="BE50" s="779"/>
      <c r="BF50" s="767"/>
      <c r="BG50" s="768"/>
      <c r="BH50" s="768"/>
      <c r="BI50" s="768"/>
      <c r="BJ50" s="769"/>
    </row>
    <row r="51" spans="2:62" ht="20.25" customHeight="1" x14ac:dyDescent="0.2">
      <c r="B51" s="929">
        <f>B49+1</f>
        <v>19</v>
      </c>
      <c r="C51" s="932"/>
      <c r="D51" s="936"/>
      <c r="E51" s="670"/>
      <c r="F51" s="937"/>
      <c r="G51" s="787"/>
      <c r="H51" s="789"/>
      <c r="I51" s="798"/>
      <c r="J51" s="848"/>
      <c r="K51" s="942"/>
      <c r="L51" s="788"/>
      <c r="M51" s="788"/>
      <c r="N51" s="789"/>
      <c r="O51" s="625"/>
      <c r="P51" s="626"/>
      <c r="Q51" s="626"/>
      <c r="R51" s="626"/>
      <c r="S51" s="627"/>
      <c r="T51" s="418" t="s">
        <v>448</v>
      </c>
      <c r="U51" s="419"/>
      <c r="V51" s="420"/>
      <c r="W51" s="251"/>
      <c r="X51" s="252"/>
      <c r="Y51" s="252"/>
      <c r="Z51" s="252"/>
      <c r="AA51" s="252"/>
      <c r="AB51" s="252"/>
      <c r="AC51" s="253"/>
      <c r="AD51" s="251"/>
      <c r="AE51" s="252"/>
      <c r="AF51" s="252"/>
      <c r="AG51" s="252"/>
      <c r="AH51" s="252"/>
      <c r="AI51" s="252"/>
      <c r="AJ51" s="253"/>
      <c r="AK51" s="251"/>
      <c r="AL51" s="252"/>
      <c r="AM51" s="252"/>
      <c r="AN51" s="252"/>
      <c r="AO51" s="252"/>
      <c r="AP51" s="252"/>
      <c r="AQ51" s="253"/>
      <c r="AR51" s="251"/>
      <c r="AS51" s="252"/>
      <c r="AT51" s="252"/>
      <c r="AU51" s="252"/>
      <c r="AV51" s="252"/>
      <c r="AW51" s="252"/>
      <c r="AX51" s="253"/>
      <c r="AY51" s="251"/>
      <c r="AZ51" s="252"/>
      <c r="BA51" s="421"/>
      <c r="BB51" s="940"/>
      <c r="BC51" s="941"/>
      <c r="BD51" s="807"/>
      <c r="BE51" s="810"/>
      <c r="BF51" s="811"/>
      <c r="BG51" s="812"/>
      <c r="BH51" s="812"/>
      <c r="BI51" s="812"/>
      <c r="BJ51" s="813"/>
    </row>
    <row r="52" spans="2:62" ht="20.25" customHeight="1" x14ac:dyDescent="0.2">
      <c r="B52" s="930"/>
      <c r="C52" s="932"/>
      <c r="D52" s="936"/>
      <c r="E52" s="670"/>
      <c r="F52" s="937"/>
      <c r="G52" s="790"/>
      <c r="H52" s="792"/>
      <c r="I52" s="727"/>
      <c r="J52" s="849"/>
      <c r="K52" s="939"/>
      <c r="L52" s="791"/>
      <c r="M52" s="791"/>
      <c r="N52" s="792"/>
      <c r="O52" s="625"/>
      <c r="P52" s="626"/>
      <c r="Q52" s="626"/>
      <c r="R52" s="626"/>
      <c r="S52" s="627"/>
      <c r="T52" s="422" t="s">
        <v>496</v>
      </c>
      <c r="U52" s="416"/>
      <c r="V52" s="417"/>
      <c r="W52" s="257"/>
      <c r="X52" s="258"/>
      <c r="Y52" s="258"/>
      <c r="Z52" s="258"/>
      <c r="AA52" s="258"/>
      <c r="AB52" s="258"/>
      <c r="AC52" s="259"/>
      <c r="AD52" s="257"/>
      <c r="AE52" s="258"/>
      <c r="AF52" s="258"/>
      <c r="AG52" s="258"/>
      <c r="AH52" s="258"/>
      <c r="AI52" s="258"/>
      <c r="AJ52" s="259"/>
      <c r="AK52" s="257"/>
      <c r="AL52" s="258"/>
      <c r="AM52" s="258"/>
      <c r="AN52" s="258"/>
      <c r="AO52" s="258"/>
      <c r="AP52" s="258"/>
      <c r="AQ52" s="259"/>
      <c r="AR52" s="257"/>
      <c r="AS52" s="258"/>
      <c r="AT52" s="258"/>
      <c r="AU52" s="258"/>
      <c r="AV52" s="258"/>
      <c r="AW52" s="258"/>
      <c r="AX52" s="259"/>
      <c r="AY52" s="257"/>
      <c r="AZ52" s="258"/>
      <c r="BA52" s="258"/>
      <c r="BB52" s="872"/>
      <c r="BC52" s="779"/>
      <c r="BD52" s="776"/>
      <c r="BE52" s="779"/>
      <c r="BF52" s="767"/>
      <c r="BG52" s="768"/>
      <c r="BH52" s="768"/>
      <c r="BI52" s="768"/>
      <c r="BJ52" s="769"/>
    </row>
    <row r="53" spans="2:62" ht="20.25" customHeight="1" x14ac:dyDescent="0.2">
      <c r="B53" s="929">
        <f>B51+1</f>
        <v>20</v>
      </c>
      <c r="C53" s="932"/>
      <c r="D53" s="936"/>
      <c r="E53" s="670"/>
      <c r="F53" s="937"/>
      <c r="G53" s="787"/>
      <c r="H53" s="789"/>
      <c r="I53" s="798"/>
      <c r="J53" s="848"/>
      <c r="K53" s="942"/>
      <c r="L53" s="788"/>
      <c r="M53" s="788"/>
      <c r="N53" s="789"/>
      <c r="O53" s="625"/>
      <c r="P53" s="626"/>
      <c r="Q53" s="626"/>
      <c r="R53" s="626"/>
      <c r="S53" s="627"/>
      <c r="T53" s="418" t="s">
        <v>448</v>
      </c>
      <c r="U53" s="419"/>
      <c r="V53" s="420"/>
      <c r="W53" s="251"/>
      <c r="X53" s="252"/>
      <c r="Y53" s="252"/>
      <c r="Z53" s="252"/>
      <c r="AA53" s="252"/>
      <c r="AB53" s="252"/>
      <c r="AC53" s="253"/>
      <c r="AD53" s="251"/>
      <c r="AE53" s="252"/>
      <c r="AF53" s="252"/>
      <c r="AG53" s="252"/>
      <c r="AH53" s="252"/>
      <c r="AI53" s="252"/>
      <c r="AJ53" s="253"/>
      <c r="AK53" s="251"/>
      <c r="AL53" s="252"/>
      <c r="AM53" s="252"/>
      <c r="AN53" s="252"/>
      <c r="AO53" s="252"/>
      <c r="AP53" s="252"/>
      <c r="AQ53" s="253"/>
      <c r="AR53" s="251"/>
      <c r="AS53" s="252"/>
      <c r="AT53" s="252"/>
      <c r="AU53" s="252"/>
      <c r="AV53" s="252"/>
      <c r="AW53" s="252"/>
      <c r="AX53" s="253"/>
      <c r="AY53" s="251"/>
      <c r="AZ53" s="252"/>
      <c r="BA53" s="421"/>
      <c r="BB53" s="940"/>
      <c r="BC53" s="941"/>
      <c r="BD53" s="807"/>
      <c r="BE53" s="810"/>
      <c r="BF53" s="811"/>
      <c r="BG53" s="812"/>
      <c r="BH53" s="812"/>
      <c r="BI53" s="812"/>
      <c r="BJ53" s="813"/>
    </row>
    <row r="54" spans="2:62" ht="20.25" customHeight="1" x14ac:dyDescent="0.2">
      <c r="B54" s="930"/>
      <c r="C54" s="932"/>
      <c r="D54" s="936"/>
      <c r="E54" s="670"/>
      <c r="F54" s="937"/>
      <c r="G54" s="790"/>
      <c r="H54" s="792"/>
      <c r="I54" s="727"/>
      <c r="J54" s="849"/>
      <c r="K54" s="939"/>
      <c r="L54" s="791"/>
      <c r="M54" s="791"/>
      <c r="N54" s="792"/>
      <c r="O54" s="625"/>
      <c r="P54" s="626"/>
      <c r="Q54" s="626"/>
      <c r="R54" s="626"/>
      <c r="S54" s="627"/>
      <c r="T54" s="422" t="s">
        <v>496</v>
      </c>
      <c r="U54" s="423"/>
      <c r="V54" s="424"/>
      <c r="W54" s="257"/>
      <c r="X54" s="258"/>
      <c r="Y54" s="258"/>
      <c r="Z54" s="258"/>
      <c r="AA54" s="258"/>
      <c r="AB54" s="258"/>
      <c r="AC54" s="259"/>
      <c r="AD54" s="257"/>
      <c r="AE54" s="258"/>
      <c r="AF54" s="258"/>
      <c r="AG54" s="258"/>
      <c r="AH54" s="258"/>
      <c r="AI54" s="258"/>
      <c r="AJ54" s="259"/>
      <c r="AK54" s="257"/>
      <c r="AL54" s="258"/>
      <c r="AM54" s="258"/>
      <c r="AN54" s="258"/>
      <c r="AO54" s="258"/>
      <c r="AP54" s="258"/>
      <c r="AQ54" s="259"/>
      <c r="AR54" s="257"/>
      <c r="AS54" s="258"/>
      <c r="AT54" s="258"/>
      <c r="AU54" s="258"/>
      <c r="AV54" s="258"/>
      <c r="AW54" s="258"/>
      <c r="AX54" s="259"/>
      <c r="AY54" s="257"/>
      <c r="AZ54" s="258"/>
      <c r="BA54" s="258"/>
      <c r="BB54" s="872"/>
      <c r="BC54" s="779"/>
      <c r="BD54" s="776"/>
      <c r="BE54" s="779"/>
      <c r="BF54" s="767"/>
      <c r="BG54" s="768"/>
      <c r="BH54" s="768"/>
      <c r="BI54" s="768"/>
      <c r="BJ54" s="769"/>
    </row>
    <row r="55" spans="2:62" ht="20.25" customHeight="1" x14ac:dyDescent="0.2">
      <c r="B55" s="929">
        <f>B53+1</f>
        <v>21</v>
      </c>
      <c r="C55" s="932"/>
      <c r="D55" s="936"/>
      <c r="E55" s="670"/>
      <c r="F55" s="937"/>
      <c r="G55" s="787"/>
      <c r="H55" s="789"/>
      <c r="I55" s="798"/>
      <c r="J55" s="848"/>
      <c r="K55" s="942"/>
      <c r="L55" s="788"/>
      <c r="M55" s="788"/>
      <c r="N55" s="789"/>
      <c r="O55" s="625"/>
      <c r="P55" s="626"/>
      <c r="Q55" s="626"/>
      <c r="R55" s="626"/>
      <c r="S55" s="627"/>
      <c r="T55" s="425" t="s">
        <v>448</v>
      </c>
      <c r="U55" s="426"/>
      <c r="V55" s="427"/>
      <c r="W55" s="251"/>
      <c r="X55" s="252"/>
      <c r="Y55" s="252"/>
      <c r="Z55" s="252"/>
      <c r="AA55" s="252"/>
      <c r="AB55" s="252"/>
      <c r="AC55" s="253"/>
      <c r="AD55" s="251"/>
      <c r="AE55" s="252"/>
      <c r="AF55" s="252"/>
      <c r="AG55" s="252"/>
      <c r="AH55" s="252"/>
      <c r="AI55" s="252"/>
      <c r="AJ55" s="253"/>
      <c r="AK55" s="251"/>
      <c r="AL55" s="252"/>
      <c r="AM55" s="252"/>
      <c r="AN55" s="252"/>
      <c r="AO55" s="252"/>
      <c r="AP55" s="252"/>
      <c r="AQ55" s="253"/>
      <c r="AR55" s="251"/>
      <c r="AS55" s="252"/>
      <c r="AT55" s="252"/>
      <c r="AU55" s="252"/>
      <c r="AV55" s="252"/>
      <c r="AW55" s="252"/>
      <c r="AX55" s="253"/>
      <c r="AY55" s="251"/>
      <c r="AZ55" s="252"/>
      <c r="BA55" s="421"/>
      <c r="BB55" s="940"/>
      <c r="BC55" s="941"/>
      <c r="BD55" s="807"/>
      <c r="BE55" s="810"/>
      <c r="BF55" s="811"/>
      <c r="BG55" s="812"/>
      <c r="BH55" s="812"/>
      <c r="BI55" s="812"/>
      <c r="BJ55" s="813"/>
    </row>
    <row r="56" spans="2:62" ht="20.25" customHeight="1" x14ac:dyDescent="0.2">
      <c r="B56" s="930"/>
      <c r="C56" s="932"/>
      <c r="D56" s="936"/>
      <c r="E56" s="670"/>
      <c r="F56" s="937"/>
      <c r="G56" s="790"/>
      <c r="H56" s="792"/>
      <c r="I56" s="727"/>
      <c r="J56" s="849"/>
      <c r="K56" s="939"/>
      <c r="L56" s="791"/>
      <c r="M56" s="791"/>
      <c r="N56" s="792"/>
      <c r="O56" s="625"/>
      <c r="P56" s="626"/>
      <c r="Q56" s="626"/>
      <c r="R56" s="626"/>
      <c r="S56" s="627"/>
      <c r="T56" s="422" t="s">
        <v>496</v>
      </c>
      <c r="U56" s="423"/>
      <c r="V56" s="424"/>
      <c r="W56" s="257"/>
      <c r="X56" s="258"/>
      <c r="Y56" s="258"/>
      <c r="Z56" s="258"/>
      <c r="AA56" s="258"/>
      <c r="AB56" s="258"/>
      <c r="AC56" s="259"/>
      <c r="AD56" s="257"/>
      <c r="AE56" s="258"/>
      <c r="AF56" s="258"/>
      <c r="AG56" s="258"/>
      <c r="AH56" s="258"/>
      <c r="AI56" s="258"/>
      <c r="AJ56" s="259"/>
      <c r="AK56" s="257"/>
      <c r="AL56" s="258"/>
      <c r="AM56" s="258"/>
      <c r="AN56" s="258"/>
      <c r="AO56" s="258"/>
      <c r="AP56" s="258"/>
      <c r="AQ56" s="259"/>
      <c r="AR56" s="257"/>
      <c r="AS56" s="258"/>
      <c r="AT56" s="258"/>
      <c r="AU56" s="258"/>
      <c r="AV56" s="258"/>
      <c r="AW56" s="258"/>
      <c r="AX56" s="259"/>
      <c r="AY56" s="257"/>
      <c r="AZ56" s="258"/>
      <c r="BA56" s="258"/>
      <c r="BB56" s="872"/>
      <c r="BC56" s="779"/>
      <c r="BD56" s="776"/>
      <c r="BE56" s="779"/>
      <c r="BF56" s="767"/>
      <c r="BG56" s="768"/>
      <c r="BH56" s="768"/>
      <c r="BI56" s="768"/>
      <c r="BJ56" s="769"/>
    </row>
    <row r="57" spans="2:62" ht="20.25" customHeight="1" x14ac:dyDescent="0.2">
      <c r="B57" s="929">
        <f>B55+1</f>
        <v>22</v>
      </c>
      <c r="C57" s="932"/>
      <c r="D57" s="936"/>
      <c r="E57" s="670"/>
      <c r="F57" s="937"/>
      <c r="G57" s="787"/>
      <c r="H57" s="789"/>
      <c r="I57" s="798"/>
      <c r="J57" s="848"/>
      <c r="K57" s="942"/>
      <c r="L57" s="788"/>
      <c r="M57" s="788"/>
      <c r="N57" s="789"/>
      <c r="O57" s="625"/>
      <c r="P57" s="626"/>
      <c r="Q57" s="626"/>
      <c r="R57" s="626"/>
      <c r="S57" s="627"/>
      <c r="T57" s="425" t="s">
        <v>448</v>
      </c>
      <c r="U57" s="426"/>
      <c r="V57" s="427"/>
      <c r="W57" s="251"/>
      <c r="X57" s="252"/>
      <c r="Y57" s="252"/>
      <c r="Z57" s="252"/>
      <c r="AA57" s="252"/>
      <c r="AB57" s="252"/>
      <c r="AC57" s="253"/>
      <c r="AD57" s="251"/>
      <c r="AE57" s="252"/>
      <c r="AF57" s="252"/>
      <c r="AG57" s="252"/>
      <c r="AH57" s="252"/>
      <c r="AI57" s="252"/>
      <c r="AJ57" s="253"/>
      <c r="AK57" s="251"/>
      <c r="AL57" s="252"/>
      <c r="AM57" s="252"/>
      <c r="AN57" s="252"/>
      <c r="AO57" s="252"/>
      <c r="AP57" s="252"/>
      <c r="AQ57" s="253"/>
      <c r="AR57" s="251"/>
      <c r="AS57" s="252"/>
      <c r="AT57" s="252"/>
      <c r="AU57" s="252"/>
      <c r="AV57" s="252"/>
      <c r="AW57" s="252"/>
      <c r="AX57" s="253"/>
      <c r="AY57" s="251"/>
      <c r="AZ57" s="252"/>
      <c r="BA57" s="421"/>
      <c r="BB57" s="940"/>
      <c r="BC57" s="941"/>
      <c r="BD57" s="807"/>
      <c r="BE57" s="810"/>
      <c r="BF57" s="811"/>
      <c r="BG57" s="812"/>
      <c r="BH57" s="812"/>
      <c r="BI57" s="812"/>
      <c r="BJ57" s="813"/>
    </row>
    <row r="58" spans="2:62" ht="20.25" customHeight="1" x14ac:dyDescent="0.2">
      <c r="B58" s="930"/>
      <c r="C58" s="932"/>
      <c r="D58" s="936"/>
      <c r="E58" s="670"/>
      <c r="F58" s="937"/>
      <c r="G58" s="790"/>
      <c r="H58" s="792"/>
      <c r="I58" s="727"/>
      <c r="J58" s="849"/>
      <c r="K58" s="939"/>
      <c r="L58" s="791"/>
      <c r="M58" s="791"/>
      <c r="N58" s="792"/>
      <c r="O58" s="625"/>
      <c r="P58" s="626"/>
      <c r="Q58" s="626"/>
      <c r="R58" s="626"/>
      <c r="S58" s="627"/>
      <c r="T58" s="422" t="s">
        <v>496</v>
      </c>
      <c r="U58" s="423"/>
      <c r="V58" s="424"/>
      <c r="W58" s="257"/>
      <c r="X58" s="258"/>
      <c r="Y58" s="258"/>
      <c r="Z58" s="258"/>
      <c r="AA58" s="258"/>
      <c r="AB58" s="258"/>
      <c r="AC58" s="259"/>
      <c r="AD58" s="257"/>
      <c r="AE58" s="258"/>
      <c r="AF58" s="258"/>
      <c r="AG58" s="258"/>
      <c r="AH58" s="258"/>
      <c r="AI58" s="258"/>
      <c r="AJ58" s="259"/>
      <c r="AK58" s="257"/>
      <c r="AL58" s="258"/>
      <c r="AM58" s="258"/>
      <c r="AN58" s="258"/>
      <c r="AO58" s="258"/>
      <c r="AP58" s="258"/>
      <c r="AQ58" s="259"/>
      <c r="AR58" s="257"/>
      <c r="AS58" s="258"/>
      <c r="AT58" s="258"/>
      <c r="AU58" s="258"/>
      <c r="AV58" s="258"/>
      <c r="AW58" s="258"/>
      <c r="AX58" s="259"/>
      <c r="AY58" s="257"/>
      <c r="AZ58" s="258"/>
      <c r="BA58" s="258"/>
      <c r="BB58" s="872"/>
      <c r="BC58" s="779"/>
      <c r="BD58" s="776"/>
      <c r="BE58" s="779"/>
      <c r="BF58" s="767"/>
      <c r="BG58" s="768"/>
      <c r="BH58" s="768"/>
      <c r="BI58" s="768"/>
      <c r="BJ58" s="769"/>
    </row>
    <row r="59" spans="2:62" ht="20.25" customHeight="1" x14ac:dyDescent="0.2">
      <c r="B59" s="929">
        <f>B57+1</f>
        <v>23</v>
      </c>
      <c r="C59" s="932"/>
      <c r="D59" s="936"/>
      <c r="E59" s="670"/>
      <c r="F59" s="937"/>
      <c r="G59" s="787"/>
      <c r="H59" s="789"/>
      <c r="I59" s="798"/>
      <c r="J59" s="848"/>
      <c r="K59" s="942"/>
      <c r="L59" s="788"/>
      <c r="M59" s="788"/>
      <c r="N59" s="789"/>
      <c r="O59" s="625"/>
      <c r="P59" s="626"/>
      <c r="Q59" s="626"/>
      <c r="R59" s="626"/>
      <c r="S59" s="627"/>
      <c r="T59" s="425" t="s">
        <v>448</v>
      </c>
      <c r="U59" s="426"/>
      <c r="V59" s="427"/>
      <c r="W59" s="251"/>
      <c r="X59" s="252"/>
      <c r="Y59" s="252"/>
      <c r="Z59" s="252"/>
      <c r="AA59" s="252"/>
      <c r="AB59" s="252"/>
      <c r="AC59" s="253"/>
      <c r="AD59" s="251"/>
      <c r="AE59" s="252"/>
      <c r="AF59" s="252"/>
      <c r="AG59" s="252"/>
      <c r="AH59" s="252"/>
      <c r="AI59" s="252"/>
      <c r="AJ59" s="253"/>
      <c r="AK59" s="251"/>
      <c r="AL59" s="252"/>
      <c r="AM59" s="252"/>
      <c r="AN59" s="252"/>
      <c r="AO59" s="252"/>
      <c r="AP59" s="252"/>
      <c r="AQ59" s="253"/>
      <c r="AR59" s="251"/>
      <c r="AS59" s="252"/>
      <c r="AT59" s="252"/>
      <c r="AU59" s="252"/>
      <c r="AV59" s="252"/>
      <c r="AW59" s="252"/>
      <c r="AX59" s="253"/>
      <c r="AY59" s="251"/>
      <c r="AZ59" s="252"/>
      <c r="BA59" s="421"/>
      <c r="BB59" s="940"/>
      <c r="BC59" s="941"/>
      <c r="BD59" s="807"/>
      <c r="BE59" s="810"/>
      <c r="BF59" s="811"/>
      <c r="BG59" s="812"/>
      <c r="BH59" s="812"/>
      <c r="BI59" s="812"/>
      <c r="BJ59" s="813"/>
    </row>
    <row r="60" spans="2:62" ht="20.25" customHeight="1" x14ac:dyDescent="0.2">
      <c r="B60" s="930"/>
      <c r="C60" s="932"/>
      <c r="D60" s="936"/>
      <c r="E60" s="670"/>
      <c r="F60" s="937"/>
      <c r="G60" s="790"/>
      <c r="H60" s="792"/>
      <c r="I60" s="727"/>
      <c r="J60" s="849"/>
      <c r="K60" s="939"/>
      <c r="L60" s="791"/>
      <c r="M60" s="791"/>
      <c r="N60" s="792"/>
      <c r="O60" s="625"/>
      <c r="P60" s="626"/>
      <c r="Q60" s="626"/>
      <c r="R60" s="626"/>
      <c r="S60" s="627"/>
      <c r="T60" s="422" t="s">
        <v>496</v>
      </c>
      <c r="U60" s="423"/>
      <c r="V60" s="424"/>
      <c r="W60" s="257"/>
      <c r="X60" s="258"/>
      <c r="Y60" s="258"/>
      <c r="Z60" s="258"/>
      <c r="AA60" s="258"/>
      <c r="AB60" s="258"/>
      <c r="AC60" s="259"/>
      <c r="AD60" s="257"/>
      <c r="AE60" s="258"/>
      <c r="AF60" s="258"/>
      <c r="AG60" s="258"/>
      <c r="AH60" s="258"/>
      <c r="AI60" s="258"/>
      <c r="AJ60" s="259"/>
      <c r="AK60" s="257"/>
      <c r="AL60" s="258"/>
      <c r="AM60" s="258"/>
      <c r="AN60" s="258"/>
      <c r="AO60" s="258"/>
      <c r="AP60" s="258"/>
      <c r="AQ60" s="259"/>
      <c r="AR60" s="257"/>
      <c r="AS60" s="258"/>
      <c r="AT60" s="258"/>
      <c r="AU60" s="258"/>
      <c r="AV60" s="258"/>
      <c r="AW60" s="258"/>
      <c r="AX60" s="259"/>
      <c r="AY60" s="257"/>
      <c r="AZ60" s="258"/>
      <c r="BA60" s="258"/>
      <c r="BB60" s="872"/>
      <c r="BC60" s="779"/>
      <c r="BD60" s="776"/>
      <c r="BE60" s="779"/>
      <c r="BF60" s="767"/>
      <c r="BG60" s="768"/>
      <c r="BH60" s="768"/>
      <c r="BI60" s="768"/>
      <c r="BJ60" s="769"/>
    </row>
    <row r="61" spans="2:62" ht="20.25" customHeight="1" x14ac:dyDescent="0.2">
      <c r="B61" s="929">
        <f>B59+1</f>
        <v>24</v>
      </c>
      <c r="C61" s="932"/>
      <c r="D61" s="936"/>
      <c r="E61" s="670"/>
      <c r="F61" s="937"/>
      <c r="G61" s="787"/>
      <c r="H61" s="789"/>
      <c r="I61" s="798"/>
      <c r="J61" s="848"/>
      <c r="K61" s="942"/>
      <c r="L61" s="788"/>
      <c r="M61" s="788"/>
      <c r="N61" s="789"/>
      <c r="O61" s="625"/>
      <c r="P61" s="626"/>
      <c r="Q61" s="626"/>
      <c r="R61" s="626"/>
      <c r="S61" s="627"/>
      <c r="T61" s="425" t="s">
        <v>448</v>
      </c>
      <c r="U61" s="426"/>
      <c r="V61" s="427"/>
      <c r="W61" s="251"/>
      <c r="X61" s="252"/>
      <c r="Y61" s="252"/>
      <c r="Z61" s="252"/>
      <c r="AA61" s="252"/>
      <c r="AB61" s="252"/>
      <c r="AC61" s="253"/>
      <c r="AD61" s="251"/>
      <c r="AE61" s="252"/>
      <c r="AF61" s="252"/>
      <c r="AG61" s="252"/>
      <c r="AH61" s="252"/>
      <c r="AI61" s="252"/>
      <c r="AJ61" s="253"/>
      <c r="AK61" s="251"/>
      <c r="AL61" s="252"/>
      <c r="AM61" s="252"/>
      <c r="AN61" s="252"/>
      <c r="AO61" s="252"/>
      <c r="AP61" s="252"/>
      <c r="AQ61" s="253"/>
      <c r="AR61" s="251"/>
      <c r="AS61" s="252"/>
      <c r="AT61" s="252"/>
      <c r="AU61" s="252"/>
      <c r="AV61" s="252"/>
      <c r="AW61" s="252"/>
      <c r="AX61" s="253"/>
      <c r="AY61" s="251"/>
      <c r="AZ61" s="252"/>
      <c r="BA61" s="421"/>
      <c r="BB61" s="940"/>
      <c r="BC61" s="941"/>
      <c r="BD61" s="807"/>
      <c r="BE61" s="810"/>
      <c r="BF61" s="811"/>
      <c r="BG61" s="812"/>
      <c r="BH61" s="812"/>
      <c r="BI61" s="812"/>
      <c r="BJ61" s="813"/>
    </row>
    <row r="62" spans="2:62" ht="20.25" customHeight="1" x14ac:dyDescent="0.2">
      <c r="B62" s="930"/>
      <c r="C62" s="932"/>
      <c r="D62" s="936"/>
      <c r="E62" s="670"/>
      <c r="F62" s="937"/>
      <c r="G62" s="790"/>
      <c r="H62" s="792"/>
      <c r="I62" s="727"/>
      <c r="J62" s="849"/>
      <c r="K62" s="939"/>
      <c r="L62" s="791"/>
      <c r="M62" s="791"/>
      <c r="N62" s="792"/>
      <c r="O62" s="625"/>
      <c r="P62" s="626"/>
      <c r="Q62" s="626"/>
      <c r="R62" s="626"/>
      <c r="S62" s="627"/>
      <c r="T62" s="422" t="s">
        <v>496</v>
      </c>
      <c r="U62" s="423"/>
      <c r="V62" s="424"/>
      <c r="W62" s="257"/>
      <c r="X62" s="258"/>
      <c r="Y62" s="258"/>
      <c r="Z62" s="258"/>
      <c r="AA62" s="258"/>
      <c r="AB62" s="258"/>
      <c r="AC62" s="259"/>
      <c r="AD62" s="257"/>
      <c r="AE62" s="258"/>
      <c r="AF62" s="258"/>
      <c r="AG62" s="258"/>
      <c r="AH62" s="258"/>
      <c r="AI62" s="258"/>
      <c r="AJ62" s="259"/>
      <c r="AK62" s="257"/>
      <c r="AL62" s="258"/>
      <c r="AM62" s="258"/>
      <c r="AN62" s="258"/>
      <c r="AO62" s="258"/>
      <c r="AP62" s="258"/>
      <c r="AQ62" s="259"/>
      <c r="AR62" s="257"/>
      <c r="AS62" s="258"/>
      <c r="AT62" s="258"/>
      <c r="AU62" s="258"/>
      <c r="AV62" s="258"/>
      <c r="AW62" s="258"/>
      <c r="AX62" s="259"/>
      <c r="AY62" s="257"/>
      <c r="AZ62" s="258"/>
      <c r="BA62" s="258"/>
      <c r="BB62" s="872"/>
      <c r="BC62" s="779"/>
      <c r="BD62" s="776"/>
      <c r="BE62" s="779"/>
      <c r="BF62" s="767"/>
      <c r="BG62" s="768"/>
      <c r="BH62" s="768"/>
      <c r="BI62" s="768"/>
      <c r="BJ62" s="769"/>
    </row>
    <row r="63" spans="2:62" ht="20.25" customHeight="1" x14ac:dyDescent="0.2">
      <c r="B63" s="929">
        <f>B61+1</f>
        <v>25</v>
      </c>
      <c r="C63" s="932"/>
      <c r="D63" s="936"/>
      <c r="E63" s="670"/>
      <c r="F63" s="937"/>
      <c r="G63" s="787"/>
      <c r="H63" s="789"/>
      <c r="I63" s="798"/>
      <c r="J63" s="848"/>
      <c r="K63" s="942"/>
      <c r="L63" s="788"/>
      <c r="M63" s="788"/>
      <c r="N63" s="789"/>
      <c r="O63" s="625"/>
      <c r="P63" s="626"/>
      <c r="Q63" s="626"/>
      <c r="R63" s="626"/>
      <c r="S63" s="627"/>
      <c r="T63" s="425" t="s">
        <v>448</v>
      </c>
      <c r="U63" s="426"/>
      <c r="V63" s="427"/>
      <c r="W63" s="251"/>
      <c r="X63" s="252"/>
      <c r="Y63" s="252"/>
      <c r="Z63" s="252"/>
      <c r="AA63" s="252"/>
      <c r="AB63" s="252"/>
      <c r="AC63" s="253"/>
      <c r="AD63" s="251"/>
      <c r="AE63" s="252"/>
      <c r="AF63" s="252"/>
      <c r="AG63" s="252"/>
      <c r="AH63" s="252"/>
      <c r="AI63" s="252"/>
      <c r="AJ63" s="253"/>
      <c r="AK63" s="251"/>
      <c r="AL63" s="252"/>
      <c r="AM63" s="252"/>
      <c r="AN63" s="252"/>
      <c r="AO63" s="252"/>
      <c r="AP63" s="252"/>
      <c r="AQ63" s="253"/>
      <c r="AR63" s="251"/>
      <c r="AS63" s="252"/>
      <c r="AT63" s="252"/>
      <c r="AU63" s="252"/>
      <c r="AV63" s="252"/>
      <c r="AW63" s="252"/>
      <c r="AX63" s="253"/>
      <c r="AY63" s="251"/>
      <c r="AZ63" s="252"/>
      <c r="BA63" s="421"/>
      <c r="BB63" s="940"/>
      <c r="BC63" s="941"/>
      <c r="BD63" s="807"/>
      <c r="BE63" s="810"/>
      <c r="BF63" s="811"/>
      <c r="BG63" s="812"/>
      <c r="BH63" s="812"/>
      <c r="BI63" s="812"/>
      <c r="BJ63" s="813"/>
    </row>
    <row r="64" spans="2:62" ht="20.25" customHeight="1" x14ac:dyDescent="0.2">
      <c r="B64" s="930"/>
      <c r="C64" s="932"/>
      <c r="D64" s="936"/>
      <c r="E64" s="670"/>
      <c r="F64" s="937"/>
      <c r="G64" s="790"/>
      <c r="H64" s="792"/>
      <c r="I64" s="727"/>
      <c r="J64" s="849"/>
      <c r="K64" s="939"/>
      <c r="L64" s="791"/>
      <c r="M64" s="791"/>
      <c r="N64" s="792"/>
      <c r="O64" s="625"/>
      <c r="P64" s="626"/>
      <c r="Q64" s="626"/>
      <c r="R64" s="626"/>
      <c r="S64" s="627"/>
      <c r="T64" s="422" t="s">
        <v>496</v>
      </c>
      <c r="U64" s="423"/>
      <c r="V64" s="424"/>
      <c r="W64" s="257"/>
      <c r="X64" s="258"/>
      <c r="Y64" s="258"/>
      <c r="Z64" s="258"/>
      <c r="AA64" s="258"/>
      <c r="AB64" s="258"/>
      <c r="AC64" s="259"/>
      <c r="AD64" s="257"/>
      <c r="AE64" s="258"/>
      <c r="AF64" s="258"/>
      <c r="AG64" s="258"/>
      <c r="AH64" s="258"/>
      <c r="AI64" s="258"/>
      <c r="AJ64" s="259"/>
      <c r="AK64" s="257"/>
      <c r="AL64" s="258"/>
      <c r="AM64" s="258"/>
      <c r="AN64" s="258"/>
      <c r="AO64" s="258"/>
      <c r="AP64" s="258"/>
      <c r="AQ64" s="259"/>
      <c r="AR64" s="257"/>
      <c r="AS64" s="258"/>
      <c r="AT64" s="258"/>
      <c r="AU64" s="258"/>
      <c r="AV64" s="258"/>
      <c r="AW64" s="258"/>
      <c r="AX64" s="259"/>
      <c r="AY64" s="257"/>
      <c r="AZ64" s="258"/>
      <c r="BA64" s="258"/>
      <c r="BB64" s="872"/>
      <c r="BC64" s="779"/>
      <c r="BD64" s="776"/>
      <c r="BE64" s="779"/>
      <c r="BF64" s="767"/>
      <c r="BG64" s="768"/>
      <c r="BH64" s="768"/>
      <c r="BI64" s="768"/>
      <c r="BJ64" s="769"/>
    </row>
    <row r="65" spans="2:62" ht="20.25" customHeight="1" x14ac:dyDescent="0.2">
      <c r="B65" s="929">
        <f>B63+1</f>
        <v>26</v>
      </c>
      <c r="C65" s="932"/>
      <c r="D65" s="936"/>
      <c r="E65" s="670"/>
      <c r="F65" s="937"/>
      <c r="G65" s="787"/>
      <c r="H65" s="789"/>
      <c r="I65" s="798"/>
      <c r="J65" s="848"/>
      <c r="K65" s="942"/>
      <c r="L65" s="788"/>
      <c r="M65" s="788"/>
      <c r="N65" s="789"/>
      <c r="O65" s="625"/>
      <c r="P65" s="626"/>
      <c r="Q65" s="626"/>
      <c r="R65" s="626"/>
      <c r="S65" s="627"/>
      <c r="T65" s="425" t="s">
        <v>448</v>
      </c>
      <c r="U65" s="426"/>
      <c r="V65" s="427"/>
      <c r="W65" s="251"/>
      <c r="X65" s="252"/>
      <c r="Y65" s="252"/>
      <c r="Z65" s="252"/>
      <c r="AA65" s="252"/>
      <c r="AB65" s="252"/>
      <c r="AC65" s="253"/>
      <c r="AD65" s="251"/>
      <c r="AE65" s="252"/>
      <c r="AF65" s="252"/>
      <c r="AG65" s="252"/>
      <c r="AH65" s="252"/>
      <c r="AI65" s="252"/>
      <c r="AJ65" s="253"/>
      <c r="AK65" s="251"/>
      <c r="AL65" s="252"/>
      <c r="AM65" s="252"/>
      <c r="AN65" s="252"/>
      <c r="AO65" s="252"/>
      <c r="AP65" s="252"/>
      <c r="AQ65" s="253"/>
      <c r="AR65" s="251"/>
      <c r="AS65" s="252"/>
      <c r="AT65" s="252"/>
      <c r="AU65" s="252"/>
      <c r="AV65" s="252"/>
      <c r="AW65" s="252"/>
      <c r="AX65" s="253"/>
      <c r="AY65" s="251"/>
      <c r="AZ65" s="252"/>
      <c r="BA65" s="421"/>
      <c r="BB65" s="940"/>
      <c r="BC65" s="941"/>
      <c r="BD65" s="807"/>
      <c r="BE65" s="810"/>
      <c r="BF65" s="811"/>
      <c r="BG65" s="812"/>
      <c r="BH65" s="812"/>
      <c r="BI65" s="812"/>
      <c r="BJ65" s="813"/>
    </row>
    <row r="66" spans="2:62" ht="20.25" customHeight="1" x14ac:dyDescent="0.2">
      <c r="B66" s="930"/>
      <c r="C66" s="932"/>
      <c r="D66" s="936"/>
      <c r="E66" s="670"/>
      <c r="F66" s="937"/>
      <c r="G66" s="790"/>
      <c r="H66" s="792"/>
      <c r="I66" s="727"/>
      <c r="J66" s="849"/>
      <c r="K66" s="939"/>
      <c r="L66" s="791"/>
      <c r="M66" s="791"/>
      <c r="N66" s="792"/>
      <c r="O66" s="625"/>
      <c r="P66" s="626"/>
      <c r="Q66" s="626"/>
      <c r="R66" s="626"/>
      <c r="S66" s="627"/>
      <c r="T66" s="422" t="s">
        <v>496</v>
      </c>
      <c r="U66" s="423"/>
      <c r="V66" s="424"/>
      <c r="W66" s="257"/>
      <c r="X66" s="258"/>
      <c r="Y66" s="258"/>
      <c r="Z66" s="258"/>
      <c r="AA66" s="258"/>
      <c r="AB66" s="258"/>
      <c r="AC66" s="259"/>
      <c r="AD66" s="257"/>
      <c r="AE66" s="258"/>
      <c r="AF66" s="258"/>
      <c r="AG66" s="258"/>
      <c r="AH66" s="258"/>
      <c r="AI66" s="258"/>
      <c r="AJ66" s="259"/>
      <c r="AK66" s="257"/>
      <c r="AL66" s="258"/>
      <c r="AM66" s="258"/>
      <c r="AN66" s="258"/>
      <c r="AO66" s="258"/>
      <c r="AP66" s="258"/>
      <c r="AQ66" s="259"/>
      <c r="AR66" s="257"/>
      <c r="AS66" s="258"/>
      <c r="AT66" s="258"/>
      <c r="AU66" s="258"/>
      <c r="AV66" s="258"/>
      <c r="AW66" s="258"/>
      <c r="AX66" s="259"/>
      <c r="AY66" s="257"/>
      <c r="AZ66" s="258"/>
      <c r="BA66" s="258"/>
      <c r="BB66" s="872"/>
      <c r="BC66" s="779"/>
      <c r="BD66" s="776"/>
      <c r="BE66" s="779"/>
      <c r="BF66" s="767"/>
      <c r="BG66" s="768"/>
      <c r="BH66" s="768"/>
      <c r="BI66" s="768"/>
      <c r="BJ66" s="769"/>
    </row>
    <row r="67" spans="2:62" ht="20.25" customHeight="1" x14ac:dyDescent="0.2">
      <c r="B67" s="929">
        <f>B65+1</f>
        <v>27</v>
      </c>
      <c r="C67" s="932"/>
      <c r="D67" s="936"/>
      <c r="E67" s="670"/>
      <c r="F67" s="937"/>
      <c r="G67" s="787"/>
      <c r="H67" s="789"/>
      <c r="I67" s="798"/>
      <c r="J67" s="848"/>
      <c r="K67" s="942"/>
      <c r="L67" s="788"/>
      <c r="M67" s="788"/>
      <c r="N67" s="789"/>
      <c r="O67" s="625"/>
      <c r="P67" s="626"/>
      <c r="Q67" s="626"/>
      <c r="R67" s="626"/>
      <c r="S67" s="627"/>
      <c r="T67" s="425" t="s">
        <v>448</v>
      </c>
      <c r="U67" s="426"/>
      <c r="V67" s="427"/>
      <c r="W67" s="251"/>
      <c r="X67" s="252"/>
      <c r="Y67" s="252"/>
      <c r="Z67" s="252"/>
      <c r="AA67" s="252"/>
      <c r="AB67" s="252"/>
      <c r="AC67" s="253"/>
      <c r="AD67" s="251"/>
      <c r="AE67" s="252"/>
      <c r="AF67" s="252"/>
      <c r="AG67" s="252"/>
      <c r="AH67" s="252"/>
      <c r="AI67" s="252"/>
      <c r="AJ67" s="253"/>
      <c r="AK67" s="251"/>
      <c r="AL67" s="252"/>
      <c r="AM67" s="252"/>
      <c r="AN67" s="252"/>
      <c r="AO67" s="252"/>
      <c r="AP67" s="252"/>
      <c r="AQ67" s="253"/>
      <c r="AR67" s="251"/>
      <c r="AS67" s="252"/>
      <c r="AT67" s="252"/>
      <c r="AU67" s="252"/>
      <c r="AV67" s="252"/>
      <c r="AW67" s="252"/>
      <c r="AX67" s="253"/>
      <c r="AY67" s="251"/>
      <c r="AZ67" s="252"/>
      <c r="BA67" s="421"/>
      <c r="BB67" s="940"/>
      <c r="BC67" s="941"/>
      <c r="BD67" s="807"/>
      <c r="BE67" s="810"/>
      <c r="BF67" s="811"/>
      <c r="BG67" s="812"/>
      <c r="BH67" s="812"/>
      <c r="BI67" s="812"/>
      <c r="BJ67" s="813"/>
    </row>
    <row r="68" spans="2:62" ht="20.25" customHeight="1" x14ac:dyDescent="0.2">
      <c r="B68" s="930"/>
      <c r="C68" s="932"/>
      <c r="D68" s="936"/>
      <c r="E68" s="670"/>
      <c r="F68" s="937"/>
      <c r="G68" s="790"/>
      <c r="H68" s="792"/>
      <c r="I68" s="727"/>
      <c r="J68" s="849"/>
      <c r="K68" s="939"/>
      <c r="L68" s="791"/>
      <c r="M68" s="791"/>
      <c r="N68" s="792"/>
      <c r="O68" s="625"/>
      <c r="P68" s="626"/>
      <c r="Q68" s="626"/>
      <c r="R68" s="626"/>
      <c r="S68" s="627"/>
      <c r="T68" s="422" t="s">
        <v>496</v>
      </c>
      <c r="U68" s="423"/>
      <c r="V68" s="424"/>
      <c r="W68" s="257"/>
      <c r="X68" s="258"/>
      <c r="Y68" s="258"/>
      <c r="Z68" s="258"/>
      <c r="AA68" s="258"/>
      <c r="AB68" s="258"/>
      <c r="AC68" s="259"/>
      <c r="AD68" s="257"/>
      <c r="AE68" s="258"/>
      <c r="AF68" s="258"/>
      <c r="AG68" s="258"/>
      <c r="AH68" s="258"/>
      <c r="AI68" s="258"/>
      <c r="AJ68" s="259"/>
      <c r="AK68" s="257"/>
      <c r="AL68" s="258"/>
      <c r="AM68" s="258"/>
      <c r="AN68" s="258"/>
      <c r="AO68" s="258"/>
      <c r="AP68" s="258"/>
      <c r="AQ68" s="259"/>
      <c r="AR68" s="257"/>
      <c r="AS68" s="258"/>
      <c r="AT68" s="258"/>
      <c r="AU68" s="258"/>
      <c r="AV68" s="258"/>
      <c r="AW68" s="258"/>
      <c r="AX68" s="259"/>
      <c r="AY68" s="257"/>
      <c r="AZ68" s="258"/>
      <c r="BA68" s="258"/>
      <c r="BB68" s="872"/>
      <c r="BC68" s="779"/>
      <c r="BD68" s="776"/>
      <c r="BE68" s="779"/>
      <c r="BF68" s="767"/>
      <c r="BG68" s="768"/>
      <c r="BH68" s="768"/>
      <c r="BI68" s="768"/>
      <c r="BJ68" s="769"/>
    </row>
    <row r="69" spans="2:62" ht="20.25" customHeight="1" x14ac:dyDescent="0.2">
      <c r="B69" s="929">
        <f>B67+1</f>
        <v>28</v>
      </c>
      <c r="C69" s="932"/>
      <c r="D69" s="936"/>
      <c r="E69" s="670"/>
      <c r="F69" s="937"/>
      <c r="G69" s="787"/>
      <c r="H69" s="789"/>
      <c r="I69" s="798"/>
      <c r="J69" s="848"/>
      <c r="K69" s="942"/>
      <c r="L69" s="788"/>
      <c r="M69" s="788"/>
      <c r="N69" s="789"/>
      <c r="O69" s="625"/>
      <c r="P69" s="626"/>
      <c r="Q69" s="626"/>
      <c r="R69" s="626"/>
      <c r="S69" s="627"/>
      <c r="T69" s="425" t="s">
        <v>448</v>
      </c>
      <c r="U69" s="426"/>
      <c r="V69" s="427"/>
      <c r="W69" s="251"/>
      <c r="X69" s="252"/>
      <c r="Y69" s="252"/>
      <c r="Z69" s="252"/>
      <c r="AA69" s="252"/>
      <c r="AB69" s="252"/>
      <c r="AC69" s="253"/>
      <c r="AD69" s="251"/>
      <c r="AE69" s="252"/>
      <c r="AF69" s="252"/>
      <c r="AG69" s="252"/>
      <c r="AH69" s="252"/>
      <c r="AI69" s="252"/>
      <c r="AJ69" s="253"/>
      <c r="AK69" s="251"/>
      <c r="AL69" s="252"/>
      <c r="AM69" s="252"/>
      <c r="AN69" s="252"/>
      <c r="AO69" s="252"/>
      <c r="AP69" s="252"/>
      <c r="AQ69" s="253"/>
      <c r="AR69" s="251"/>
      <c r="AS69" s="252"/>
      <c r="AT69" s="252"/>
      <c r="AU69" s="252"/>
      <c r="AV69" s="252"/>
      <c r="AW69" s="252"/>
      <c r="AX69" s="253"/>
      <c r="AY69" s="251"/>
      <c r="AZ69" s="252"/>
      <c r="BA69" s="421"/>
      <c r="BB69" s="940"/>
      <c r="BC69" s="941"/>
      <c r="BD69" s="807"/>
      <c r="BE69" s="810"/>
      <c r="BF69" s="811"/>
      <c r="BG69" s="812"/>
      <c r="BH69" s="812"/>
      <c r="BI69" s="812"/>
      <c r="BJ69" s="813"/>
    </row>
    <row r="70" spans="2:62" ht="20.25" customHeight="1" x14ac:dyDescent="0.2">
      <c r="B70" s="930"/>
      <c r="C70" s="932"/>
      <c r="D70" s="936"/>
      <c r="E70" s="670"/>
      <c r="F70" s="937"/>
      <c r="G70" s="790"/>
      <c r="H70" s="792"/>
      <c r="I70" s="727"/>
      <c r="J70" s="849"/>
      <c r="K70" s="939"/>
      <c r="L70" s="791"/>
      <c r="M70" s="791"/>
      <c r="N70" s="792"/>
      <c r="O70" s="625"/>
      <c r="P70" s="626"/>
      <c r="Q70" s="626"/>
      <c r="R70" s="626"/>
      <c r="S70" s="627"/>
      <c r="T70" s="422" t="s">
        <v>496</v>
      </c>
      <c r="U70" s="423"/>
      <c r="V70" s="424"/>
      <c r="W70" s="257"/>
      <c r="X70" s="258"/>
      <c r="Y70" s="258"/>
      <c r="Z70" s="258"/>
      <c r="AA70" s="258"/>
      <c r="AB70" s="258"/>
      <c r="AC70" s="259"/>
      <c r="AD70" s="257"/>
      <c r="AE70" s="258"/>
      <c r="AF70" s="258"/>
      <c r="AG70" s="258"/>
      <c r="AH70" s="258"/>
      <c r="AI70" s="258"/>
      <c r="AJ70" s="259"/>
      <c r="AK70" s="257"/>
      <c r="AL70" s="258"/>
      <c r="AM70" s="258"/>
      <c r="AN70" s="258"/>
      <c r="AO70" s="258"/>
      <c r="AP70" s="258"/>
      <c r="AQ70" s="259"/>
      <c r="AR70" s="257"/>
      <c r="AS70" s="258"/>
      <c r="AT70" s="258"/>
      <c r="AU70" s="258"/>
      <c r="AV70" s="258"/>
      <c r="AW70" s="258"/>
      <c r="AX70" s="259"/>
      <c r="AY70" s="257"/>
      <c r="AZ70" s="258"/>
      <c r="BA70" s="258"/>
      <c r="BB70" s="872"/>
      <c r="BC70" s="779"/>
      <c r="BD70" s="776"/>
      <c r="BE70" s="779"/>
      <c r="BF70" s="767"/>
      <c r="BG70" s="768"/>
      <c r="BH70" s="768"/>
      <c r="BI70" s="768"/>
      <c r="BJ70" s="769"/>
    </row>
    <row r="71" spans="2:62" ht="20.25" customHeight="1" x14ac:dyDescent="0.2">
      <c r="B71" s="929">
        <f>B69+1</f>
        <v>29</v>
      </c>
      <c r="C71" s="932"/>
      <c r="D71" s="936"/>
      <c r="E71" s="670"/>
      <c r="F71" s="937"/>
      <c r="G71" s="787"/>
      <c r="H71" s="789"/>
      <c r="I71" s="798"/>
      <c r="J71" s="848"/>
      <c r="K71" s="942"/>
      <c r="L71" s="788"/>
      <c r="M71" s="788"/>
      <c r="N71" s="789"/>
      <c r="O71" s="625"/>
      <c r="P71" s="626"/>
      <c r="Q71" s="626"/>
      <c r="R71" s="626"/>
      <c r="S71" s="627"/>
      <c r="T71" s="425" t="s">
        <v>448</v>
      </c>
      <c r="U71" s="426"/>
      <c r="V71" s="427"/>
      <c r="W71" s="251"/>
      <c r="X71" s="252"/>
      <c r="Y71" s="252"/>
      <c r="Z71" s="252"/>
      <c r="AA71" s="252"/>
      <c r="AB71" s="252"/>
      <c r="AC71" s="253"/>
      <c r="AD71" s="251"/>
      <c r="AE71" s="252"/>
      <c r="AF71" s="252"/>
      <c r="AG71" s="252"/>
      <c r="AH71" s="252"/>
      <c r="AI71" s="252"/>
      <c r="AJ71" s="253"/>
      <c r="AK71" s="251"/>
      <c r="AL71" s="252"/>
      <c r="AM71" s="252"/>
      <c r="AN71" s="252"/>
      <c r="AO71" s="252"/>
      <c r="AP71" s="252"/>
      <c r="AQ71" s="253"/>
      <c r="AR71" s="251"/>
      <c r="AS71" s="252"/>
      <c r="AT71" s="252"/>
      <c r="AU71" s="252"/>
      <c r="AV71" s="252"/>
      <c r="AW71" s="252"/>
      <c r="AX71" s="253"/>
      <c r="AY71" s="251"/>
      <c r="AZ71" s="252"/>
      <c r="BA71" s="421"/>
      <c r="BB71" s="940"/>
      <c r="BC71" s="941"/>
      <c r="BD71" s="807"/>
      <c r="BE71" s="810"/>
      <c r="BF71" s="811"/>
      <c r="BG71" s="812"/>
      <c r="BH71" s="812"/>
      <c r="BI71" s="812"/>
      <c r="BJ71" s="813"/>
    </row>
    <row r="72" spans="2:62" ht="20.25" customHeight="1" x14ac:dyDescent="0.2">
      <c r="B72" s="930"/>
      <c r="C72" s="932"/>
      <c r="D72" s="936"/>
      <c r="E72" s="670"/>
      <c r="F72" s="937"/>
      <c r="G72" s="793"/>
      <c r="H72" s="795"/>
      <c r="I72" s="801"/>
      <c r="J72" s="850"/>
      <c r="K72" s="943"/>
      <c r="L72" s="794"/>
      <c r="M72" s="794"/>
      <c r="N72" s="795"/>
      <c r="O72" s="625"/>
      <c r="P72" s="626"/>
      <c r="Q72" s="626"/>
      <c r="R72" s="626"/>
      <c r="S72" s="627"/>
      <c r="T72" s="422" t="s">
        <v>496</v>
      </c>
      <c r="U72" s="423"/>
      <c r="V72" s="424"/>
      <c r="W72" s="257"/>
      <c r="X72" s="258"/>
      <c r="Y72" s="258"/>
      <c r="Z72" s="258"/>
      <c r="AA72" s="258"/>
      <c r="AB72" s="258"/>
      <c r="AC72" s="259"/>
      <c r="AD72" s="257"/>
      <c r="AE72" s="258"/>
      <c r="AF72" s="258"/>
      <c r="AG72" s="258"/>
      <c r="AH72" s="258"/>
      <c r="AI72" s="258"/>
      <c r="AJ72" s="259"/>
      <c r="AK72" s="257"/>
      <c r="AL72" s="258"/>
      <c r="AM72" s="258"/>
      <c r="AN72" s="258"/>
      <c r="AO72" s="258"/>
      <c r="AP72" s="258"/>
      <c r="AQ72" s="259"/>
      <c r="AR72" s="257"/>
      <c r="AS72" s="258"/>
      <c r="AT72" s="258"/>
      <c r="AU72" s="258"/>
      <c r="AV72" s="258"/>
      <c r="AW72" s="258"/>
      <c r="AX72" s="259"/>
      <c r="AY72" s="257"/>
      <c r="AZ72" s="258"/>
      <c r="BA72" s="258"/>
      <c r="BB72" s="873"/>
      <c r="BC72" s="786"/>
      <c r="BD72" s="783"/>
      <c r="BE72" s="786"/>
      <c r="BF72" s="770"/>
      <c r="BG72" s="771"/>
      <c r="BH72" s="771"/>
      <c r="BI72" s="771"/>
      <c r="BJ72" s="772"/>
    </row>
    <row r="73" spans="2:62" ht="20.25" customHeight="1" x14ac:dyDescent="0.2">
      <c r="B73" s="929">
        <f>B71+1</f>
        <v>30</v>
      </c>
      <c r="C73" s="932"/>
      <c r="D73" s="936"/>
      <c r="E73" s="670"/>
      <c r="F73" s="937"/>
      <c r="G73" s="787"/>
      <c r="H73" s="789"/>
      <c r="I73" s="798"/>
      <c r="J73" s="848"/>
      <c r="K73" s="942"/>
      <c r="L73" s="788"/>
      <c r="M73" s="788"/>
      <c r="N73" s="789"/>
      <c r="O73" s="625"/>
      <c r="P73" s="626"/>
      <c r="Q73" s="626"/>
      <c r="R73" s="626"/>
      <c r="S73" s="627"/>
      <c r="T73" s="418" t="s">
        <v>448</v>
      </c>
      <c r="U73" s="419"/>
      <c r="V73" s="420"/>
      <c r="W73" s="251"/>
      <c r="X73" s="252"/>
      <c r="Y73" s="252"/>
      <c r="Z73" s="252"/>
      <c r="AA73" s="252"/>
      <c r="AB73" s="252"/>
      <c r="AC73" s="253"/>
      <c r="AD73" s="251"/>
      <c r="AE73" s="252"/>
      <c r="AF73" s="252"/>
      <c r="AG73" s="252"/>
      <c r="AH73" s="252"/>
      <c r="AI73" s="252"/>
      <c r="AJ73" s="253"/>
      <c r="AK73" s="251"/>
      <c r="AL73" s="252"/>
      <c r="AM73" s="252"/>
      <c r="AN73" s="252"/>
      <c r="AO73" s="252"/>
      <c r="AP73" s="252"/>
      <c r="AQ73" s="253"/>
      <c r="AR73" s="251"/>
      <c r="AS73" s="252"/>
      <c r="AT73" s="252"/>
      <c r="AU73" s="252"/>
      <c r="AV73" s="252"/>
      <c r="AW73" s="252"/>
      <c r="AX73" s="253"/>
      <c r="AY73" s="251"/>
      <c r="AZ73" s="252"/>
      <c r="BA73" s="421"/>
      <c r="BB73" s="940"/>
      <c r="BC73" s="941"/>
      <c r="BD73" s="807"/>
      <c r="BE73" s="810"/>
      <c r="BF73" s="811"/>
      <c r="BG73" s="812"/>
      <c r="BH73" s="812"/>
      <c r="BI73" s="812"/>
      <c r="BJ73" s="813"/>
    </row>
    <row r="74" spans="2:62" ht="20.25" customHeight="1" thickBot="1" x14ac:dyDescent="0.25">
      <c r="B74" s="680"/>
      <c r="C74" s="944"/>
      <c r="D74" s="945"/>
      <c r="E74" s="946"/>
      <c r="F74" s="947"/>
      <c r="G74" s="875"/>
      <c r="H74" s="877"/>
      <c r="I74" s="879"/>
      <c r="J74" s="881"/>
      <c r="K74" s="948"/>
      <c r="L74" s="876"/>
      <c r="M74" s="876"/>
      <c r="N74" s="877"/>
      <c r="O74" s="655"/>
      <c r="P74" s="656"/>
      <c r="Q74" s="656"/>
      <c r="R74" s="656"/>
      <c r="S74" s="657"/>
      <c r="T74" s="428" t="s">
        <v>496</v>
      </c>
      <c r="U74" s="429"/>
      <c r="V74" s="430"/>
      <c r="W74" s="431"/>
      <c r="X74" s="432"/>
      <c r="Y74" s="432"/>
      <c r="Z74" s="432"/>
      <c r="AA74" s="432"/>
      <c r="AB74" s="432"/>
      <c r="AC74" s="433"/>
      <c r="AD74" s="431"/>
      <c r="AE74" s="432"/>
      <c r="AF74" s="432"/>
      <c r="AG74" s="432"/>
      <c r="AH74" s="432"/>
      <c r="AI74" s="432"/>
      <c r="AJ74" s="433"/>
      <c r="AK74" s="431"/>
      <c r="AL74" s="432"/>
      <c r="AM74" s="432"/>
      <c r="AN74" s="432"/>
      <c r="AO74" s="432"/>
      <c r="AP74" s="432"/>
      <c r="AQ74" s="433"/>
      <c r="AR74" s="431"/>
      <c r="AS74" s="432"/>
      <c r="AT74" s="432"/>
      <c r="AU74" s="432"/>
      <c r="AV74" s="432"/>
      <c r="AW74" s="432"/>
      <c r="AX74" s="433"/>
      <c r="AY74" s="431"/>
      <c r="AZ74" s="432"/>
      <c r="BA74" s="432"/>
      <c r="BB74" s="952"/>
      <c r="BC74" s="953"/>
      <c r="BD74" s="954"/>
      <c r="BE74" s="953"/>
      <c r="BF74" s="949"/>
      <c r="BG74" s="950"/>
      <c r="BH74" s="950"/>
      <c r="BI74" s="950"/>
      <c r="BJ74" s="951"/>
    </row>
    <row r="75" spans="2:62" ht="20.25" customHeight="1" x14ac:dyDescent="0.2">
      <c r="B75" s="434"/>
      <c r="C75" s="434"/>
      <c r="D75" s="434"/>
      <c r="E75" s="434"/>
      <c r="F75" s="434"/>
      <c r="G75" s="435"/>
      <c r="H75" s="435"/>
      <c r="I75" s="436"/>
      <c r="J75" s="436"/>
      <c r="K75" s="435"/>
      <c r="L75" s="435"/>
      <c r="M75" s="435"/>
      <c r="N75" s="435"/>
      <c r="O75" s="437"/>
      <c r="P75" s="437"/>
      <c r="Q75" s="437"/>
      <c r="R75" s="438"/>
      <c r="S75" s="438"/>
      <c r="T75" s="438"/>
      <c r="U75" s="439"/>
      <c r="V75" s="440"/>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1"/>
      <c r="AY75" s="441"/>
      <c r="AZ75" s="441"/>
      <c r="BA75" s="441"/>
      <c r="BB75" s="441"/>
      <c r="BC75" s="441"/>
      <c r="BD75" s="442"/>
      <c r="BE75" s="442"/>
      <c r="BF75" s="437"/>
      <c r="BG75" s="437"/>
      <c r="BH75" s="437"/>
      <c r="BI75" s="437"/>
      <c r="BJ75" s="437"/>
    </row>
    <row r="76" spans="2:62" ht="24.95" customHeight="1" x14ac:dyDescent="0.2"/>
    <row r="77" spans="2:62" ht="24.95" customHeight="1" x14ac:dyDescent="0.2">
      <c r="B77" s="183" t="s">
        <v>303</v>
      </c>
      <c r="C77" s="183"/>
      <c r="D77" s="183"/>
      <c r="E77" s="183"/>
      <c r="F77" s="183"/>
      <c r="G77" s="183"/>
      <c r="H77" s="183"/>
      <c r="I77" s="183"/>
      <c r="J77" s="183"/>
    </row>
    <row r="78" spans="2:62" ht="24.95" customHeight="1" x14ac:dyDescent="0.2">
      <c r="B78" s="183" t="s">
        <v>305</v>
      </c>
      <c r="C78" s="183"/>
      <c r="D78" s="183"/>
      <c r="E78" s="183"/>
      <c r="F78" s="183"/>
      <c r="G78" s="183"/>
      <c r="H78" s="183"/>
      <c r="I78" s="183"/>
      <c r="J78" s="183"/>
    </row>
    <row r="79" spans="2:62" ht="24.95" customHeight="1" x14ac:dyDescent="0.2">
      <c r="B79" s="183" t="s">
        <v>307</v>
      </c>
      <c r="C79" s="183"/>
      <c r="D79" s="183"/>
      <c r="E79" s="183"/>
      <c r="F79" s="183"/>
      <c r="G79" s="183"/>
      <c r="H79" s="183"/>
      <c r="I79" s="183"/>
      <c r="J79" s="183"/>
    </row>
    <row r="80" spans="2:62" ht="24.95" customHeight="1" x14ac:dyDescent="0.2">
      <c r="B80" s="183" t="s">
        <v>309</v>
      </c>
      <c r="C80" s="183"/>
      <c r="D80" s="183"/>
      <c r="E80" s="183"/>
      <c r="F80" s="183"/>
      <c r="G80" s="183"/>
      <c r="H80" s="183"/>
      <c r="I80" s="183"/>
      <c r="J80" s="183"/>
    </row>
    <row r="81" spans="2:10" ht="24.95" customHeight="1" x14ac:dyDescent="0.2">
      <c r="B81" s="183" t="s">
        <v>497</v>
      </c>
      <c r="C81" s="183"/>
      <c r="D81" s="183"/>
      <c r="E81" s="183"/>
      <c r="F81" s="183"/>
      <c r="G81" s="183"/>
      <c r="H81" s="183"/>
      <c r="I81" s="183"/>
      <c r="J81" s="183"/>
    </row>
    <row r="82" spans="2:10" ht="24.95" customHeight="1" x14ac:dyDescent="0.2">
      <c r="B82" s="183" t="s">
        <v>498</v>
      </c>
      <c r="C82" s="183"/>
      <c r="D82" s="183"/>
      <c r="E82" s="183"/>
      <c r="F82" s="183"/>
      <c r="G82" s="183"/>
      <c r="H82" s="183"/>
      <c r="I82" s="183"/>
      <c r="J82" s="183"/>
    </row>
    <row r="83" spans="2:10" ht="24.95" customHeight="1" x14ac:dyDescent="0.2">
      <c r="B83" s="183" t="s">
        <v>499</v>
      </c>
      <c r="C83" s="183"/>
      <c r="D83" s="183"/>
      <c r="E83" s="183"/>
      <c r="F83" s="183"/>
      <c r="G83" s="183"/>
      <c r="H83" s="183"/>
      <c r="I83" s="183"/>
      <c r="J83" s="183"/>
    </row>
    <row r="84" spans="2:10" ht="24.95" customHeight="1" x14ac:dyDescent="0.2">
      <c r="B84" s="183" t="s">
        <v>500</v>
      </c>
      <c r="C84" s="183"/>
      <c r="D84" s="183"/>
      <c r="E84" s="183"/>
      <c r="F84" s="183"/>
      <c r="G84" s="183"/>
      <c r="H84" s="183"/>
      <c r="I84" s="183"/>
      <c r="J84" s="183"/>
    </row>
    <row r="85" spans="2:10" ht="24.95" customHeight="1" x14ac:dyDescent="0.2">
      <c r="B85" s="183" t="s">
        <v>501</v>
      </c>
      <c r="C85" s="183"/>
      <c r="D85" s="183"/>
      <c r="E85" s="183"/>
      <c r="F85" s="183"/>
      <c r="G85" s="183"/>
      <c r="H85" s="183"/>
      <c r="I85" s="183"/>
      <c r="J85" s="183"/>
    </row>
    <row r="86" spans="2:10" ht="24.95" customHeight="1" x14ac:dyDescent="0.2">
      <c r="B86" s="183" t="s">
        <v>502</v>
      </c>
      <c r="C86" s="183"/>
      <c r="D86" s="183"/>
      <c r="E86" s="183"/>
      <c r="F86" s="183"/>
      <c r="G86" s="183"/>
      <c r="H86" s="183"/>
      <c r="I86" s="183"/>
      <c r="J86" s="183"/>
    </row>
    <row r="87" spans="2:10" ht="24.95" customHeight="1" x14ac:dyDescent="0.2">
      <c r="B87" s="183" t="s">
        <v>503</v>
      </c>
      <c r="C87" s="183"/>
      <c r="D87" s="183"/>
      <c r="E87" s="183"/>
      <c r="F87" s="183"/>
      <c r="G87" s="183"/>
      <c r="H87" s="183"/>
      <c r="I87" s="183"/>
      <c r="J87" s="183"/>
    </row>
    <row r="88" spans="2:10" ht="24.95" customHeight="1" x14ac:dyDescent="0.2">
      <c r="B88" s="183" t="s">
        <v>504</v>
      </c>
      <c r="C88" s="183"/>
      <c r="D88" s="183"/>
      <c r="E88" s="183"/>
      <c r="F88" s="183"/>
      <c r="G88" s="183"/>
      <c r="H88" s="183"/>
      <c r="I88" s="183"/>
      <c r="J88" s="183"/>
    </row>
    <row r="89" spans="2:10" ht="24.95" customHeight="1" x14ac:dyDescent="0.2">
      <c r="B89" s="183" t="s">
        <v>505</v>
      </c>
      <c r="C89" s="183"/>
      <c r="D89" s="183"/>
      <c r="E89" s="183"/>
      <c r="F89" s="183"/>
      <c r="G89" s="183"/>
      <c r="H89" s="183"/>
      <c r="I89" s="183"/>
      <c r="J89" s="183"/>
    </row>
    <row r="90" spans="2:10" ht="24.95" customHeight="1" x14ac:dyDescent="0.2">
      <c r="B90" s="183" t="s">
        <v>506</v>
      </c>
      <c r="C90" s="183"/>
      <c r="D90" s="183"/>
      <c r="E90" s="183"/>
      <c r="F90" s="183"/>
      <c r="G90" s="183"/>
      <c r="H90" s="183"/>
      <c r="I90" s="183"/>
      <c r="J90" s="183"/>
    </row>
    <row r="91" spans="2:10" ht="24.95" customHeight="1" x14ac:dyDescent="0.2">
      <c r="B91" s="183" t="s">
        <v>507</v>
      </c>
      <c r="C91" s="183"/>
      <c r="D91" s="183"/>
      <c r="E91" s="183"/>
      <c r="F91" s="183"/>
      <c r="G91" s="183"/>
      <c r="H91" s="183"/>
      <c r="I91" s="183"/>
      <c r="J91" s="183"/>
    </row>
    <row r="92" spans="2:10" ht="24.95" customHeight="1" x14ac:dyDescent="0.2">
      <c r="B92" s="183" t="s">
        <v>508</v>
      </c>
      <c r="C92" s="183"/>
      <c r="D92" s="183"/>
      <c r="E92" s="183"/>
      <c r="F92" s="183"/>
      <c r="G92" s="183"/>
      <c r="H92" s="183"/>
      <c r="I92" s="183"/>
      <c r="J92" s="183"/>
    </row>
    <row r="93" spans="2:10" ht="24.95" customHeight="1" x14ac:dyDescent="0.2">
      <c r="B93" s="183"/>
      <c r="C93" s="183"/>
      <c r="D93" s="183"/>
      <c r="E93" s="183"/>
      <c r="F93" s="183"/>
      <c r="G93" s="183"/>
      <c r="H93" s="183"/>
      <c r="I93" s="183"/>
      <c r="J93" s="183"/>
    </row>
    <row r="94" spans="2:10" ht="24.95" customHeight="1" x14ac:dyDescent="0.2">
      <c r="B94" s="183"/>
      <c r="C94" s="180" t="s">
        <v>315</v>
      </c>
      <c r="D94" s="650" t="s">
        <v>316</v>
      </c>
      <c r="E94" s="650"/>
      <c r="F94" s="650"/>
      <c r="G94" s="650"/>
      <c r="H94" s="650"/>
      <c r="I94" s="183"/>
      <c r="J94" s="183"/>
    </row>
    <row r="95" spans="2:10" ht="24.95" customHeight="1" x14ac:dyDescent="0.2">
      <c r="B95" s="183"/>
      <c r="C95" s="181" t="s">
        <v>317</v>
      </c>
      <c r="D95" s="650" t="s">
        <v>318</v>
      </c>
      <c r="E95" s="650"/>
      <c r="F95" s="650"/>
      <c r="G95" s="650"/>
      <c r="H95" s="650"/>
      <c r="I95" s="183"/>
      <c r="J95" s="183"/>
    </row>
    <row r="96" spans="2:10" ht="24.95" customHeight="1" x14ac:dyDescent="0.2">
      <c r="B96" s="183"/>
      <c r="C96" s="181" t="s">
        <v>319</v>
      </c>
      <c r="D96" s="650" t="s">
        <v>320</v>
      </c>
      <c r="E96" s="650"/>
      <c r="F96" s="650"/>
      <c r="G96" s="650"/>
      <c r="H96" s="650"/>
      <c r="I96" s="183"/>
      <c r="J96" s="183"/>
    </row>
    <row r="97" spans="1:59" ht="24.95" customHeight="1" x14ac:dyDescent="0.2">
      <c r="B97" s="183"/>
      <c r="C97" s="181" t="s">
        <v>321</v>
      </c>
      <c r="D97" s="650" t="s">
        <v>322</v>
      </c>
      <c r="E97" s="650"/>
      <c r="F97" s="650"/>
      <c r="G97" s="650"/>
      <c r="H97" s="650"/>
      <c r="I97" s="183"/>
      <c r="J97" s="183"/>
    </row>
    <row r="98" spans="1:59" ht="24.95" customHeight="1" x14ac:dyDescent="0.2">
      <c r="B98" s="183"/>
      <c r="C98" s="181" t="s">
        <v>323</v>
      </c>
      <c r="D98" s="650" t="s">
        <v>324</v>
      </c>
      <c r="E98" s="650"/>
      <c r="F98" s="650"/>
      <c r="G98" s="650"/>
      <c r="H98" s="650"/>
      <c r="I98" s="183"/>
      <c r="J98" s="183"/>
    </row>
    <row r="99" spans="1:59" ht="24.95" customHeight="1" x14ac:dyDescent="0.2">
      <c r="B99" s="183"/>
      <c r="C99" s="183"/>
      <c r="D99" s="183"/>
      <c r="E99" s="183"/>
      <c r="F99" s="183"/>
      <c r="G99" s="183"/>
      <c r="H99" s="183"/>
      <c r="I99" s="183"/>
      <c r="J99" s="183"/>
    </row>
    <row r="100" spans="1:59" ht="24.95" customHeight="1" x14ac:dyDescent="0.2">
      <c r="B100" s="183"/>
      <c r="C100" s="183" t="s">
        <v>325</v>
      </c>
      <c r="D100" s="183"/>
      <c r="E100" s="183"/>
      <c r="F100" s="183"/>
      <c r="G100" s="183"/>
      <c r="H100" s="183"/>
      <c r="I100" s="183"/>
      <c r="J100" s="183"/>
    </row>
    <row r="101" spans="1:59" ht="24.95" customHeight="1" x14ac:dyDescent="0.2">
      <c r="B101" s="183"/>
      <c r="C101" s="183" t="s">
        <v>327</v>
      </c>
      <c r="D101" s="183"/>
      <c r="E101" s="183"/>
      <c r="F101" s="183"/>
      <c r="G101" s="183"/>
      <c r="H101" s="183"/>
      <c r="I101" s="183"/>
      <c r="J101" s="183"/>
    </row>
    <row r="102" spans="1:59" ht="24.95" customHeight="1" x14ac:dyDescent="0.2">
      <c r="A102" s="282"/>
      <c r="B102" s="286"/>
      <c r="C102" s="286" t="s">
        <v>329</v>
      </c>
      <c r="D102" s="286"/>
      <c r="E102" s="286"/>
      <c r="F102" s="286"/>
      <c r="G102" s="290"/>
      <c r="H102" s="290"/>
      <c r="I102" s="290"/>
      <c r="J102" s="290"/>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5"/>
      <c r="AY102" s="385"/>
      <c r="AZ102" s="386"/>
      <c r="BA102" s="386"/>
      <c r="BB102" s="386"/>
      <c r="BC102" s="386"/>
      <c r="BD102" s="386"/>
      <c r="BE102" s="386"/>
      <c r="BF102" s="386"/>
      <c r="BG102" s="386"/>
    </row>
    <row r="103" spans="1:59" ht="24.95" customHeight="1" x14ac:dyDescent="0.2">
      <c r="A103" s="282"/>
      <c r="B103" s="286"/>
      <c r="C103" s="286"/>
      <c r="D103" s="286"/>
      <c r="E103" s="286"/>
      <c r="F103" s="286"/>
      <c r="G103" s="290"/>
      <c r="H103" s="290"/>
      <c r="I103" s="290"/>
      <c r="J103" s="290"/>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5"/>
      <c r="AY103" s="385"/>
      <c r="AZ103" s="386"/>
      <c r="BA103" s="386"/>
      <c r="BB103" s="386"/>
      <c r="BC103" s="386"/>
      <c r="BD103" s="386"/>
      <c r="BE103" s="386"/>
      <c r="BF103" s="386"/>
      <c r="BG103" s="386"/>
    </row>
    <row r="104" spans="1:59" ht="24.95" customHeight="1" x14ac:dyDescent="0.2">
      <c r="A104" s="282"/>
      <c r="B104" s="286" t="s">
        <v>509</v>
      </c>
      <c r="C104" s="286"/>
      <c r="D104" s="286"/>
      <c r="E104" s="286"/>
      <c r="F104" s="286"/>
      <c r="G104" s="289"/>
      <c r="H104" s="289"/>
      <c r="I104" s="289"/>
      <c r="J104" s="289"/>
      <c r="K104" s="443"/>
      <c r="L104" s="443"/>
      <c r="M104" s="282"/>
      <c r="N104" s="282"/>
      <c r="O104" s="282"/>
      <c r="P104" s="282"/>
      <c r="Q104" s="282"/>
      <c r="R104" s="282"/>
    </row>
    <row r="105" spans="1:59" ht="24.95" customHeight="1" x14ac:dyDescent="0.2">
      <c r="A105" s="282"/>
      <c r="B105" s="286" t="s">
        <v>510</v>
      </c>
      <c r="C105" s="286"/>
      <c r="D105" s="286"/>
      <c r="E105" s="286"/>
      <c r="F105" s="286"/>
      <c r="G105" s="289"/>
      <c r="H105" s="289"/>
      <c r="I105" s="289"/>
      <c r="J105" s="289"/>
      <c r="K105" s="443"/>
      <c r="L105" s="443"/>
      <c r="M105" s="282"/>
      <c r="N105" s="282"/>
      <c r="O105" s="282"/>
      <c r="P105" s="282"/>
      <c r="Q105" s="282"/>
      <c r="R105" s="282"/>
    </row>
    <row r="106" spans="1:59" ht="24.95" customHeight="1" x14ac:dyDescent="0.2">
      <c r="B106" s="183" t="s">
        <v>511</v>
      </c>
      <c r="C106" s="183"/>
      <c r="D106" s="183"/>
      <c r="E106" s="183"/>
      <c r="F106" s="183"/>
      <c r="G106" s="184"/>
      <c r="H106" s="184"/>
      <c r="I106" s="184"/>
      <c r="J106" s="184"/>
    </row>
    <row r="107" spans="1:59" ht="24.95" customHeight="1" x14ac:dyDescent="0.2">
      <c r="B107" s="183" t="s">
        <v>512</v>
      </c>
      <c r="C107" s="183"/>
      <c r="D107" s="183"/>
      <c r="E107" s="183"/>
      <c r="F107" s="183"/>
      <c r="G107" s="184"/>
      <c r="H107" s="184"/>
      <c r="I107" s="184"/>
      <c r="J107" s="184"/>
    </row>
    <row r="108" spans="1:59" ht="24.95" customHeight="1" x14ac:dyDescent="0.2">
      <c r="B108" s="183" t="s">
        <v>513</v>
      </c>
      <c r="C108" s="183"/>
      <c r="D108" s="183"/>
      <c r="E108" s="183"/>
      <c r="F108" s="183"/>
      <c r="G108" s="184"/>
      <c r="H108" s="184"/>
      <c r="I108" s="184"/>
      <c r="J108" s="184"/>
    </row>
    <row r="109" spans="1:59" ht="24.95" customHeight="1" x14ac:dyDescent="0.2">
      <c r="B109" s="183" t="s">
        <v>514</v>
      </c>
      <c r="C109" s="183"/>
      <c r="D109" s="183"/>
      <c r="E109" s="183"/>
      <c r="F109" s="183"/>
      <c r="G109" s="183"/>
      <c r="H109" s="183"/>
      <c r="I109" s="183"/>
      <c r="J109" s="183"/>
    </row>
    <row r="110" spans="1:59" ht="24.95" customHeight="1" x14ac:dyDescent="0.2">
      <c r="B110" s="183" t="s">
        <v>337</v>
      </c>
      <c r="C110" s="183"/>
      <c r="D110" s="183"/>
      <c r="E110" s="183"/>
      <c r="F110" s="183"/>
      <c r="G110" s="183"/>
      <c r="H110" s="183"/>
      <c r="I110" s="183"/>
      <c r="J110" s="183"/>
    </row>
    <row r="111" spans="1:59" ht="24.95" customHeight="1" x14ac:dyDescent="0.2">
      <c r="B111" s="183" t="s">
        <v>515</v>
      </c>
      <c r="C111" s="183"/>
      <c r="D111" s="183"/>
      <c r="E111" s="183"/>
      <c r="F111" s="183"/>
      <c r="G111" s="183"/>
      <c r="H111" s="183"/>
      <c r="I111" s="183"/>
      <c r="J111" s="183"/>
    </row>
    <row r="112" spans="1:59" ht="24.95" customHeight="1" x14ac:dyDescent="0.2">
      <c r="B112" s="183" t="s">
        <v>380</v>
      </c>
      <c r="C112" s="183"/>
      <c r="D112" s="183"/>
      <c r="E112" s="183"/>
      <c r="F112" s="183"/>
      <c r="G112" s="183"/>
      <c r="H112" s="183"/>
      <c r="I112" s="183"/>
      <c r="J112" s="183"/>
    </row>
    <row r="113" spans="2:10" ht="24.95" customHeight="1" x14ac:dyDescent="0.2">
      <c r="B113" s="183" t="s">
        <v>516</v>
      </c>
      <c r="C113" s="183"/>
      <c r="D113" s="183"/>
      <c r="E113" s="183"/>
      <c r="F113" s="183"/>
      <c r="G113" s="183"/>
      <c r="H113" s="183"/>
      <c r="I113" s="183"/>
      <c r="J113" s="183"/>
    </row>
    <row r="114" spans="2:10" ht="24.95" customHeight="1" x14ac:dyDescent="0.2">
      <c r="B114" s="183" t="s">
        <v>517</v>
      </c>
      <c r="C114" s="183"/>
      <c r="D114" s="183"/>
      <c r="E114" s="183"/>
      <c r="F114" s="183"/>
      <c r="G114" s="183"/>
      <c r="H114" s="183"/>
      <c r="I114" s="183"/>
      <c r="J114" s="183"/>
    </row>
    <row r="115" spans="2:10" ht="24.95" customHeight="1" x14ac:dyDescent="0.2">
      <c r="B115" s="183" t="s">
        <v>342</v>
      </c>
      <c r="C115" s="183"/>
      <c r="D115" s="183"/>
      <c r="E115" s="183"/>
      <c r="F115" s="183"/>
      <c r="G115" s="183"/>
      <c r="H115" s="183"/>
      <c r="I115" s="183"/>
      <c r="J115" s="183"/>
    </row>
    <row r="116" spans="2:10" ht="24.95" customHeight="1" x14ac:dyDescent="0.2">
      <c r="B116" s="183" t="s">
        <v>344</v>
      </c>
      <c r="C116" s="183"/>
      <c r="D116" s="183"/>
      <c r="E116" s="183"/>
      <c r="F116" s="183"/>
      <c r="G116" s="183"/>
      <c r="H116" s="183"/>
      <c r="I116" s="183"/>
      <c r="J116" s="183"/>
    </row>
    <row r="117" spans="2:10" ht="24.95" customHeight="1" x14ac:dyDescent="0.2">
      <c r="B117" s="182" t="s">
        <v>345</v>
      </c>
      <c r="C117" s="183"/>
      <c r="D117" s="183"/>
      <c r="E117" s="183"/>
      <c r="F117" s="183"/>
      <c r="G117" s="183"/>
      <c r="H117" s="183"/>
      <c r="I117" s="183"/>
      <c r="J117" s="183"/>
    </row>
    <row r="118" spans="2:10" ht="24.95" customHeight="1" x14ac:dyDescent="0.2">
      <c r="B118" s="182" t="s">
        <v>346</v>
      </c>
      <c r="C118" s="183"/>
      <c r="D118" s="183"/>
      <c r="E118" s="183"/>
      <c r="F118" s="183"/>
      <c r="G118" s="183"/>
      <c r="H118" s="183"/>
      <c r="I118" s="183"/>
      <c r="J118" s="183"/>
    </row>
    <row r="119" spans="2:10" ht="24.95" customHeight="1" x14ac:dyDescent="0.2">
      <c r="B119" s="104" t="s">
        <v>518</v>
      </c>
    </row>
  </sheetData>
  <sheetProtection insertRows="0" deleteRows="0"/>
  <mergeCells count="391">
    <mergeCell ref="D94:H94"/>
    <mergeCell ref="D95:H95"/>
    <mergeCell ref="D96:H96"/>
    <mergeCell ref="D97:H97"/>
    <mergeCell ref="D98:H98"/>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O17:S18"/>
    <mergeCell ref="BB17:BC17"/>
    <mergeCell ref="BD17:BE17"/>
    <mergeCell ref="BF17:BJ18"/>
    <mergeCell ref="BB18:BC18"/>
    <mergeCell ref="BD18:BE18"/>
    <mergeCell ref="B17:B18"/>
    <mergeCell ref="C17:C18"/>
    <mergeCell ref="D17:F18"/>
    <mergeCell ref="G17:H18"/>
    <mergeCell ref="I17:J18"/>
    <mergeCell ref="K17:N18"/>
    <mergeCell ref="O15:S16"/>
    <mergeCell ref="BB15:BC15"/>
    <mergeCell ref="BD15:BE15"/>
    <mergeCell ref="BF15:BJ16"/>
    <mergeCell ref="BB16:BC16"/>
    <mergeCell ref="BD16:BE16"/>
    <mergeCell ref="B15:B16"/>
    <mergeCell ref="C15:C16"/>
    <mergeCell ref="D15:F16"/>
    <mergeCell ref="G15:H16"/>
    <mergeCell ref="I15:J16"/>
    <mergeCell ref="K15:N16"/>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1"/>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8">
    <dataValidation allowBlank="1" showInputMessage="1" sqref="W15:BA74"/>
    <dataValidation type="list" allowBlank="1" showInputMessage="1" sqref="C75">
      <formula1>"◎,○"</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allowBlank="1" showInputMessage="1" showErrorMessage="1" error="入力可能範囲　32～40" sqref="BE8"/>
    <dataValidation errorStyle="information" allowBlank="1" showInputMessage="1" error="プルダウンにないケースは直接入力してください。" sqref="AT1:BI1"/>
  </dataValidations>
  <printOptions horizontalCentered="1"/>
  <pageMargins left="0.15748031496062992" right="0.15748031496062992" top="0.59055118110236227" bottom="0.27559055118110237" header="0.15748031496062992" footer="0.15748031496062992"/>
  <pageSetup paperSize="9" scale="35" fitToHeight="0" orientation="landscape" r:id="rId1"/>
  <headerFooter>
    <oddFooter>&amp;R&amp;16&amp;P/&amp;N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12" defaultRowHeight="18.75" x14ac:dyDescent="0.2"/>
  <cols>
    <col min="1" max="1" width="2.1640625" style="293" customWidth="1"/>
    <col min="2" max="2" width="7.5" style="292" customWidth="1"/>
    <col min="3" max="3" width="14.1640625" style="292" customWidth="1"/>
    <col min="4" max="4" width="14.1640625" style="292" hidden="1" customWidth="1"/>
    <col min="5" max="5" width="4.5" style="292" bestFit="1" customWidth="1"/>
    <col min="6" max="6" width="20.83203125" style="293" customWidth="1"/>
    <col min="7" max="7" width="4.5" style="293" bestFit="1" customWidth="1"/>
    <col min="8" max="8" width="20.83203125" style="293" customWidth="1"/>
    <col min="9" max="9" width="4.5" style="293" bestFit="1" customWidth="1"/>
    <col min="10" max="10" width="20.83203125" style="292" customWidth="1"/>
    <col min="11" max="11" width="4.5" style="293" bestFit="1" customWidth="1"/>
    <col min="12" max="12" width="20.83203125" style="293" customWidth="1"/>
    <col min="13" max="13" width="4.5" style="293" customWidth="1"/>
    <col min="14" max="14" width="67.5" style="293" customWidth="1"/>
    <col min="15" max="16384" width="12" style="293"/>
  </cols>
  <sheetData>
    <row r="1" spans="2:14" x14ac:dyDescent="0.2">
      <c r="B1" s="291" t="s">
        <v>386</v>
      </c>
    </row>
    <row r="2" spans="2:14" x14ac:dyDescent="0.2">
      <c r="B2" s="294" t="s">
        <v>387</v>
      </c>
      <c r="F2" s="387"/>
      <c r="G2" s="388"/>
      <c r="H2" s="388"/>
      <c r="I2" s="388"/>
      <c r="J2" s="389"/>
      <c r="K2" s="388"/>
      <c r="L2" s="388"/>
    </row>
    <row r="3" spans="2:14" x14ac:dyDescent="0.2">
      <c r="B3" s="387" t="s">
        <v>465</v>
      </c>
      <c r="F3" s="389" t="s">
        <v>466</v>
      </c>
      <c r="G3" s="388"/>
      <c r="H3" s="388"/>
      <c r="I3" s="388"/>
      <c r="J3" s="389"/>
      <c r="K3" s="388"/>
      <c r="L3" s="388"/>
    </row>
    <row r="4" spans="2:14" x14ac:dyDescent="0.2">
      <c r="B4" s="294"/>
      <c r="F4" s="833" t="s">
        <v>390</v>
      </c>
      <c r="G4" s="833"/>
      <c r="H4" s="833"/>
      <c r="I4" s="833"/>
      <c r="J4" s="833"/>
      <c r="K4" s="833"/>
      <c r="L4" s="833"/>
      <c r="N4" s="833" t="s">
        <v>393</v>
      </c>
    </row>
    <row r="5" spans="2:14" x14ac:dyDescent="0.2">
      <c r="B5" s="292" t="s">
        <v>290</v>
      </c>
      <c r="C5" s="292" t="s">
        <v>315</v>
      </c>
      <c r="F5" s="292" t="s">
        <v>394</v>
      </c>
      <c r="G5" s="292"/>
      <c r="H5" s="292" t="s">
        <v>395</v>
      </c>
      <c r="J5" s="292" t="s">
        <v>396</v>
      </c>
      <c r="L5" s="292" t="s">
        <v>390</v>
      </c>
      <c r="N5" s="833"/>
    </row>
    <row r="6" spans="2:14" x14ac:dyDescent="0.2">
      <c r="B6" s="392">
        <v>1</v>
      </c>
      <c r="C6" s="297" t="s">
        <v>399</v>
      </c>
      <c r="D6" s="393" t="str">
        <f>C6</f>
        <v>a</v>
      </c>
      <c r="E6" s="392" t="s">
        <v>400</v>
      </c>
      <c r="F6" s="298"/>
      <c r="G6" s="392" t="s">
        <v>356</v>
      </c>
      <c r="H6" s="298"/>
      <c r="I6" s="394" t="s">
        <v>401</v>
      </c>
      <c r="J6" s="298">
        <v>0</v>
      </c>
      <c r="K6" s="395" t="s">
        <v>277</v>
      </c>
      <c r="L6" s="301" t="str">
        <f>IF(OR(F6="",H6=""),"",(H6+IF(F6&gt;H6,1,0)-F6-J6)*24)</f>
        <v/>
      </c>
      <c r="N6" s="302"/>
    </row>
    <row r="7" spans="2:14" x14ac:dyDescent="0.2">
      <c r="B7" s="392">
        <v>2</v>
      </c>
      <c r="C7" s="297" t="s">
        <v>402</v>
      </c>
      <c r="D7" s="393" t="str">
        <f t="shared" ref="D7:D38" si="0">C7</f>
        <v>b</v>
      </c>
      <c r="E7" s="392" t="s">
        <v>400</v>
      </c>
      <c r="F7" s="298"/>
      <c r="G7" s="392" t="s">
        <v>356</v>
      </c>
      <c r="H7" s="298"/>
      <c r="I7" s="394" t="s">
        <v>401</v>
      </c>
      <c r="J7" s="298">
        <v>0</v>
      </c>
      <c r="K7" s="395" t="s">
        <v>277</v>
      </c>
      <c r="L7" s="301" t="str">
        <f>IF(OR(F7="",H7=""),"",(H7+IF(F7&gt;H7,1,0)-F7-J7)*24)</f>
        <v/>
      </c>
      <c r="N7" s="302"/>
    </row>
    <row r="8" spans="2:14" x14ac:dyDescent="0.2">
      <c r="B8" s="392">
        <v>3</v>
      </c>
      <c r="C8" s="297" t="s">
        <v>403</v>
      </c>
      <c r="D8" s="393" t="str">
        <f t="shared" si="0"/>
        <v>c</v>
      </c>
      <c r="E8" s="392" t="s">
        <v>400</v>
      </c>
      <c r="F8" s="298"/>
      <c r="G8" s="392" t="s">
        <v>356</v>
      </c>
      <c r="H8" s="298"/>
      <c r="I8" s="394" t="s">
        <v>401</v>
      </c>
      <c r="J8" s="298">
        <v>0</v>
      </c>
      <c r="K8" s="395" t="s">
        <v>277</v>
      </c>
      <c r="L8" s="301" t="str">
        <f>IF(OR(F8="",H8=""),"",(H8+IF(F8&gt;H8,1,0)-F8-J8)*24)</f>
        <v/>
      </c>
      <c r="N8" s="302"/>
    </row>
    <row r="9" spans="2:14" x14ac:dyDescent="0.2">
      <c r="B9" s="392">
        <v>4</v>
      </c>
      <c r="C9" s="297" t="s">
        <v>404</v>
      </c>
      <c r="D9" s="393" t="str">
        <f t="shared" si="0"/>
        <v>d</v>
      </c>
      <c r="E9" s="392" t="s">
        <v>400</v>
      </c>
      <c r="F9" s="298"/>
      <c r="G9" s="392" t="s">
        <v>356</v>
      </c>
      <c r="H9" s="298"/>
      <c r="I9" s="394" t="s">
        <v>401</v>
      </c>
      <c r="J9" s="298">
        <v>0</v>
      </c>
      <c r="K9" s="395" t="s">
        <v>277</v>
      </c>
      <c r="L9" s="301" t="str">
        <f>IF(OR(F9="",H9=""),"",(H9+IF(F9&gt;H9,1,0)-F9-J9)*24)</f>
        <v/>
      </c>
      <c r="N9" s="302"/>
    </row>
    <row r="10" spans="2:14" x14ac:dyDescent="0.2">
      <c r="B10" s="392">
        <v>5</v>
      </c>
      <c r="C10" s="297" t="s">
        <v>405</v>
      </c>
      <c r="D10" s="393" t="str">
        <f t="shared" si="0"/>
        <v>e</v>
      </c>
      <c r="E10" s="392" t="s">
        <v>400</v>
      </c>
      <c r="F10" s="298"/>
      <c r="G10" s="392" t="s">
        <v>356</v>
      </c>
      <c r="H10" s="298"/>
      <c r="I10" s="394" t="s">
        <v>401</v>
      </c>
      <c r="J10" s="298">
        <v>0</v>
      </c>
      <c r="K10" s="395" t="s">
        <v>277</v>
      </c>
      <c r="L10" s="301" t="str">
        <f t="shared" ref="L10:L22" si="1">IF(OR(F10="",H10=""),"",(H10+IF(F10&gt;H10,1,0)-F10-J10)*24)</f>
        <v/>
      </c>
      <c r="N10" s="302"/>
    </row>
    <row r="11" spans="2:14" x14ac:dyDescent="0.2">
      <c r="B11" s="392">
        <v>6</v>
      </c>
      <c r="C11" s="297" t="s">
        <v>406</v>
      </c>
      <c r="D11" s="393" t="str">
        <f t="shared" si="0"/>
        <v>f</v>
      </c>
      <c r="E11" s="392" t="s">
        <v>400</v>
      </c>
      <c r="F11" s="298"/>
      <c r="G11" s="392" t="s">
        <v>356</v>
      </c>
      <c r="H11" s="298"/>
      <c r="I11" s="394" t="s">
        <v>401</v>
      </c>
      <c r="J11" s="298">
        <v>0</v>
      </c>
      <c r="K11" s="395" t="s">
        <v>277</v>
      </c>
      <c r="L11" s="301" t="str">
        <f>IF(OR(F11="",H11=""),"",(H11+IF(F11&gt;H11,1,0)-F11-J11)*24)</f>
        <v/>
      </c>
      <c r="N11" s="302"/>
    </row>
    <row r="12" spans="2:14" x14ac:dyDescent="0.2">
      <c r="B12" s="392">
        <v>7</v>
      </c>
      <c r="C12" s="297" t="s">
        <v>407</v>
      </c>
      <c r="D12" s="393" t="str">
        <f t="shared" si="0"/>
        <v>g</v>
      </c>
      <c r="E12" s="392" t="s">
        <v>400</v>
      </c>
      <c r="F12" s="298"/>
      <c r="G12" s="392" t="s">
        <v>356</v>
      </c>
      <c r="H12" s="298"/>
      <c r="I12" s="394" t="s">
        <v>401</v>
      </c>
      <c r="J12" s="298">
        <v>0</v>
      </c>
      <c r="K12" s="395" t="s">
        <v>277</v>
      </c>
      <c r="L12" s="301" t="str">
        <f t="shared" si="1"/>
        <v/>
      </c>
      <c r="N12" s="302"/>
    </row>
    <row r="13" spans="2:14" x14ac:dyDescent="0.2">
      <c r="B13" s="392">
        <v>8</v>
      </c>
      <c r="C13" s="297" t="s">
        <v>408</v>
      </c>
      <c r="D13" s="393" t="str">
        <f t="shared" si="0"/>
        <v>h</v>
      </c>
      <c r="E13" s="392" t="s">
        <v>400</v>
      </c>
      <c r="F13" s="298"/>
      <c r="G13" s="392" t="s">
        <v>356</v>
      </c>
      <c r="H13" s="298"/>
      <c r="I13" s="394" t="s">
        <v>401</v>
      </c>
      <c r="J13" s="298">
        <v>0</v>
      </c>
      <c r="K13" s="395" t="s">
        <v>277</v>
      </c>
      <c r="L13" s="301" t="str">
        <f t="shared" si="1"/>
        <v/>
      </c>
      <c r="N13" s="302"/>
    </row>
    <row r="14" spans="2:14" x14ac:dyDescent="0.2">
      <c r="B14" s="392">
        <v>9</v>
      </c>
      <c r="C14" s="297" t="s">
        <v>409</v>
      </c>
      <c r="D14" s="393" t="str">
        <f t="shared" si="0"/>
        <v>i</v>
      </c>
      <c r="E14" s="392" t="s">
        <v>400</v>
      </c>
      <c r="F14" s="298"/>
      <c r="G14" s="392" t="s">
        <v>356</v>
      </c>
      <c r="H14" s="298"/>
      <c r="I14" s="394" t="s">
        <v>401</v>
      </c>
      <c r="J14" s="298">
        <v>0</v>
      </c>
      <c r="K14" s="395" t="s">
        <v>277</v>
      </c>
      <c r="L14" s="301" t="str">
        <f t="shared" si="1"/>
        <v/>
      </c>
      <c r="N14" s="302"/>
    </row>
    <row r="15" spans="2:14" x14ac:dyDescent="0.2">
      <c r="B15" s="392">
        <v>10</v>
      </c>
      <c r="C15" s="297" t="s">
        <v>410</v>
      </c>
      <c r="D15" s="393" t="str">
        <f t="shared" si="0"/>
        <v>j</v>
      </c>
      <c r="E15" s="392" t="s">
        <v>400</v>
      </c>
      <c r="F15" s="298"/>
      <c r="G15" s="392" t="s">
        <v>356</v>
      </c>
      <c r="H15" s="298"/>
      <c r="I15" s="394" t="s">
        <v>401</v>
      </c>
      <c r="J15" s="298">
        <v>0</v>
      </c>
      <c r="K15" s="395" t="s">
        <v>277</v>
      </c>
      <c r="L15" s="301" t="str">
        <f t="shared" si="1"/>
        <v/>
      </c>
      <c r="N15" s="302"/>
    </row>
    <row r="16" spans="2:14" x14ac:dyDescent="0.2">
      <c r="B16" s="392">
        <v>11</v>
      </c>
      <c r="C16" s="297" t="s">
        <v>411</v>
      </c>
      <c r="D16" s="393" t="str">
        <f t="shared" si="0"/>
        <v>k</v>
      </c>
      <c r="E16" s="392" t="s">
        <v>400</v>
      </c>
      <c r="F16" s="298"/>
      <c r="G16" s="392" t="s">
        <v>356</v>
      </c>
      <c r="H16" s="298"/>
      <c r="I16" s="394" t="s">
        <v>401</v>
      </c>
      <c r="J16" s="298">
        <v>0</v>
      </c>
      <c r="K16" s="395" t="s">
        <v>277</v>
      </c>
      <c r="L16" s="301" t="str">
        <f t="shared" si="1"/>
        <v/>
      </c>
      <c r="N16" s="302"/>
    </row>
    <row r="17" spans="2:14" x14ac:dyDescent="0.2">
      <c r="B17" s="392">
        <v>12</v>
      </c>
      <c r="C17" s="297" t="s">
        <v>412</v>
      </c>
      <c r="D17" s="393" t="str">
        <f t="shared" si="0"/>
        <v>l</v>
      </c>
      <c r="E17" s="392" t="s">
        <v>400</v>
      </c>
      <c r="F17" s="298"/>
      <c r="G17" s="392" t="s">
        <v>356</v>
      </c>
      <c r="H17" s="298"/>
      <c r="I17" s="394" t="s">
        <v>401</v>
      </c>
      <c r="J17" s="298">
        <v>0</v>
      </c>
      <c r="K17" s="395" t="s">
        <v>277</v>
      </c>
      <c r="L17" s="301" t="str">
        <f t="shared" si="1"/>
        <v/>
      </c>
      <c r="N17" s="302"/>
    </row>
    <row r="18" spans="2:14" x14ac:dyDescent="0.2">
      <c r="B18" s="392">
        <v>13</v>
      </c>
      <c r="C18" s="297" t="s">
        <v>413</v>
      </c>
      <c r="D18" s="393" t="str">
        <f t="shared" si="0"/>
        <v>m</v>
      </c>
      <c r="E18" s="392" t="s">
        <v>400</v>
      </c>
      <c r="F18" s="298"/>
      <c r="G18" s="392" t="s">
        <v>356</v>
      </c>
      <c r="H18" s="298"/>
      <c r="I18" s="394" t="s">
        <v>401</v>
      </c>
      <c r="J18" s="298">
        <v>0</v>
      </c>
      <c r="K18" s="395" t="s">
        <v>277</v>
      </c>
      <c r="L18" s="301" t="str">
        <f t="shared" si="1"/>
        <v/>
      </c>
      <c r="N18" s="302"/>
    </row>
    <row r="19" spans="2:14" x14ac:dyDescent="0.2">
      <c r="B19" s="392">
        <v>14</v>
      </c>
      <c r="C19" s="297" t="s">
        <v>414</v>
      </c>
      <c r="D19" s="393" t="str">
        <f t="shared" si="0"/>
        <v>n</v>
      </c>
      <c r="E19" s="392" t="s">
        <v>400</v>
      </c>
      <c r="F19" s="298"/>
      <c r="G19" s="392" t="s">
        <v>356</v>
      </c>
      <c r="H19" s="298"/>
      <c r="I19" s="394" t="s">
        <v>401</v>
      </c>
      <c r="J19" s="298">
        <v>0</v>
      </c>
      <c r="K19" s="395" t="s">
        <v>277</v>
      </c>
      <c r="L19" s="301" t="str">
        <f t="shared" si="1"/>
        <v/>
      </c>
      <c r="N19" s="302"/>
    </row>
    <row r="20" spans="2:14" x14ac:dyDescent="0.2">
      <c r="B20" s="392">
        <v>15</v>
      </c>
      <c r="C20" s="297" t="s">
        <v>415</v>
      </c>
      <c r="D20" s="393" t="str">
        <f t="shared" si="0"/>
        <v>o</v>
      </c>
      <c r="E20" s="392" t="s">
        <v>400</v>
      </c>
      <c r="F20" s="298"/>
      <c r="G20" s="392" t="s">
        <v>356</v>
      </c>
      <c r="H20" s="298"/>
      <c r="I20" s="394" t="s">
        <v>401</v>
      </c>
      <c r="J20" s="298">
        <v>0</v>
      </c>
      <c r="K20" s="395" t="s">
        <v>277</v>
      </c>
      <c r="L20" s="301" t="str">
        <f t="shared" si="1"/>
        <v/>
      </c>
      <c r="N20" s="302"/>
    </row>
    <row r="21" spans="2:14" x14ac:dyDescent="0.2">
      <c r="B21" s="392">
        <v>16</v>
      </c>
      <c r="C21" s="297" t="s">
        <v>416</v>
      </c>
      <c r="D21" s="393" t="str">
        <f t="shared" si="0"/>
        <v>p</v>
      </c>
      <c r="E21" s="392" t="s">
        <v>400</v>
      </c>
      <c r="F21" s="298"/>
      <c r="G21" s="392" t="s">
        <v>356</v>
      </c>
      <c r="H21" s="298"/>
      <c r="I21" s="394" t="s">
        <v>401</v>
      </c>
      <c r="J21" s="298">
        <v>0</v>
      </c>
      <c r="K21" s="395" t="s">
        <v>277</v>
      </c>
      <c r="L21" s="301" t="str">
        <f t="shared" si="1"/>
        <v/>
      </c>
      <c r="N21" s="302"/>
    </row>
    <row r="22" spans="2:14" x14ac:dyDescent="0.2">
      <c r="B22" s="392">
        <v>17</v>
      </c>
      <c r="C22" s="297" t="s">
        <v>417</v>
      </c>
      <c r="D22" s="393" t="str">
        <f t="shared" si="0"/>
        <v>q</v>
      </c>
      <c r="E22" s="392" t="s">
        <v>400</v>
      </c>
      <c r="F22" s="298"/>
      <c r="G22" s="392" t="s">
        <v>356</v>
      </c>
      <c r="H22" s="298"/>
      <c r="I22" s="394" t="s">
        <v>401</v>
      </c>
      <c r="J22" s="298">
        <v>0</v>
      </c>
      <c r="K22" s="395" t="s">
        <v>277</v>
      </c>
      <c r="L22" s="301" t="str">
        <f t="shared" si="1"/>
        <v/>
      </c>
      <c r="N22" s="302"/>
    </row>
    <row r="23" spans="2:14" x14ac:dyDescent="0.2">
      <c r="B23" s="392">
        <v>18</v>
      </c>
      <c r="C23" s="297" t="s">
        <v>418</v>
      </c>
      <c r="D23" s="393" t="str">
        <f t="shared" si="0"/>
        <v>r</v>
      </c>
      <c r="E23" s="392" t="s">
        <v>400</v>
      </c>
      <c r="F23" s="397"/>
      <c r="G23" s="392" t="s">
        <v>356</v>
      </c>
      <c r="H23" s="397"/>
      <c r="I23" s="394" t="s">
        <v>401</v>
      </c>
      <c r="J23" s="397"/>
      <c r="K23" s="395" t="s">
        <v>277</v>
      </c>
      <c r="L23" s="297">
        <v>1</v>
      </c>
      <c r="N23" s="302"/>
    </row>
    <row r="24" spans="2:14" x14ac:dyDescent="0.2">
      <c r="B24" s="392">
        <v>19</v>
      </c>
      <c r="C24" s="297" t="s">
        <v>419</v>
      </c>
      <c r="D24" s="393" t="str">
        <f t="shared" si="0"/>
        <v>s</v>
      </c>
      <c r="E24" s="392" t="s">
        <v>400</v>
      </c>
      <c r="F24" s="397"/>
      <c r="G24" s="392" t="s">
        <v>356</v>
      </c>
      <c r="H24" s="397"/>
      <c r="I24" s="394" t="s">
        <v>401</v>
      </c>
      <c r="J24" s="397"/>
      <c r="K24" s="395" t="s">
        <v>277</v>
      </c>
      <c r="L24" s="297">
        <v>2</v>
      </c>
      <c r="N24" s="302"/>
    </row>
    <row r="25" spans="2:14" x14ac:dyDescent="0.2">
      <c r="B25" s="392">
        <v>20</v>
      </c>
      <c r="C25" s="297" t="s">
        <v>420</v>
      </c>
      <c r="D25" s="393" t="str">
        <f t="shared" si="0"/>
        <v>t</v>
      </c>
      <c r="E25" s="392" t="s">
        <v>400</v>
      </c>
      <c r="F25" s="397"/>
      <c r="G25" s="392" t="s">
        <v>356</v>
      </c>
      <c r="H25" s="397"/>
      <c r="I25" s="394" t="s">
        <v>401</v>
      </c>
      <c r="J25" s="397"/>
      <c r="K25" s="395" t="s">
        <v>277</v>
      </c>
      <c r="L25" s="297">
        <v>3</v>
      </c>
      <c r="N25" s="302"/>
    </row>
    <row r="26" spans="2:14" x14ac:dyDescent="0.2">
      <c r="B26" s="392">
        <v>21</v>
      </c>
      <c r="C26" s="297" t="s">
        <v>421</v>
      </c>
      <c r="D26" s="393" t="str">
        <f t="shared" si="0"/>
        <v>u</v>
      </c>
      <c r="E26" s="392" t="s">
        <v>400</v>
      </c>
      <c r="F26" s="397"/>
      <c r="G26" s="392" t="s">
        <v>356</v>
      </c>
      <c r="H26" s="397"/>
      <c r="I26" s="394" t="s">
        <v>401</v>
      </c>
      <c r="J26" s="397"/>
      <c r="K26" s="395" t="s">
        <v>277</v>
      </c>
      <c r="L26" s="297">
        <v>4</v>
      </c>
      <c r="N26" s="302"/>
    </row>
    <row r="27" spans="2:14" x14ac:dyDescent="0.2">
      <c r="B27" s="392">
        <v>22</v>
      </c>
      <c r="C27" s="297" t="s">
        <v>422</v>
      </c>
      <c r="D27" s="393" t="str">
        <f t="shared" si="0"/>
        <v>v</v>
      </c>
      <c r="E27" s="392" t="s">
        <v>400</v>
      </c>
      <c r="F27" s="397"/>
      <c r="G27" s="392" t="s">
        <v>356</v>
      </c>
      <c r="H27" s="397"/>
      <c r="I27" s="394" t="s">
        <v>401</v>
      </c>
      <c r="J27" s="397"/>
      <c r="K27" s="395" t="s">
        <v>277</v>
      </c>
      <c r="L27" s="297">
        <v>5</v>
      </c>
      <c r="N27" s="302"/>
    </row>
    <row r="28" spans="2:14" x14ac:dyDescent="0.2">
      <c r="B28" s="392">
        <v>23</v>
      </c>
      <c r="C28" s="297" t="s">
        <v>423</v>
      </c>
      <c r="D28" s="393" t="str">
        <f t="shared" si="0"/>
        <v>w</v>
      </c>
      <c r="E28" s="392" t="s">
        <v>400</v>
      </c>
      <c r="F28" s="397"/>
      <c r="G28" s="392" t="s">
        <v>356</v>
      </c>
      <c r="H28" s="397"/>
      <c r="I28" s="394" t="s">
        <v>401</v>
      </c>
      <c r="J28" s="397"/>
      <c r="K28" s="395" t="s">
        <v>277</v>
      </c>
      <c r="L28" s="297">
        <v>6</v>
      </c>
      <c r="N28" s="302"/>
    </row>
    <row r="29" spans="2:14" x14ac:dyDescent="0.2">
      <c r="B29" s="392">
        <v>24</v>
      </c>
      <c r="C29" s="297" t="s">
        <v>424</v>
      </c>
      <c r="D29" s="393" t="str">
        <f t="shared" si="0"/>
        <v>x</v>
      </c>
      <c r="E29" s="392" t="s">
        <v>400</v>
      </c>
      <c r="F29" s="397"/>
      <c r="G29" s="392" t="s">
        <v>356</v>
      </c>
      <c r="H29" s="397"/>
      <c r="I29" s="394" t="s">
        <v>401</v>
      </c>
      <c r="J29" s="397"/>
      <c r="K29" s="395" t="s">
        <v>277</v>
      </c>
      <c r="L29" s="297">
        <v>7</v>
      </c>
      <c r="N29" s="302"/>
    </row>
    <row r="30" spans="2:14" x14ac:dyDescent="0.2">
      <c r="B30" s="392">
        <v>25</v>
      </c>
      <c r="C30" s="297" t="s">
        <v>425</v>
      </c>
      <c r="D30" s="393" t="str">
        <f t="shared" si="0"/>
        <v>y</v>
      </c>
      <c r="E30" s="392" t="s">
        <v>400</v>
      </c>
      <c r="F30" s="397"/>
      <c r="G30" s="392" t="s">
        <v>356</v>
      </c>
      <c r="H30" s="397"/>
      <c r="I30" s="394" t="s">
        <v>401</v>
      </c>
      <c r="J30" s="397"/>
      <c r="K30" s="395" t="s">
        <v>277</v>
      </c>
      <c r="L30" s="297">
        <v>8</v>
      </c>
      <c r="N30" s="302"/>
    </row>
    <row r="31" spans="2:14" x14ac:dyDescent="0.2">
      <c r="B31" s="392">
        <v>26</v>
      </c>
      <c r="C31" s="297" t="s">
        <v>426</v>
      </c>
      <c r="D31" s="393" t="str">
        <f t="shared" si="0"/>
        <v>z</v>
      </c>
      <c r="E31" s="392" t="s">
        <v>400</v>
      </c>
      <c r="F31" s="397"/>
      <c r="G31" s="392" t="s">
        <v>356</v>
      </c>
      <c r="H31" s="397"/>
      <c r="I31" s="394" t="s">
        <v>401</v>
      </c>
      <c r="J31" s="397"/>
      <c r="K31" s="395" t="s">
        <v>277</v>
      </c>
      <c r="L31" s="297">
        <v>1</v>
      </c>
      <c r="N31" s="302"/>
    </row>
    <row r="32" spans="2:14" x14ac:dyDescent="0.2">
      <c r="B32" s="392">
        <v>27</v>
      </c>
      <c r="C32" s="297" t="s">
        <v>424</v>
      </c>
      <c r="D32" s="393" t="str">
        <f t="shared" si="0"/>
        <v>x</v>
      </c>
      <c r="E32" s="392" t="s">
        <v>400</v>
      </c>
      <c r="F32" s="397"/>
      <c r="G32" s="392" t="s">
        <v>356</v>
      </c>
      <c r="H32" s="397"/>
      <c r="I32" s="394" t="s">
        <v>401</v>
      </c>
      <c r="J32" s="397"/>
      <c r="K32" s="395" t="s">
        <v>277</v>
      </c>
      <c r="L32" s="297">
        <v>2</v>
      </c>
      <c r="N32" s="302"/>
    </row>
    <row r="33" spans="2:14" x14ac:dyDescent="0.2">
      <c r="B33" s="392">
        <v>28</v>
      </c>
      <c r="C33" s="297" t="s">
        <v>471</v>
      </c>
      <c r="D33" s="393" t="str">
        <f t="shared" si="0"/>
        <v>aa</v>
      </c>
      <c r="E33" s="392" t="s">
        <v>400</v>
      </c>
      <c r="F33" s="397"/>
      <c r="G33" s="392" t="s">
        <v>356</v>
      </c>
      <c r="H33" s="397"/>
      <c r="I33" s="394" t="s">
        <v>401</v>
      </c>
      <c r="J33" s="397"/>
      <c r="K33" s="395" t="s">
        <v>277</v>
      </c>
      <c r="L33" s="297">
        <v>3</v>
      </c>
      <c r="N33" s="302"/>
    </row>
    <row r="34" spans="2:14" x14ac:dyDescent="0.2">
      <c r="B34" s="392">
        <v>29</v>
      </c>
      <c r="C34" s="297" t="s">
        <v>472</v>
      </c>
      <c r="D34" s="393" t="str">
        <f t="shared" si="0"/>
        <v>ab</v>
      </c>
      <c r="E34" s="392" t="s">
        <v>400</v>
      </c>
      <c r="F34" s="397"/>
      <c r="G34" s="392" t="s">
        <v>356</v>
      </c>
      <c r="H34" s="397"/>
      <c r="I34" s="394" t="s">
        <v>401</v>
      </c>
      <c r="J34" s="397"/>
      <c r="K34" s="395" t="s">
        <v>277</v>
      </c>
      <c r="L34" s="297">
        <v>4</v>
      </c>
      <c r="N34" s="302"/>
    </row>
    <row r="35" spans="2:14" x14ac:dyDescent="0.2">
      <c r="B35" s="392">
        <v>30</v>
      </c>
      <c r="C35" s="297" t="s">
        <v>473</v>
      </c>
      <c r="D35" s="393" t="str">
        <f t="shared" si="0"/>
        <v>ac</v>
      </c>
      <c r="E35" s="392" t="s">
        <v>400</v>
      </c>
      <c r="F35" s="397"/>
      <c r="G35" s="392" t="s">
        <v>356</v>
      </c>
      <c r="H35" s="397"/>
      <c r="I35" s="394" t="s">
        <v>401</v>
      </c>
      <c r="J35" s="397"/>
      <c r="K35" s="395" t="s">
        <v>277</v>
      </c>
      <c r="L35" s="297">
        <v>5</v>
      </c>
      <c r="N35" s="302"/>
    </row>
    <row r="36" spans="2:14" x14ac:dyDescent="0.2">
      <c r="B36" s="392">
        <v>31</v>
      </c>
      <c r="C36" s="297" t="s">
        <v>474</v>
      </c>
      <c r="D36" s="393" t="str">
        <f t="shared" si="0"/>
        <v>ad</v>
      </c>
      <c r="E36" s="392" t="s">
        <v>400</v>
      </c>
      <c r="F36" s="397"/>
      <c r="G36" s="392" t="s">
        <v>356</v>
      </c>
      <c r="H36" s="397"/>
      <c r="I36" s="394" t="s">
        <v>401</v>
      </c>
      <c r="J36" s="397"/>
      <c r="K36" s="395" t="s">
        <v>277</v>
      </c>
      <c r="L36" s="297">
        <v>6</v>
      </c>
      <c r="N36" s="302"/>
    </row>
    <row r="37" spans="2:14" x14ac:dyDescent="0.2">
      <c r="B37" s="392">
        <v>32</v>
      </c>
      <c r="C37" s="297" t="s">
        <v>475</v>
      </c>
      <c r="D37" s="393" t="str">
        <f t="shared" si="0"/>
        <v>ae</v>
      </c>
      <c r="E37" s="392" t="s">
        <v>400</v>
      </c>
      <c r="F37" s="397"/>
      <c r="G37" s="392" t="s">
        <v>356</v>
      </c>
      <c r="H37" s="397"/>
      <c r="I37" s="394" t="s">
        <v>401</v>
      </c>
      <c r="J37" s="397"/>
      <c r="K37" s="395" t="s">
        <v>277</v>
      </c>
      <c r="L37" s="297">
        <v>7</v>
      </c>
      <c r="N37" s="302"/>
    </row>
    <row r="38" spans="2:14" x14ac:dyDescent="0.2">
      <c r="B38" s="392">
        <v>33</v>
      </c>
      <c r="C38" s="297" t="s">
        <v>476</v>
      </c>
      <c r="D38" s="393" t="str">
        <f t="shared" si="0"/>
        <v>af</v>
      </c>
      <c r="E38" s="392" t="s">
        <v>400</v>
      </c>
      <c r="F38" s="397"/>
      <c r="G38" s="392" t="s">
        <v>356</v>
      </c>
      <c r="H38" s="397"/>
      <c r="I38" s="394" t="s">
        <v>401</v>
      </c>
      <c r="J38" s="397"/>
      <c r="K38" s="395" t="s">
        <v>277</v>
      </c>
      <c r="L38" s="297">
        <v>8</v>
      </c>
      <c r="N38" s="302"/>
    </row>
    <row r="39" spans="2:14" x14ac:dyDescent="0.2">
      <c r="B39" s="392">
        <v>34</v>
      </c>
      <c r="C39" s="400" t="s">
        <v>477</v>
      </c>
      <c r="D39" s="393"/>
      <c r="E39" s="392" t="s">
        <v>400</v>
      </c>
      <c r="F39" s="298"/>
      <c r="G39" s="392" t="s">
        <v>356</v>
      </c>
      <c r="H39" s="298"/>
      <c r="I39" s="394" t="s">
        <v>401</v>
      </c>
      <c r="J39" s="298">
        <v>0</v>
      </c>
      <c r="K39" s="395" t="s">
        <v>277</v>
      </c>
      <c r="L39" s="301" t="str">
        <f t="shared" ref="L39:L40" si="2">IF(OR(F39="",H39=""),"",(H39+IF(F39&gt;H39,1,0)-F39-J39)*24)</f>
        <v/>
      </c>
      <c r="N39" s="302"/>
    </row>
    <row r="40" spans="2:14" x14ac:dyDescent="0.2">
      <c r="B40" s="392"/>
      <c r="C40" s="401" t="s">
        <v>429</v>
      </c>
      <c r="D40" s="393"/>
      <c r="E40" s="392" t="s">
        <v>400</v>
      </c>
      <c r="F40" s="298"/>
      <c r="G40" s="392" t="s">
        <v>356</v>
      </c>
      <c r="H40" s="298"/>
      <c r="I40" s="394" t="s">
        <v>401</v>
      </c>
      <c r="J40" s="298">
        <v>0</v>
      </c>
      <c r="K40" s="395" t="s">
        <v>277</v>
      </c>
      <c r="L40" s="301" t="str">
        <f t="shared" si="2"/>
        <v/>
      </c>
      <c r="N40" s="302"/>
    </row>
    <row r="41" spans="2:14" x14ac:dyDescent="0.2">
      <c r="B41" s="392"/>
      <c r="C41" s="402" t="s">
        <v>429</v>
      </c>
      <c r="D41" s="393" t="str">
        <f>C39</f>
        <v>ag</v>
      </c>
      <c r="E41" s="392" t="s">
        <v>400</v>
      </c>
      <c r="F41" s="298" t="s">
        <v>429</v>
      </c>
      <c r="G41" s="392" t="s">
        <v>356</v>
      </c>
      <c r="H41" s="298" t="s">
        <v>429</v>
      </c>
      <c r="I41" s="394" t="s">
        <v>401</v>
      </c>
      <c r="J41" s="298" t="s">
        <v>429</v>
      </c>
      <c r="K41" s="395" t="s">
        <v>277</v>
      </c>
      <c r="L41" s="301" t="str">
        <f>IF(OR(L39="",L40=""),"",L39+L40)</f>
        <v/>
      </c>
      <c r="N41" s="302" t="s">
        <v>479</v>
      </c>
    </row>
    <row r="42" spans="2:14" x14ac:dyDescent="0.2">
      <c r="B42" s="392"/>
      <c r="C42" s="400" t="s">
        <v>480</v>
      </c>
      <c r="D42" s="393"/>
      <c r="E42" s="392" t="s">
        <v>400</v>
      </c>
      <c r="F42" s="298"/>
      <c r="G42" s="392" t="s">
        <v>356</v>
      </c>
      <c r="H42" s="298"/>
      <c r="I42" s="394" t="s">
        <v>401</v>
      </c>
      <c r="J42" s="298">
        <v>0</v>
      </c>
      <c r="K42" s="395" t="s">
        <v>277</v>
      </c>
      <c r="L42" s="301" t="str">
        <f t="shared" ref="L42:L43" si="3">IF(OR(F42="",H42=""),"",(H42+IF(F42&gt;H42,1,0)-F42-J42)*24)</f>
        <v/>
      </c>
      <c r="N42" s="302"/>
    </row>
    <row r="43" spans="2:14" x14ac:dyDescent="0.2">
      <c r="B43" s="392">
        <v>35</v>
      </c>
      <c r="C43" s="401" t="s">
        <v>429</v>
      </c>
      <c r="D43" s="393"/>
      <c r="E43" s="392" t="s">
        <v>400</v>
      </c>
      <c r="F43" s="298"/>
      <c r="G43" s="392" t="s">
        <v>356</v>
      </c>
      <c r="H43" s="298"/>
      <c r="I43" s="394" t="s">
        <v>401</v>
      </c>
      <c r="J43" s="298">
        <v>0</v>
      </c>
      <c r="K43" s="395" t="s">
        <v>277</v>
      </c>
      <c r="L43" s="301" t="str">
        <f t="shared" si="3"/>
        <v/>
      </c>
      <c r="N43" s="302"/>
    </row>
    <row r="44" spans="2:14" x14ac:dyDescent="0.2">
      <c r="B44" s="392"/>
      <c r="C44" s="402" t="s">
        <v>429</v>
      </c>
      <c r="D44" s="393" t="str">
        <f>C42</f>
        <v>ah</v>
      </c>
      <c r="E44" s="392" t="s">
        <v>400</v>
      </c>
      <c r="F44" s="298" t="s">
        <v>429</v>
      </c>
      <c r="G44" s="392" t="s">
        <v>356</v>
      </c>
      <c r="H44" s="298" t="s">
        <v>429</v>
      </c>
      <c r="I44" s="394" t="s">
        <v>401</v>
      </c>
      <c r="J44" s="298" t="s">
        <v>429</v>
      </c>
      <c r="K44" s="395" t="s">
        <v>277</v>
      </c>
      <c r="L44" s="301" t="str">
        <f>IF(OR(L42="",L43=""),"",L42+L43)</f>
        <v/>
      </c>
      <c r="N44" s="302" t="s">
        <v>481</v>
      </c>
    </row>
    <row r="45" spans="2:14" x14ac:dyDescent="0.2">
      <c r="B45" s="392"/>
      <c r="C45" s="400" t="s">
        <v>482</v>
      </c>
      <c r="D45" s="393"/>
      <c r="E45" s="392" t="s">
        <v>400</v>
      </c>
      <c r="F45" s="298"/>
      <c r="G45" s="392" t="s">
        <v>356</v>
      </c>
      <c r="H45" s="298"/>
      <c r="I45" s="394" t="s">
        <v>401</v>
      </c>
      <c r="J45" s="298">
        <v>0</v>
      </c>
      <c r="K45" s="395" t="s">
        <v>277</v>
      </c>
      <c r="L45" s="301" t="str">
        <f t="shared" ref="L45:L46" si="4">IF(OR(F45="",H45=""),"",(H45+IF(F45&gt;H45,1,0)-F45-J45)*24)</f>
        <v/>
      </c>
      <c r="N45" s="302"/>
    </row>
    <row r="46" spans="2:14" x14ac:dyDescent="0.2">
      <c r="B46" s="392">
        <v>36</v>
      </c>
      <c r="C46" s="401" t="s">
        <v>429</v>
      </c>
      <c r="D46" s="393"/>
      <c r="E46" s="392" t="s">
        <v>400</v>
      </c>
      <c r="F46" s="298"/>
      <c r="G46" s="392" t="s">
        <v>356</v>
      </c>
      <c r="H46" s="298"/>
      <c r="I46" s="394" t="s">
        <v>401</v>
      </c>
      <c r="J46" s="298">
        <v>0</v>
      </c>
      <c r="K46" s="395" t="s">
        <v>277</v>
      </c>
      <c r="L46" s="301" t="str">
        <f t="shared" si="4"/>
        <v/>
      </c>
      <c r="N46" s="302"/>
    </row>
    <row r="47" spans="2:14" x14ac:dyDescent="0.2">
      <c r="B47" s="392"/>
      <c r="C47" s="402" t="s">
        <v>429</v>
      </c>
      <c r="D47" s="393" t="str">
        <f>C45</f>
        <v>ai</v>
      </c>
      <c r="E47" s="392" t="s">
        <v>400</v>
      </c>
      <c r="F47" s="298" t="s">
        <v>429</v>
      </c>
      <c r="G47" s="392" t="s">
        <v>356</v>
      </c>
      <c r="H47" s="298" t="s">
        <v>429</v>
      </c>
      <c r="I47" s="394" t="s">
        <v>401</v>
      </c>
      <c r="J47" s="298" t="s">
        <v>429</v>
      </c>
      <c r="K47" s="395" t="s">
        <v>277</v>
      </c>
      <c r="L47" s="301" t="str">
        <f>IF(OR(L45="",L46=""),"",L45+L46)</f>
        <v/>
      </c>
      <c r="N47" s="302" t="s">
        <v>481</v>
      </c>
    </row>
    <row r="49" spans="3:4" x14ac:dyDescent="0.2">
      <c r="C49" s="294" t="s">
        <v>519</v>
      </c>
      <c r="D49" s="294"/>
    </row>
    <row r="50" spans="3:4" x14ac:dyDescent="0.2">
      <c r="C50" s="294" t="s">
        <v>520</v>
      </c>
      <c r="D50" s="294"/>
    </row>
    <row r="51" spans="3:4" x14ac:dyDescent="0.2">
      <c r="C51" s="294" t="s">
        <v>521</v>
      </c>
      <c r="D51" s="294"/>
    </row>
    <row r="52" spans="3:4" x14ac:dyDescent="0.2">
      <c r="C52" s="294" t="s">
        <v>522</v>
      </c>
      <c r="D52" s="294"/>
    </row>
    <row r="53" spans="3:4" x14ac:dyDescent="0.2">
      <c r="C53" s="294" t="s">
        <v>432</v>
      </c>
      <c r="D53" s="294"/>
    </row>
    <row r="54" spans="3:4" x14ac:dyDescent="0.2">
      <c r="C54" s="294" t="s">
        <v>433</v>
      </c>
      <c r="D54" s="294"/>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zoomScale="115" zoomScaleNormal="100" zoomScaleSheetLayoutView="115" workbookViewId="0">
      <selection sqref="A1:T1"/>
    </sheetView>
  </sheetViews>
  <sheetFormatPr defaultColWidth="8.83203125" defaultRowHeight="12" x14ac:dyDescent="0.2"/>
  <cols>
    <col min="1" max="8" width="5.83203125" style="30" customWidth="1"/>
    <col min="9" max="20" width="7" style="30" customWidth="1"/>
    <col min="21" max="16384" width="8.83203125" style="30"/>
  </cols>
  <sheetData>
    <row r="1" spans="1:20" ht="17.649999999999999" customHeight="1" x14ac:dyDescent="0.2">
      <c r="A1" s="512" t="s">
        <v>38</v>
      </c>
      <c r="B1" s="512"/>
      <c r="C1" s="512"/>
      <c r="D1" s="512"/>
      <c r="E1" s="512"/>
      <c r="F1" s="512"/>
      <c r="G1" s="512"/>
      <c r="H1" s="512"/>
      <c r="I1" s="512"/>
      <c r="J1" s="512"/>
      <c r="K1" s="512"/>
      <c r="L1" s="512"/>
      <c r="M1" s="512"/>
      <c r="N1" s="512"/>
      <c r="O1" s="512"/>
      <c r="P1" s="512"/>
      <c r="Q1" s="512"/>
      <c r="R1" s="512"/>
      <c r="S1" s="512"/>
      <c r="T1" s="512"/>
    </row>
    <row r="2" spans="1:20" ht="19.149999999999999" customHeight="1" x14ac:dyDescent="0.2">
      <c r="A2" s="513" t="s">
        <v>39</v>
      </c>
      <c r="B2" s="513"/>
      <c r="C2" s="513"/>
      <c r="D2" s="513"/>
      <c r="E2" s="513"/>
      <c r="F2" s="513"/>
      <c r="G2" s="513"/>
      <c r="H2" s="513"/>
      <c r="I2" s="513"/>
      <c r="J2" s="513"/>
      <c r="K2" s="513"/>
      <c r="L2" s="513"/>
      <c r="M2" s="513"/>
      <c r="N2" s="513"/>
      <c r="O2" s="513"/>
      <c r="P2" s="513"/>
      <c r="Q2" s="513"/>
      <c r="R2" s="513"/>
      <c r="S2" s="513"/>
      <c r="T2" s="513"/>
    </row>
    <row r="3" spans="1:20" ht="16.899999999999999" customHeight="1" x14ac:dyDescent="0.2">
      <c r="A3" s="31"/>
      <c r="B3" s="31"/>
      <c r="C3" s="31"/>
      <c r="D3" s="31"/>
      <c r="E3" s="31"/>
      <c r="F3" s="31"/>
      <c r="G3" s="31"/>
      <c r="H3" s="31"/>
      <c r="I3" s="31"/>
      <c r="J3" s="32" t="s">
        <v>40</v>
      </c>
      <c r="K3" s="514"/>
      <c r="L3" s="514"/>
      <c r="M3" s="514"/>
      <c r="N3" s="514"/>
      <c r="O3" s="514"/>
      <c r="P3" s="514"/>
      <c r="Q3" s="514"/>
      <c r="R3" s="514"/>
      <c r="S3" s="514"/>
      <c r="T3" s="31" t="s">
        <v>41</v>
      </c>
    </row>
    <row r="4" spans="1:20" ht="16.899999999999999" customHeight="1" x14ac:dyDescent="0.2">
      <c r="A4" s="31"/>
      <c r="B4" s="31"/>
      <c r="C4" s="31"/>
      <c r="D4" s="31"/>
      <c r="E4" s="31"/>
      <c r="F4" s="31"/>
      <c r="G4" s="31"/>
      <c r="H4" s="31"/>
      <c r="I4" s="31"/>
      <c r="J4" s="32" t="s">
        <v>42</v>
      </c>
      <c r="K4" s="514"/>
      <c r="L4" s="514"/>
      <c r="M4" s="514"/>
      <c r="N4" s="514"/>
      <c r="O4" s="514"/>
      <c r="P4" s="514"/>
      <c r="Q4" s="514"/>
      <c r="R4" s="514"/>
      <c r="S4" s="514"/>
      <c r="T4" s="31" t="s">
        <v>41</v>
      </c>
    </row>
    <row r="5" spans="1:20" ht="16.899999999999999" customHeight="1" thickBot="1" x14ac:dyDescent="0.25">
      <c r="A5" s="31"/>
      <c r="B5" s="31"/>
      <c r="C5" s="31"/>
      <c r="D5" s="31"/>
      <c r="E5" s="31"/>
      <c r="F5" s="31"/>
      <c r="G5" s="31"/>
      <c r="H5" s="31"/>
      <c r="I5" s="31"/>
      <c r="J5" s="31"/>
      <c r="K5" s="31"/>
      <c r="L5" s="31"/>
      <c r="M5" s="31"/>
      <c r="N5" s="31"/>
      <c r="O5" s="31"/>
      <c r="P5" s="31"/>
      <c r="Q5" s="31"/>
      <c r="R5" s="31"/>
      <c r="S5" s="31"/>
      <c r="T5" s="31"/>
    </row>
    <row r="6" spans="1:20" ht="33.75" customHeight="1" x14ac:dyDescent="0.2">
      <c r="A6" s="515" t="s">
        <v>43</v>
      </c>
      <c r="B6" s="516"/>
      <c r="C6" s="517" t="s">
        <v>44</v>
      </c>
      <c r="D6" s="517"/>
      <c r="E6" s="517"/>
      <c r="F6" s="517"/>
      <c r="G6" s="517"/>
      <c r="H6" s="517"/>
      <c r="I6" s="517" t="s">
        <v>45</v>
      </c>
      <c r="J6" s="517"/>
      <c r="K6" s="517"/>
      <c r="L6" s="517"/>
      <c r="M6" s="517"/>
      <c r="N6" s="517"/>
      <c r="O6" s="517"/>
      <c r="P6" s="517"/>
      <c r="Q6" s="517"/>
      <c r="R6" s="517"/>
      <c r="S6" s="517"/>
      <c r="T6" s="518"/>
    </row>
    <row r="7" spans="1:20" s="31" customFormat="1" ht="24.75" customHeight="1" x14ac:dyDescent="0.2">
      <c r="A7" s="506"/>
      <c r="B7" s="507"/>
      <c r="C7" s="508" t="s">
        <v>46</v>
      </c>
      <c r="D7" s="509"/>
      <c r="E7" s="509"/>
      <c r="F7" s="509"/>
      <c r="G7" s="509"/>
      <c r="H7" s="510"/>
      <c r="I7" s="508"/>
      <c r="J7" s="509"/>
      <c r="K7" s="509"/>
      <c r="L7" s="509"/>
      <c r="M7" s="509"/>
      <c r="N7" s="509"/>
      <c r="O7" s="509"/>
      <c r="P7" s="509"/>
      <c r="Q7" s="509"/>
      <c r="R7" s="509"/>
      <c r="S7" s="509"/>
      <c r="T7" s="511"/>
    </row>
    <row r="8" spans="1:20" s="31" customFormat="1" ht="24.75" customHeight="1" x14ac:dyDescent="0.2">
      <c r="A8" s="506"/>
      <c r="B8" s="507"/>
      <c r="C8" s="508"/>
      <c r="D8" s="509"/>
      <c r="E8" s="509"/>
      <c r="F8" s="509"/>
      <c r="G8" s="509"/>
      <c r="H8" s="510"/>
      <c r="I8" s="508"/>
      <c r="J8" s="509"/>
      <c r="K8" s="509"/>
      <c r="L8" s="509"/>
      <c r="M8" s="509"/>
      <c r="N8" s="509"/>
      <c r="O8" s="509"/>
      <c r="P8" s="509"/>
      <c r="Q8" s="509"/>
      <c r="R8" s="509"/>
      <c r="S8" s="509"/>
      <c r="T8" s="511"/>
    </row>
    <row r="9" spans="1:20" s="31" customFormat="1" ht="24.75" customHeight="1" x14ac:dyDescent="0.2">
      <c r="A9" s="506"/>
      <c r="B9" s="507"/>
      <c r="C9" s="508"/>
      <c r="D9" s="509"/>
      <c r="E9" s="509"/>
      <c r="F9" s="509"/>
      <c r="G9" s="509"/>
      <c r="H9" s="510"/>
      <c r="I9" s="508"/>
      <c r="J9" s="509"/>
      <c r="K9" s="509"/>
      <c r="L9" s="509"/>
      <c r="M9" s="509"/>
      <c r="N9" s="509"/>
      <c r="O9" s="509"/>
      <c r="P9" s="509"/>
      <c r="Q9" s="509"/>
      <c r="R9" s="509"/>
      <c r="S9" s="509"/>
      <c r="T9" s="511"/>
    </row>
    <row r="10" spans="1:20" s="31" customFormat="1" ht="24.75" customHeight="1" x14ac:dyDescent="0.2">
      <c r="A10" s="506"/>
      <c r="B10" s="507"/>
      <c r="C10" s="508"/>
      <c r="D10" s="509"/>
      <c r="E10" s="509"/>
      <c r="F10" s="509"/>
      <c r="G10" s="509"/>
      <c r="H10" s="510"/>
      <c r="I10" s="508"/>
      <c r="J10" s="509"/>
      <c r="K10" s="509"/>
      <c r="L10" s="509"/>
      <c r="M10" s="509"/>
      <c r="N10" s="509"/>
      <c r="O10" s="509"/>
      <c r="P10" s="509"/>
      <c r="Q10" s="509"/>
      <c r="R10" s="509"/>
      <c r="S10" s="509"/>
      <c r="T10" s="511"/>
    </row>
    <row r="11" spans="1:20" s="31" customFormat="1" ht="24.75" customHeight="1" x14ac:dyDescent="0.2">
      <c r="A11" s="506"/>
      <c r="B11" s="507"/>
      <c r="C11" s="508"/>
      <c r="D11" s="509"/>
      <c r="E11" s="509"/>
      <c r="F11" s="509"/>
      <c r="G11" s="509"/>
      <c r="H11" s="510"/>
      <c r="I11" s="508"/>
      <c r="J11" s="509"/>
      <c r="K11" s="509"/>
      <c r="L11" s="509"/>
      <c r="M11" s="509"/>
      <c r="N11" s="509"/>
      <c r="O11" s="509"/>
      <c r="P11" s="509"/>
      <c r="Q11" s="509"/>
      <c r="R11" s="509"/>
      <c r="S11" s="509"/>
      <c r="T11" s="511"/>
    </row>
    <row r="12" spans="1:20" s="31" customFormat="1" ht="24.75" customHeight="1" x14ac:dyDescent="0.2">
      <c r="A12" s="506"/>
      <c r="B12" s="507"/>
      <c r="C12" s="508"/>
      <c r="D12" s="509"/>
      <c r="E12" s="509"/>
      <c r="F12" s="509"/>
      <c r="G12" s="509"/>
      <c r="H12" s="510"/>
      <c r="I12" s="508"/>
      <c r="J12" s="509"/>
      <c r="K12" s="509"/>
      <c r="L12" s="509"/>
      <c r="M12" s="509"/>
      <c r="N12" s="509"/>
      <c r="O12" s="509"/>
      <c r="P12" s="509"/>
      <c r="Q12" s="509"/>
      <c r="R12" s="509"/>
      <c r="S12" s="509"/>
      <c r="T12" s="511"/>
    </row>
    <row r="13" spans="1:20" s="31" customFormat="1" ht="24.75" customHeight="1" x14ac:dyDescent="0.2">
      <c r="A13" s="506"/>
      <c r="B13" s="507"/>
      <c r="C13" s="508"/>
      <c r="D13" s="509"/>
      <c r="E13" s="509"/>
      <c r="F13" s="509"/>
      <c r="G13" s="509"/>
      <c r="H13" s="510"/>
      <c r="I13" s="508"/>
      <c r="J13" s="509"/>
      <c r="K13" s="509"/>
      <c r="L13" s="509"/>
      <c r="M13" s="509"/>
      <c r="N13" s="509"/>
      <c r="O13" s="509"/>
      <c r="P13" s="509"/>
      <c r="Q13" s="509"/>
      <c r="R13" s="509"/>
      <c r="S13" s="509"/>
      <c r="T13" s="511"/>
    </row>
    <row r="14" spans="1:20" s="31" customFormat="1" ht="24.75" customHeight="1" x14ac:dyDescent="0.2">
      <c r="A14" s="506"/>
      <c r="B14" s="507"/>
      <c r="C14" s="508"/>
      <c r="D14" s="509"/>
      <c r="E14" s="509"/>
      <c r="F14" s="509"/>
      <c r="G14" s="509"/>
      <c r="H14" s="510"/>
      <c r="I14" s="508"/>
      <c r="J14" s="509"/>
      <c r="K14" s="509"/>
      <c r="L14" s="509"/>
      <c r="M14" s="509"/>
      <c r="N14" s="509"/>
      <c r="O14" s="509"/>
      <c r="P14" s="509"/>
      <c r="Q14" s="509"/>
      <c r="R14" s="509"/>
      <c r="S14" s="509"/>
      <c r="T14" s="511"/>
    </row>
    <row r="15" spans="1:20" s="31" customFormat="1" ht="24.75" customHeight="1" x14ac:dyDescent="0.2">
      <c r="A15" s="506"/>
      <c r="B15" s="507"/>
      <c r="C15" s="508"/>
      <c r="D15" s="509"/>
      <c r="E15" s="509"/>
      <c r="F15" s="509"/>
      <c r="G15" s="509"/>
      <c r="H15" s="510"/>
      <c r="I15" s="508"/>
      <c r="J15" s="509"/>
      <c r="K15" s="509"/>
      <c r="L15" s="509"/>
      <c r="M15" s="509"/>
      <c r="N15" s="509"/>
      <c r="O15" s="509"/>
      <c r="P15" s="509"/>
      <c r="Q15" s="509"/>
      <c r="R15" s="509"/>
      <c r="S15" s="509"/>
      <c r="T15" s="511"/>
    </row>
    <row r="16" spans="1:20" s="31" customFormat="1" ht="24.75" customHeight="1" x14ac:dyDescent="0.2">
      <c r="A16" s="506"/>
      <c r="B16" s="507"/>
      <c r="C16" s="508"/>
      <c r="D16" s="509"/>
      <c r="E16" s="509"/>
      <c r="F16" s="509"/>
      <c r="G16" s="509"/>
      <c r="H16" s="510"/>
      <c r="I16" s="508"/>
      <c r="J16" s="509"/>
      <c r="K16" s="509"/>
      <c r="L16" s="509"/>
      <c r="M16" s="509"/>
      <c r="N16" s="509"/>
      <c r="O16" s="509"/>
      <c r="P16" s="509"/>
      <c r="Q16" s="509"/>
      <c r="R16" s="509"/>
      <c r="S16" s="509"/>
      <c r="T16" s="511"/>
    </row>
    <row r="17" spans="1:20" s="31" customFormat="1" ht="24.75" customHeight="1" x14ac:dyDescent="0.2">
      <c r="A17" s="506"/>
      <c r="B17" s="507"/>
      <c r="C17" s="508"/>
      <c r="D17" s="509"/>
      <c r="E17" s="509"/>
      <c r="F17" s="509"/>
      <c r="G17" s="509"/>
      <c r="H17" s="510"/>
      <c r="I17" s="508"/>
      <c r="J17" s="509"/>
      <c r="K17" s="509"/>
      <c r="L17" s="509"/>
      <c r="M17" s="509"/>
      <c r="N17" s="509"/>
      <c r="O17" s="509"/>
      <c r="P17" s="509"/>
      <c r="Q17" s="509"/>
      <c r="R17" s="509"/>
      <c r="S17" s="509"/>
      <c r="T17" s="511"/>
    </row>
    <row r="18" spans="1:20" s="31" customFormat="1" ht="24.75" customHeight="1" thickBot="1" x14ac:dyDescent="0.25">
      <c r="A18" s="525"/>
      <c r="B18" s="526"/>
      <c r="C18" s="527"/>
      <c r="D18" s="528"/>
      <c r="E18" s="528"/>
      <c r="F18" s="528"/>
      <c r="G18" s="528"/>
      <c r="H18" s="529"/>
      <c r="I18" s="527"/>
      <c r="J18" s="528"/>
      <c r="K18" s="528"/>
      <c r="L18" s="528"/>
      <c r="M18" s="528"/>
      <c r="N18" s="528"/>
      <c r="O18" s="528"/>
      <c r="P18" s="528"/>
      <c r="Q18" s="528"/>
      <c r="R18" s="528"/>
      <c r="S18" s="528"/>
      <c r="T18" s="530"/>
    </row>
    <row r="19" spans="1:20" ht="16.5" customHeight="1" x14ac:dyDescent="0.2">
      <c r="A19" s="31"/>
      <c r="B19" s="31"/>
      <c r="C19" s="31"/>
      <c r="D19" s="31"/>
      <c r="E19" s="31"/>
      <c r="F19" s="31"/>
      <c r="G19" s="31"/>
      <c r="H19" s="31"/>
      <c r="I19" s="31"/>
      <c r="J19" s="31"/>
      <c r="K19" s="31"/>
      <c r="L19" s="31"/>
      <c r="M19" s="31"/>
      <c r="N19" s="31"/>
      <c r="O19" s="31"/>
      <c r="P19" s="31"/>
      <c r="Q19" s="31"/>
      <c r="R19" s="31"/>
      <c r="S19" s="31"/>
      <c r="T19" s="31"/>
    </row>
    <row r="20" spans="1:20" ht="16.5" customHeight="1" thickBot="1" x14ac:dyDescent="0.25">
      <c r="A20" s="33" t="s">
        <v>47</v>
      </c>
      <c r="B20" s="31"/>
      <c r="C20" s="31"/>
      <c r="D20" s="31"/>
      <c r="E20" s="31"/>
      <c r="F20" s="31"/>
      <c r="G20" s="31"/>
      <c r="H20" s="31"/>
      <c r="I20" s="31"/>
      <c r="J20" s="31"/>
      <c r="K20" s="31"/>
      <c r="L20" s="31"/>
      <c r="M20" s="31"/>
      <c r="N20" s="31"/>
      <c r="O20" s="31"/>
      <c r="P20" s="31"/>
      <c r="Q20" s="31"/>
      <c r="R20" s="31"/>
      <c r="S20" s="31"/>
      <c r="T20" s="31"/>
    </row>
    <row r="21" spans="1:20" s="34" customFormat="1" ht="35.65" customHeight="1" x14ac:dyDescent="0.2">
      <c r="A21" s="515" t="s">
        <v>43</v>
      </c>
      <c r="B21" s="516"/>
      <c r="C21" s="517" t="s">
        <v>48</v>
      </c>
      <c r="D21" s="517"/>
      <c r="E21" s="517"/>
      <c r="F21" s="517"/>
      <c r="G21" s="517"/>
      <c r="H21" s="517"/>
      <c r="I21" s="517" t="s">
        <v>49</v>
      </c>
      <c r="J21" s="517"/>
      <c r="K21" s="517"/>
      <c r="L21" s="517"/>
      <c r="M21" s="517"/>
      <c r="N21" s="517"/>
      <c r="O21" s="517"/>
      <c r="P21" s="517"/>
      <c r="Q21" s="517"/>
      <c r="R21" s="517" t="s">
        <v>50</v>
      </c>
      <c r="S21" s="517"/>
      <c r="T21" s="518"/>
    </row>
    <row r="22" spans="1:20" s="31" customFormat="1" ht="24.75" customHeight="1" x14ac:dyDescent="0.2">
      <c r="A22" s="506"/>
      <c r="B22" s="507"/>
      <c r="C22" s="519"/>
      <c r="D22" s="520"/>
      <c r="E22" s="520"/>
      <c r="F22" s="520"/>
      <c r="G22" s="520"/>
      <c r="H22" s="521"/>
      <c r="I22" s="519"/>
      <c r="J22" s="520"/>
      <c r="K22" s="520"/>
      <c r="L22" s="520"/>
      <c r="M22" s="520"/>
      <c r="N22" s="520"/>
      <c r="O22" s="520"/>
      <c r="P22" s="520"/>
      <c r="Q22" s="521"/>
      <c r="R22" s="522"/>
      <c r="S22" s="523"/>
      <c r="T22" s="524"/>
    </row>
    <row r="23" spans="1:20" s="31" customFormat="1" ht="24.75" customHeight="1" x14ac:dyDescent="0.2">
      <c r="A23" s="506"/>
      <c r="B23" s="507"/>
      <c r="C23" s="519"/>
      <c r="D23" s="520"/>
      <c r="E23" s="520"/>
      <c r="F23" s="520"/>
      <c r="G23" s="520"/>
      <c r="H23" s="521"/>
      <c r="I23" s="519"/>
      <c r="J23" s="520"/>
      <c r="K23" s="520"/>
      <c r="L23" s="520"/>
      <c r="M23" s="520"/>
      <c r="N23" s="520"/>
      <c r="O23" s="520"/>
      <c r="P23" s="520"/>
      <c r="Q23" s="521"/>
      <c r="R23" s="522"/>
      <c r="S23" s="523"/>
      <c r="T23" s="524"/>
    </row>
    <row r="24" spans="1:20" s="31" customFormat="1" ht="24.75" customHeight="1" x14ac:dyDescent="0.2">
      <c r="A24" s="506"/>
      <c r="B24" s="507"/>
      <c r="C24" s="519"/>
      <c r="D24" s="520"/>
      <c r="E24" s="520"/>
      <c r="F24" s="520"/>
      <c r="G24" s="520"/>
      <c r="H24" s="521"/>
      <c r="I24" s="519"/>
      <c r="J24" s="520"/>
      <c r="K24" s="520"/>
      <c r="L24" s="520"/>
      <c r="M24" s="520"/>
      <c r="N24" s="520"/>
      <c r="O24" s="520"/>
      <c r="P24" s="520"/>
      <c r="Q24" s="521"/>
      <c r="R24" s="522"/>
      <c r="S24" s="523"/>
      <c r="T24" s="524"/>
    </row>
    <row r="25" spans="1:20" s="31" customFormat="1" ht="24.75" customHeight="1" x14ac:dyDescent="0.2">
      <c r="A25" s="506"/>
      <c r="B25" s="507"/>
      <c r="C25" s="519"/>
      <c r="D25" s="520"/>
      <c r="E25" s="520"/>
      <c r="F25" s="520"/>
      <c r="G25" s="520"/>
      <c r="H25" s="521"/>
      <c r="I25" s="519"/>
      <c r="J25" s="520"/>
      <c r="K25" s="520"/>
      <c r="L25" s="520"/>
      <c r="M25" s="520"/>
      <c r="N25" s="520"/>
      <c r="O25" s="520"/>
      <c r="P25" s="520"/>
      <c r="Q25" s="521"/>
      <c r="R25" s="522"/>
      <c r="S25" s="523"/>
      <c r="T25" s="524"/>
    </row>
    <row r="26" spans="1:20" s="31" customFormat="1" ht="24.75" customHeight="1" x14ac:dyDescent="0.2">
      <c r="A26" s="506"/>
      <c r="B26" s="507"/>
      <c r="C26" s="519"/>
      <c r="D26" s="520"/>
      <c r="E26" s="520"/>
      <c r="F26" s="520"/>
      <c r="G26" s="520"/>
      <c r="H26" s="521"/>
      <c r="I26" s="519"/>
      <c r="J26" s="520"/>
      <c r="K26" s="520"/>
      <c r="L26" s="520"/>
      <c r="M26" s="520"/>
      <c r="N26" s="520"/>
      <c r="O26" s="520"/>
      <c r="P26" s="520"/>
      <c r="Q26" s="521"/>
      <c r="R26" s="522"/>
      <c r="S26" s="523"/>
      <c r="T26" s="524"/>
    </row>
    <row r="27" spans="1:20" s="31" customFormat="1" ht="24.75" customHeight="1" thickBot="1" x14ac:dyDescent="0.25">
      <c r="A27" s="525"/>
      <c r="B27" s="526"/>
      <c r="C27" s="531"/>
      <c r="D27" s="532"/>
      <c r="E27" s="532"/>
      <c r="F27" s="532"/>
      <c r="G27" s="532"/>
      <c r="H27" s="533"/>
      <c r="I27" s="531"/>
      <c r="J27" s="532"/>
      <c r="K27" s="532"/>
      <c r="L27" s="532"/>
      <c r="M27" s="532"/>
      <c r="N27" s="532"/>
      <c r="O27" s="532"/>
      <c r="P27" s="532"/>
      <c r="Q27" s="533"/>
      <c r="R27" s="534"/>
      <c r="S27" s="535"/>
      <c r="T27" s="536"/>
    </row>
    <row r="29" spans="1:20" ht="12.75" customHeight="1" x14ac:dyDescent="0.2">
      <c r="A29" s="537" t="s">
        <v>0</v>
      </c>
      <c r="B29" s="537"/>
      <c r="C29" s="538" t="s">
        <v>51</v>
      </c>
      <c r="D29" s="538"/>
      <c r="E29" s="538"/>
      <c r="F29" s="538"/>
      <c r="G29" s="538"/>
      <c r="H29" s="538"/>
      <c r="I29" s="538"/>
      <c r="J29" s="538"/>
      <c r="K29" s="538"/>
      <c r="L29" s="538"/>
      <c r="M29" s="538"/>
      <c r="N29" s="538"/>
      <c r="O29" s="538"/>
      <c r="P29" s="538"/>
      <c r="Q29" s="538"/>
      <c r="R29" s="538"/>
      <c r="S29" s="538"/>
      <c r="T29" s="538"/>
    </row>
    <row r="30" spans="1:20" x14ac:dyDescent="0.2">
      <c r="C30" s="538"/>
      <c r="D30" s="538"/>
      <c r="E30" s="538"/>
      <c r="F30" s="538"/>
      <c r="G30" s="538"/>
      <c r="H30" s="538"/>
      <c r="I30" s="538"/>
      <c r="J30" s="538"/>
      <c r="K30" s="538"/>
      <c r="L30" s="538"/>
      <c r="M30" s="538"/>
      <c r="N30" s="538"/>
      <c r="O30" s="538"/>
      <c r="P30" s="538"/>
      <c r="Q30" s="538"/>
      <c r="R30" s="538"/>
      <c r="S30" s="538"/>
      <c r="T30" s="538"/>
    </row>
    <row r="31" spans="1:20" x14ac:dyDescent="0.2">
      <c r="C31" s="538"/>
      <c r="D31" s="538"/>
      <c r="E31" s="538"/>
      <c r="F31" s="538"/>
      <c r="G31" s="538"/>
      <c r="H31" s="538"/>
      <c r="I31" s="538"/>
      <c r="J31" s="538"/>
      <c r="K31" s="538"/>
      <c r="L31" s="538"/>
      <c r="M31" s="538"/>
      <c r="N31" s="538"/>
      <c r="O31" s="538"/>
      <c r="P31" s="538"/>
      <c r="Q31" s="538"/>
      <c r="R31" s="538"/>
      <c r="S31" s="538"/>
      <c r="T31" s="538"/>
    </row>
    <row r="32" spans="1:20" ht="47.25" customHeight="1" x14ac:dyDescent="0.2">
      <c r="C32" s="538"/>
      <c r="D32" s="538"/>
      <c r="E32" s="538"/>
      <c r="F32" s="538"/>
      <c r="G32" s="538"/>
      <c r="H32" s="538"/>
      <c r="I32" s="538"/>
      <c r="J32" s="538"/>
      <c r="K32" s="538"/>
      <c r="L32" s="538"/>
      <c r="M32" s="538"/>
      <c r="N32" s="538"/>
      <c r="O32" s="538"/>
      <c r="P32" s="538"/>
      <c r="Q32" s="538"/>
      <c r="R32" s="538"/>
      <c r="S32" s="538"/>
      <c r="T32" s="538"/>
    </row>
    <row r="33" spans="1:20" ht="13.5" x14ac:dyDescent="0.2">
      <c r="A33" s="512" t="s">
        <v>52</v>
      </c>
      <c r="B33" s="512"/>
      <c r="C33" s="512"/>
      <c r="D33" s="512"/>
      <c r="E33" s="512"/>
      <c r="F33" s="512"/>
      <c r="G33" s="512"/>
      <c r="H33" s="512"/>
      <c r="I33" s="512"/>
      <c r="J33" s="512"/>
      <c r="K33" s="512"/>
      <c r="L33" s="512"/>
      <c r="M33" s="512"/>
      <c r="N33" s="512"/>
      <c r="O33" s="512"/>
      <c r="P33" s="512"/>
      <c r="Q33" s="512"/>
      <c r="R33" s="512"/>
      <c r="S33" s="512"/>
      <c r="T33" s="512"/>
    </row>
    <row r="34" spans="1:20" ht="14.25" x14ac:dyDescent="0.2">
      <c r="A34" s="513" t="s">
        <v>39</v>
      </c>
      <c r="B34" s="513"/>
      <c r="C34" s="513"/>
      <c r="D34" s="513"/>
      <c r="E34" s="513"/>
      <c r="F34" s="513"/>
      <c r="G34" s="513"/>
      <c r="H34" s="513"/>
      <c r="I34" s="513"/>
      <c r="J34" s="513"/>
      <c r="K34" s="513"/>
      <c r="L34" s="513"/>
      <c r="M34" s="513"/>
      <c r="N34" s="513"/>
      <c r="O34" s="513"/>
      <c r="P34" s="513"/>
      <c r="Q34" s="513"/>
      <c r="R34" s="513"/>
      <c r="S34" s="513"/>
      <c r="T34" s="513"/>
    </row>
    <row r="35" spans="1:20" x14ac:dyDescent="0.2">
      <c r="A35" s="31"/>
      <c r="B35" s="31"/>
      <c r="C35" s="31"/>
      <c r="D35" s="31"/>
      <c r="E35" s="31"/>
      <c r="F35" s="31"/>
      <c r="G35" s="31"/>
      <c r="H35" s="31"/>
      <c r="I35" s="31"/>
      <c r="J35" s="32" t="s">
        <v>40</v>
      </c>
      <c r="K35" s="514" t="s">
        <v>53</v>
      </c>
      <c r="L35" s="514"/>
      <c r="M35" s="514"/>
      <c r="N35" s="514"/>
      <c r="O35" s="514"/>
      <c r="P35" s="514"/>
      <c r="Q35" s="514"/>
      <c r="R35" s="514"/>
      <c r="S35" s="514"/>
      <c r="T35" s="31" t="s">
        <v>41</v>
      </c>
    </row>
    <row r="36" spans="1:20" x14ac:dyDescent="0.2">
      <c r="A36" s="31"/>
      <c r="B36" s="31"/>
      <c r="C36" s="31"/>
      <c r="D36" s="31"/>
      <c r="E36" s="31"/>
      <c r="F36" s="31"/>
      <c r="G36" s="31"/>
      <c r="H36" s="31"/>
      <c r="I36" s="31"/>
      <c r="J36" s="32" t="s">
        <v>42</v>
      </c>
      <c r="K36" s="514" t="s">
        <v>54</v>
      </c>
      <c r="L36" s="514"/>
      <c r="M36" s="514"/>
      <c r="N36" s="514"/>
      <c r="O36" s="514"/>
      <c r="P36" s="514"/>
      <c r="Q36" s="514"/>
      <c r="R36" s="514"/>
      <c r="S36" s="514"/>
      <c r="T36" s="31" t="s">
        <v>41</v>
      </c>
    </row>
    <row r="37" spans="1:20" ht="12.75" thickBot="1" x14ac:dyDescent="0.25">
      <c r="A37" s="31"/>
      <c r="B37" s="31"/>
      <c r="C37" s="31"/>
      <c r="D37" s="31"/>
      <c r="E37" s="31"/>
      <c r="F37" s="31"/>
      <c r="G37" s="31"/>
      <c r="H37" s="31"/>
      <c r="I37" s="31"/>
      <c r="J37" s="31"/>
      <c r="K37" s="31"/>
      <c r="L37" s="31"/>
      <c r="M37" s="31"/>
      <c r="N37" s="31"/>
      <c r="O37" s="31"/>
      <c r="P37" s="31"/>
      <c r="Q37" s="31"/>
      <c r="R37" s="31"/>
      <c r="S37" s="31"/>
      <c r="T37" s="31"/>
    </row>
    <row r="38" spans="1:20" ht="13.5" x14ac:dyDescent="0.2">
      <c r="A38" s="515" t="s">
        <v>43</v>
      </c>
      <c r="B38" s="516"/>
      <c r="C38" s="517" t="s">
        <v>44</v>
      </c>
      <c r="D38" s="517"/>
      <c r="E38" s="517"/>
      <c r="F38" s="517"/>
      <c r="G38" s="517"/>
      <c r="H38" s="517"/>
      <c r="I38" s="517" t="s">
        <v>45</v>
      </c>
      <c r="J38" s="517"/>
      <c r="K38" s="517"/>
      <c r="L38" s="517"/>
      <c r="M38" s="517"/>
      <c r="N38" s="517"/>
      <c r="O38" s="517"/>
      <c r="P38" s="517"/>
      <c r="Q38" s="517"/>
      <c r="R38" s="517"/>
      <c r="S38" s="517"/>
      <c r="T38" s="518"/>
    </row>
    <row r="39" spans="1:20" ht="12" customHeight="1" x14ac:dyDescent="0.2">
      <c r="A39" s="506"/>
      <c r="B39" s="507"/>
      <c r="C39" s="508" t="s">
        <v>55</v>
      </c>
      <c r="D39" s="509"/>
      <c r="E39" s="509"/>
      <c r="F39" s="509"/>
      <c r="G39" s="509"/>
      <c r="H39" s="510"/>
      <c r="I39" s="508" t="s">
        <v>56</v>
      </c>
      <c r="J39" s="509"/>
      <c r="K39" s="509"/>
      <c r="L39" s="509"/>
      <c r="M39" s="509"/>
      <c r="N39" s="509"/>
      <c r="O39" s="509"/>
      <c r="P39" s="509"/>
      <c r="Q39" s="509"/>
      <c r="R39" s="509"/>
      <c r="S39" s="509"/>
      <c r="T39" s="511"/>
    </row>
    <row r="40" spans="1:20" x14ac:dyDescent="0.2">
      <c r="A40" s="506"/>
      <c r="B40" s="507"/>
      <c r="C40" s="508" t="s">
        <v>57</v>
      </c>
      <c r="D40" s="509"/>
      <c r="E40" s="509"/>
      <c r="F40" s="509"/>
      <c r="G40" s="509"/>
      <c r="H40" s="510"/>
      <c r="I40" s="508" t="s">
        <v>58</v>
      </c>
      <c r="J40" s="509"/>
      <c r="K40" s="509"/>
      <c r="L40" s="509"/>
      <c r="M40" s="509"/>
      <c r="N40" s="509"/>
      <c r="O40" s="509"/>
      <c r="P40" s="509"/>
      <c r="Q40" s="509"/>
      <c r="R40" s="509"/>
      <c r="S40" s="509"/>
      <c r="T40" s="511"/>
    </row>
    <row r="41" spans="1:20" x14ac:dyDescent="0.2">
      <c r="A41" s="506"/>
      <c r="B41" s="507"/>
      <c r="C41" s="508"/>
      <c r="D41" s="509"/>
      <c r="E41" s="509"/>
      <c r="F41" s="509"/>
      <c r="G41" s="509"/>
      <c r="H41" s="510"/>
      <c r="I41" s="508" t="s">
        <v>59</v>
      </c>
      <c r="J41" s="509"/>
      <c r="K41" s="509"/>
      <c r="L41" s="509"/>
      <c r="M41" s="509"/>
      <c r="N41" s="509"/>
      <c r="O41" s="509"/>
      <c r="P41" s="509"/>
      <c r="Q41" s="509"/>
      <c r="R41" s="509"/>
      <c r="S41" s="509"/>
      <c r="T41" s="511"/>
    </row>
    <row r="42" spans="1:20" x14ac:dyDescent="0.2">
      <c r="A42" s="506"/>
      <c r="B42" s="507"/>
      <c r="C42" s="508"/>
      <c r="D42" s="509"/>
      <c r="E42" s="509"/>
      <c r="F42" s="509"/>
      <c r="G42" s="509"/>
      <c r="H42" s="510"/>
      <c r="I42" s="508" t="s">
        <v>60</v>
      </c>
      <c r="J42" s="509"/>
      <c r="K42" s="509"/>
      <c r="L42" s="509"/>
      <c r="M42" s="509"/>
      <c r="N42" s="509"/>
      <c r="O42" s="509"/>
      <c r="P42" s="509"/>
      <c r="Q42" s="509"/>
      <c r="R42" s="509"/>
      <c r="S42" s="509"/>
      <c r="T42" s="511"/>
    </row>
    <row r="43" spans="1:20" x14ac:dyDescent="0.2">
      <c r="A43" s="35"/>
      <c r="B43" s="36"/>
      <c r="C43" s="37"/>
      <c r="D43" s="38"/>
      <c r="E43" s="38"/>
      <c r="F43" s="38"/>
      <c r="G43" s="38"/>
      <c r="H43" s="39"/>
      <c r="I43" s="37"/>
      <c r="J43" s="38"/>
      <c r="K43" s="38"/>
      <c r="L43" s="38"/>
      <c r="M43" s="38"/>
      <c r="N43" s="38"/>
      <c r="O43" s="38"/>
      <c r="P43" s="38"/>
      <c r="Q43" s="38"/>
      <c r="R43" s="38"/>
      <c r="S43" s="38"/>
      <c r="T43" s="40"/>
    </row>
    <row r="44" spans="1:20" x14ac:dyDescent="0.2">
      <c r="A44" s="506"/>
      <c r="B44" s="507"/>
      <c r="C44" s="508" t="s">
        <v>61</v>
      </c>
      <c r="D44" s="509"/>
      <c r="E44" s="509"/>
      <c r="F44" s="509"/>
      <c r="G44" s="509"/>
      <c r="H44" s="510"/>
      <c r="I44" s="508" t="s">
        <v>62</v>
      </c>
      <c r="J44" s="509"/>
      <c r="K44" s="509"/>
      <c r="L44" s="509"/>
      <c r="M44" s="509"/>
      <c r="N44" s="509"/>
      <c r="O44" s="509"/>
      <c r="P44" s="509"/>
      <c r="Q44" s="509"/>
      <c r="R44" s="509"/>
      <c r="S44" s="509"/>
      <c r="T44" s="511"/>
    </row>
    <row r="45" spans="1:20" ht="12.75" customHeight="1" x14ac:dyDescent="0.2">
      <c r="A45" s="35"/>
      <c r="B45" s="36"/>
      <c r="C45" s="37"/>
      <c r="D45" s="38"/>
      <c r="E45" s="38"/>
      <c r="F45" s="38"/>
      <c r="G45" s="38"/>
      <c r="H45" s="39"/>
      <c r="I45" s="508" t="s">
        <v>63</v>
      </c>
      <c r="J45" s="509"/>
      <c r="K45" s="509"/>
      <c r="L45" s="509"/>
      <c r="M45" s="509"/>
      <c r="N45" s="509"/>
      <c r="O45" s="509"/>
      <c r="P45" s="509"/>
      <c r="Q45" s="509"/>
      <c r="R45" s="509"/>
      <c r="S45" s="509"/>
      <c r="T45" s="511"/>
    </row>
    <row r="46" spans="1:20" x14ac:dyDescent="0.2">
      <c r="A46" s="35"/>
      <c r="B46" s="36"/>
      <c r="C46" s="37"/>
      <c r="D46" s="38"/>
      <c r="E46" s="38"/>
      <c r="F46" s="38"/>
      <c r="G46" s="38"/>
      <c r="H46" s="39"/>
      <c r="I46" s="37"/>
      <c r="J46" s="38"/>
      <c r="K46" s="38"/>
      <c r="L46" s="38"/>
      <c r="M46" s="38"/>
      <c r="N46" s="38"/>
      <c r="O46" s="38"/>
      <c r="P46" s="38"/>
      <c r="Q46" s="38"/>
      <c r="R46" s="38"/>
      <c r="S46" s="38"/>
      <c r="T46" s="40"/>
    </row>
    <row r="47" spans="1:20" x14ac:dyDescent="0.2">
      <c r="A47" s="506"/>
      <c r="B47" s="507"/>
      <c r="C47" s="508" t="s">
        <v>64</v>
      </c>
      <c r="D47" s="509"/>
      <c r="E47" s="509"/>
      <c r="F47" s="509"/>
      <c r="G47" s="509"/>
      <c r="H47" s="510"/>
      <c r="I47" s="508" t="s">
        <v>65</v>
      </c>
      <c r="J47" s="509"/>
      <c r="K47" s="509"/>
      <c r="L47" s="509"/>
      <c r="M47" s="509"/>
      <c r="N47" s="509"/>
      <c r="O47" s="509"/>
      <c r="P47" s="509"/>
      <c r="Q47" s="509"/>
      <c r="R47" s="509"/>
      <c r="S47" s="509"/>
      <c r="T47" s="511"/>
    </row>
    <row r="48" spans="1:20" x14ac:dyDescent="0.2">
      <c r="A48" s="506"/>
      <c r="B48" s="507"/>
      <c r="C48" s="508"/>
      <c r="D48" s="509"/>
      <c r="E48" s="509"/>
      <c r="F48" s="509"/>
      <c r="G48" s="509"/>
      <c r="H48" s="510"/>
      <c r="I48" s="508" t="s">
        <v>66</v>
      </c>
      <c r="J48" s="509"/>
      <c r="K48" s="509"/>
      <c r="L48" s="509"/>
      <c r="M48" s="509"/>
      <c r="N48" s="509"/>
      <c r="O48" s="509"/>
      <c r="P48" s="509"/>
      <c r="Q48" s="509"/>
      <c r="R48" s="509"/>
      <c r="S48" s="509"/>
      <c r="T48" s="511"/>
    </row>
    <row r="49" spans="1:20" x14ac:dyDescent="0.2">
      <c r="A49" s="35"/>
      <c r="B49" s="36"/>
      <c r="C49" s="37"/>
      <c r="D49" s="38"/>
      <c r="E49" s="38"/>
      <c r="F49" s="38"/>
      <c r="G49" s="38"/>
      <c r="H49" s="39"/>
      <c r="I49" s="37"/>
      <c r="J49" s="38"/>
      <c r="K49" s="38"/>
      <c r="L49" s="38"/>
      <c r="M49" s="38"/>
      <c r="N49" s="38"/>
      <c r="O49" s="38"/>
      <c r="P49" s="38"/>
      <c r="Q49" s="38"/>
      <c r="R49" s="38"/>
      <c r="S49" s="38"/>
      <c r="T49" s="40"/>
    </row>
    <row r="50" spans="1:20" x14ac:dyDescent="0.2">
      <c r="A50" s="506"/>
      <c r="B50" s="507"/>
      <c r="C50" s="508" t="s">
        <v>67</v>
      </c>
      <c r="D50" s="509"/>
      <c r="E50" s="509"/>
      <c r="F50" s="509"/>
      <c r="G50" s="509"/>
      <c r="H50" s="510"/>
      <c r="I50" s="508" t="s">
        <v>68</v>
      </c>
      <c r="J50" s="509"/>
      <c r="K50" s="509"/>
      <c r="L50" s="509"/>
      <c r="M50" s="509"/>
      <c r="N50" s="509"/>
      <c r="O50" s="509"/>
      <c r="P50" s="509"/>
      <c r="Q50" s="509"/>
      <c r="R50" s="509"/>
      <c r="S50" s="509"/>
      <c r="T50" s="511"/>
    </row>
    <row r="51" spans="1:20" x14ac:dyDescent="0.2">
      <c r="A51" s="35"/>
      <c r="B51" s="36"/>
      <c r="C51" s="37"/>
      <c r="D51" s="38"/>
      <c r="E51" s="38"/>
      <c r="F51" s="38"/>
      <c r="G51" s="38"/>
      <c r="H51" s="39"/>
      <c r="I51" s="37"/>
      <c r="J51" s="38"/>
      <c r="K51" s="38"/>
      <c r="L51" s="38"/>
      <c r="M51" s="38"/>
      <c r="N51" s="38"/>
      <c r="O51" s="38"/>
      <c r="P51" s="38"/>
      <c r="Q51" s="38"/>
      <c r="R51" s="38"/>
      <c r="S51" s="38"/>
      <c r="T51" s="40"/>
    </row>
    <row r="52" spans="1:20" x14ac:dyDescent="0.2">
      <c r="A52" s="506"/>
      <c r="B52" s="507"/>
      <c r="C52" s="508" t="s">
        <v>69</v>
      </c>
      <c r="D52" s="509"/>
      <c r="E52" s="509"/>
      <c r="F52" s="509"/>
      <c r="G52" s="509"/>
      <c r="H52" s="510"/>
      <c r="I52" s="508" t="s">
        <v>70</v>
      </c>
      <c r="J52" s="509"/>
      <c r="K52" s="509"/>
      <c r="L52" s="509"/>
      <c r="M52" s="509"/>
      <c r="N52" s="509"/>
      <c r="O52" s="509"/>
      <c r="P52" s="509"/>
      <c r="Q52" s="509"/>
      <c r="R52" s="509"/>
      <c r="S52" s="509"/>
      <c r="T52" s="511"/>
    </row>
    <row r="53" spans="1:20" x14ac:dyDescent="0.2">
      <c r="A53" s="506"/>
      <c r="B53" s="507"/>
      <c r="C53" s="508"/>
      <c r="D53" s="509"/>
      <c r="E53" s="509"/>
      <c r="F53" s="509"/>
      <c r="G53" s="509"/>
      <c r="H53" s="510"/>
      <c r="I53" s="508" t="s">
        <v>71</v>
      </c>
      <c r="J53" s="509"/>
      <c r="K53" s="509"/>
      <c r="L53" s="509"/>
      <c r="M53" s="509"/>
      <c r="N53" s="509"/>
      <c r="O53" s="509"/>
      <c r="P53" s="509"/>
      <c r="Q53" s="509"/>
      <c r="R53" s="509"/>
      <c r="S53" s="509"/>
      <c r="T53" s="511"/>
    </row>
    <row r="54" spans="1:20" x14ac:dyDescent="0.2">
      <c r="A54" s="506"/>
      <c r="B54" s="507"/>
      <c r="C54" s="508"/>
      <c r="D54" s="509"/>
      <c r="E54" s="509"/>
      <c r="F54" s="509"/>
      <c r="G54" s="509"/>
      <c r="H54" s="510"/>
      <c r="I54" s="508" t="s">
        <v>72</v>
      </c>
      <c r="J54" s="509"/>
      <c r="K54" s="509"/>
      <c r="L54" s="509"/>
      <c r="M54" s="509"/>
      <c r="N54" s="509"/>
      <c r="O54" s="509"/>
      <c r="P54" s="509"/>
      <c r="Q54" s="509"/>
      <c r="R54" s="509"/>
      <c r="S54" s="509"/>
      <c r="T54" s="511"/>
    </row>
    <row r="55" spans="1:20" ht="12.75" thickBot="1" x14ac:dyDescent="0.25">
      <c r="A55" s="525"/>
      <c r="B55" s="526"/>
      <c r="C55" s="527"/>
      <c r="D55" s="528"/>
      <c r="E55" s="528"/>
      <c r="F55" s="528"/>
      <c r="G55" s="528"/>
      <c r="H55" s="529"/>
      <c r="I55" s="527" t="s">
        <v>73</v>
      </c>
      <c r="J55" s="528"/>
      <c r="K55" s="528"/>
      <c r="L55" s="528"/>
      <c r="M55" s="528"/>
      <c r="N55" s="528"/>
      <c r="O55" s="528"/>
      <c r="P55" s="528"/>
      <c r="Q55" s="528"/>
      <c r="R55" s="528"/>
      <c r="S55" s="528"/>
      <c r="T55" s="530"/>
    </row>
    <row r="56" spans="1:20" x14ac:dyDescent="0.2">
      <c r="A56" s="31"/>
      <c r="B56" s="31"/>
      <c r="C56" s="31"/>
      <c r="D56" s="31"/>
      <c r="E56" s="31"/>
      <c r="F56" s="31"/>
      <c r="G56" s="31"/>
      <c r="H56" s="31"/>
      <c r="I56" s="31"/>
      <c r="J56" s="31"/>
      <c r="K56" s="31"/>
      <c r="L56" s="31"/>
      <c r="M56" s="31"/>
      <c r="N56" s="31"/>
      <c r="O56" s="31"/>
      <c r="P56" s="31"/>
      <c r="Q56" s="31"/>
      <c r="R56" s="31"/>
      <c r="S56" s="31"/>
      <c r="T56" s="31"/>
    </row>
    <row r="57" spans="1:20" ht="13.5" thickBot="1" x14ac:dyDescent="0.25">
      <c r="A57" s="33" t="s">
        <v>47</v>
      </c>
      <c r="B57" s="31"/>
      <c r="C57" s="31"/>
      <c r="D57" s="31"/>
      <c r="E57" s="31"/>
      <c r="F57" s="31"/>
      <c r="G57" s="31"/>
      <c r="H57" s="31"/>
      <c r="I57" s="31"/>
      <c r="J57" s="31"/>
      <c r="K57" s="31"/>
      <c r="L57" s="31"/>
      <c r="M57" s="31"/>
      <c r="N57" s="31"/>
      <c r="O57" s="31"/>
      <c r="P57" s="31"/>
      <c r="Q57" s="31"/>
      <c r="R57" s="31"/>
      <c r="S57" s="31"/>
      <c r="T57" s="31"/>
    </row>
    <row r="58" spans="1:20" ht="13.5" x14ac:dyDescent="0.2">
      <c r="A58" s="515" t="s">
        <v>43</v>
      </c>
      <c r="B58" s="516"/>
      <c r="C58" s="517" t="s">
        <v>48</v>
      </c>
      <c r="D58" s="517"/>
      <c r="E58" s="517"/>
      <c r="F58" s="517"/>
      <c r="G58" s="517"/>
      <c r="H58" s="517"/>
      <c r="I58" s="517" t="s">
        <v>49</v>
      </c>
      <c r="J58" s="517"/>
      <c r="K58" s="517"/>
      <c r="L58" s="517"/>
      <c r="M58" s="517"/>
      <c r="N58" s="517"/>
      <c r="O58" s="517"/>
      <c r="P58" s="517"/>
      <c r="Q58" s="517"/>
      <c r="R58" s="517" t="s">
        <v>50</v>
      </c>
      <c r="S58" s="517"/>
      <c r="T58" s="518"/>
    </row>
    <row r="59" spans="1:20" x14ac:dyDescent="0.2">
      <c r="A59" s="506"/>
      <c r="B59" s="507"/>
      <c r="C59" s="519"/>
      <c r="D59" s="520"/>
      <c r="E59" s="520"/>
      <c r="F59" s="520"/>
      <c r="G59" s="520"/>
      <c r="H59" s="521"/>
      <c r="I59" s="519"/>
      <c r="J59" s="520"/>
      <c r="K59" s="520"/>
      <c r="L59" s="520"/>
      <c r="M59" s="520"/>
      <c r="N59" s="520"/>
      <c r="O59" s="520"/>
      <c r="P59" s="520"/>
      <c r="Q59" s="521"/>
      <c r="R59" s="522"/>
      <c r="S59" s="523"/>
      <c r="T59" s="524"/>
    </row>
    <row r="60" spans="1:20" x14ac:dyDescent="0.2">
      <c r="A60" s="506"/>
      <c r="B60" s="507"/>
      <c r="C60" s="519"/>
      <c r="D60" s="520"/>
      <c r="E60" s="520"/>
      <c r="F60" s="520"/>
      <c r="G60" s="520"/>
      <c r="H60" s="521"/>
      <c r="I60" s="519"/>
      <c r="J60" s="520"/>
      <c r="K60" s="520"/>
      <c r="L60" s="520"/>
      <c r="M60" s="520"/>
      <c r="N60" s="520"/>
      <c r="O60" s="520"/>
      <c r="P60" s="520"/>
      <c r="Q60" s="521"/>
      <c r="R60" s="522"/>
      <c r="S60" s="523"/>
      <c r="T60" s="524"/>
    </row>
    <row r="61" spans="1:20" x14ac:dyDescent="0.2">
      <c r="A61" s="506"/>
      <c r="B61" s="507"/>
      <c r="C61" s="519"/>
      <c r="D61" s="520"/>
      <c r="E61" s="520"/>
      <c r="F61" s="520"/>
      <c r="G61" s="520"/>
      <c r="H61" s="521"/>
      <c r="I61" s="519"/>
      <c r="J61" s="520"/>
      <c r="K61" s="520"/>
      <c r="L61" s="520"/>
      <c r="M61" s="520"/>
      <c r="N61" s="520"/>
      <c r="O61" s="520"/>
      <c r="P61" s="520"/>
      <c r="Q61" s="521"/>
      <c r="R61" s="522"/>
      <c r="S61" s="523"/>
      <c r="T61" s="524"/>
    </row>
    <row r="62" spans="1:20" x14ac:dyDescent="0.2">
      <c r="A62" s="506"/>
      <c r="B62" s="507"/>
      <c r="C62" s="519"/>
      <c r="D62" s="520"/>
      <c r="E62" s="520"/>
      <c r="F62" s="520"/>
      <c r="G62" s="520"/>
      <c r="H62" s="521"/>
      <c r="I62" s="519"/>
      <c r="J62" s="520"/>
      <c r="K62" s="520"/>
      <c r="L62" s="520"/>
      <c r="M62" s="520"/>
      <c r="N62" s="520"/>
      <c r="O62" s="520"/>
      <c r="P62" s="520"/>
      <c r="Q62" s="521"/>
      <c r="R62" s="522"/>
      <c r="S62" s="523"/>
      <c r="T62" s="524"/>
    </row>
    <row r="63" spans="1:20" x14ac:dyDescent="0.2">
      <c r="A63" s="506"/>
      <c r="B63" s="507"/>
      <c r="C63" s="519"/>
      <c r="D63" s="520"/>
      <c r="E63" s="520"/>
      <c r="F63" s="520"/>
      <c r="G63" s="520"/>
      <c r="H63" s="521"/>
      <c r="I63" s="519"/>
      <c r="J63" s="520"/>
      <c r="K63" s="520"/>
      <c r="L63" s="520"/>
      <c r="M63" s="520"/>
      <c r="N63" s="520"/>
      <c r="O63" s="520"/>
      <c r="P63" s="520"/>
      <c r="Q63" s="521"/>
      <c r="R63" s="522"/>
      <c r="S63" s="523"/>
      <c r="T63" s="524"/>
    </row>
    <row r="64" spans="1:20" ht="12.75" thickBot="1" x14ac:dyDescent="0.25">
      <c r="A64" s="525"/>
      <c r="B64" s="526"/>
      <c r="C64" s="531"/>
      <c r="D64" s="532"/>
      <c r="E64" s="532"/>
      <c r="F64" s="532"/>
      <c r="G64" s="532"/>
      <c r="H64" s="533"/>
      <c r="I64" s="531"/>
      <c r="J64" s="532"/>
      <c r="K64" s="532"/>
      <c r="L64" s="532"/>
      <c r="M64" s="532"/>
      <c r="N64" s="532"/>
      <c r="O64" s="532"/>
      <c r="P64" s="532"/>
      <c r="Q64" s="533"/>
      <c r="R64" s="534"/>
      <c r="S64" s="535"/>
      <c r="T64" s="536"/>
    </row>
    <row r="66" spans="1:20" ht="12.75" x14ac:dyDescent="0.2">
      <c r="A66" s="537" t="s">
        <v>0</v>
      </c>
      <c r="B66" s="537"/>
      <c r="C66" s="538" t="s">
        <v>51</v>
      </c>
      <c r="D66" s="538"/>
      <c r="E66" s="538"/>
      <c r="F66" s="538"/>
      <c r="G66" s="538"/>
      <c r="H66" s="538"/>
      <c r="I66" s="538"/>
      <c r="J66" s="538"/>
      <c r="K66" s="538"/>
      <c r="L66" s="538"/>
      <c r="M66" s="538"/>
      <c r="N66" s="538"/>
      <c r="O66" s="538"/>
      <c r="P66" s="538"/>
      <c r="Q66" s="538"/>
      <c r="R66" s="538"/>
      <c r="S66" s="538"/>
      <c r="T66" s="538"/>
    </row>
    <row r="67" spans="1:20" x14ac:dyDescent="0.2">
      <c r="C67" s="538"/>
      <c r="D67" s="538"/>
      <c r="E67" s="538"/>
      <c r="F67" s="538"/>
      <c r="G67" s="538"/>
      <c r="H67" s="538"/>
      <c r="I67" s="538"/>
      <c r="J67" s="538"/>
      <c r="K67" s="538"/>
      <c r="L67" s="538"/>
      <c r="M67" s="538"/>
      <c r="N67" s="538"/>
      <c r="O67" s="538"/>
      <c r="P67" s="538"/>
      <c r="Q67" s="538"/>
      <c r="R67" s="538"/>
      <c r="S67" s="538"/>
      <c r="T67" s="538"/>
    </row>
    <row r="68" spans="1:20" x14ac:dyDescent="0.2">
      <c r="C68" s="538"/>
      <c r="D68" s="538"/>
      <c r="E68" s="538"/>
      <c r="F68" s="538"/>
      <c r="G68" s="538"/>
      <c r="H68" s="538"/>
      <c r="I68" s="538"/>
      <c r="J68" s="538"/>
      <c r="K68" s="538"/>
      <c r="L68" s="538"/>
      <c r="M68" s="538"/>
      <c r="N68" s="538"/>
      <c r="O68" s="538"/>
      <c r="P68" s="538"/>
      <c r="Q68" s="538"/>
      <c r="R68" s="538"/>
      <c r="S68" s="538"/>
      <c r="T68" s="538"/>
    </row>
    <row r="69" spans="1:20" ht="39" customHeight="1" x14ac:dyDescent="0.2">
      <c r="C69" s="538"/>
      <c r="D69" s="538"/>
      <c r="E69" s="538"/>
      <c r="F69" s="538"/>
      <c r="G69" s="538"/>
      <c r="H69" s="538"/>
      <c r="I69" s="538"/>
      <c r="J69" s="538"/>
      <c r="K69" s="538"/>
      <c r="L69" s="538"/>
      <c r="M69" s="538"/>
      <c r="N69" s="538"/>
      <c r="O69" s="538"/>
      <c r="P69" s="538"/>
      <c r="Q69" s="538"/>
      <c r="R69" s="538"/>
      <c r="S69" s="538"/>
      <c r="T69" s="538"/>
    </row>
  </sheetData>
  <mergeCells count="147">
    <mergeCell ref="A64:B64"/>
    <mergeCell ref="C64:H64"/>
    <mergeCell ref="I64:Q64"/>
    <mergeCell ref="R64:T64"/>
    <mergeCell ref="A66:B66"/>
    <mergeCell ref="C66:T69"/>
    <mergeCell ref="A62:B62"/>
    <mergeCell ref="C62:H62"/>
    <mergeCell ref="I62:Q62"/>
    <mergeCell ref="R62:T62"/>
    <mergeCell ref="A63:B63"/>
    <mergeCell ref="C63:H63"/>
    <mergeCell ref="I63:Q63"/>
    <mergeCell ref="R63:T63"/>
    <mergeCell ref="A60:B60"/>
    <mergeCell ref="C60:H60"/>
    <mergeCell ref="I60:Q60"/>
    <mergeCell ref="R60:T60"/>
    <mergeCell ref="A61:B61"/>
    <mergeCell ref="C61:H61"/>
    <mergeCell ref="I61:Q61"/>
    <mergeCell ref="R61:T61"/>
    <mergeCell ref="A58:B58"/>
    <mergeCell ref="C58:H58"/>
    <mergeCell ref="I58:Q58"/>
    <mergeCell ref="R58:T58"/>
    <mergeCell ref="A59:B59"/>
    <mergeCell ref="C59:H59"/>
    <mergeCell ref="I59:Q59"/>
    <mergeCell ref="R59:T59"/>
    <mergeCell ref="A54:B54"/>
    <mergeCell ref="C54:H54"/>
    <mergeCell ref="I54:T54"/>
    <mergeCell ref="A55:B55"/>
    <mergeCell ref="C55:H55"/>
    <mergeCell ref="I55:T55"/>
    <mergeCell ref="A52:B52"/>
    <mergeCell ref="C52:H52"/>
    <mergeCell ref="I52:T52"/>
    <mergeCell ref="A53:B53"/>
    <mergeCell ref="C53:H53"/>
    <mergeCell ref="I53:T53"/>
    <mergeCell ref="A48:B48"/>
    <mergeCell ref="C48:H48"/>
    <mergeCell ref="I48:T48"/>
    <mergeCell ref="A50:B50"/>
    <mergeCell ref="C50:H50"/>
    <mergeCell ref="I50:T50"/>
    <mergeCell ref="A44:B44"/>
    <mergeCell ref="C44:H44"/>
    <mergeCell ref="I44:T44"/>
    <mergeCell ref="I45:T45"/>
    <mergeCell ref="A47:B47"/>
    <mergeCell ref="C47:H47"/>
    <mergeCell ref="I47:T47"/>
    <mergeCell ref="A41:B41"/>
    <mergeCell ref="C41:H41"/>
    <mergeCell ref="I41:T41"/>
    <mergeCell ref="A42:B42"/>
    <mergeCell ref="C42:H42"/>
    <mergeCell ref="I42:T42"/>
    <mergeCell ref="A39:B39"/>
    <mergeCell ref="C39:H39"/>
    <mergeCell ref="I39:T39"/>
    <mergeCell ref="A40:B40"/>
    <mergeCell ref="C40:H40"/>
    <mergeCell ref="I40:T40"/>
    <mergeCell ref="A33:T33"/>
    <mergeCell ref="A34:T34"/>
    <mergeCell ref="K35:S35"/>
    <mergeCell ref="K36:S36"/>
    <mergeCell ref="A38:B38"/>
    <mergeCell ref="C38:H38"/>
    <mergeCell ref="I38:T38"/>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view="pageBreakPreview" zoomScaleNormal="100" zoomScaleSheetLayoutView="100" workbookViewId="0"/>
  </sheetViews>
  <sheetFormatPr defaultColWidth="8.83203125" defaultRowHeight="12" x14ac:dyDescent="0.2"/>
  <cols>
    <col min="1" max="1" width="30.83203125" style="30" customWidth="1"/>
    <col min="2" max="2" width="70.83203125" style="30" customWidth="1"/>
    <col min="3" max="3" width="3" style="30" customWidth="1"/>
    <col min="4" max="16384" width="8.83203125" style="30"/>
  </cols>
  <sheetData>
    <row r="1" spans="1:2" ht="16.899999999999999" customHeight="1" x14ac:dyDescent="0.2">
      <c r="A1" s="41" t="s">
        <v>74</v>
      </c>
    </row>
    <row r="2" spans="1:2" ht="32.450000000000003" customHeight="1" thickBot="1" x14ac:dyDescent="0.25">
      <c r="A2" s="545" t="s">
        <v>75</v>
      </c>
      <c r="B2" s="545"/>
    </row>
    <row r="3" spans="1:2" s="44" customFormat="1" ht="24.95" customHeight="1" x14ac:dyDescent="0.2">
      <c r="A3" s="42" t="s">
        <v>76</v>
      </c>
      <c r="B3" s="43"/>
    </row>
    <row r="4" spans="1:2" s="44" customFormat="1" ht="24.95" customHeight="1" thickBot="1" x14ac:dyDescent="0.25">
      <c r="A4" s="45" t="s">
        <v>77</v>
      </c>
      <c r="B4" s="46"/>
    </row>
    <row r="5" spans="1:2" s="44" customFormat="1" ht="20.100000000000001" customHeight="1" thickBot="1" x14ac:dyDescent="0.25">
      <c r="A5" s="47"/>
      <c r="B5" s="48"/>
    </row>
    <row r="6" spans="1:2" s="44" customFormat="1" ht="33.75" customHeight="1" x14ac:dyDescent="0.2">
      <c r="A6" s="546" t="s">
        <v>78</v>
      </c>
      <c r="B6" s="547"/>
    </row>
    <row r="7" spans="1:2" s="44" customFormat="1" ht="24.95" customHeight="1" x14ac:dyDescent="0.2">
      <c r="A7" s="548" t="s">
        <v>79</v>
      </c>
      <c r="B7" s="549"/>
    </row>
    <row r="8" spans="1:2" s="44" customFormat="1" ht="99.95" customHeight="1" x14ac:dyDescent="0.2">
      <c r="A8" s="541"/>
      <c r="B8" s="542"/>
    </row>
    <row r="9" spans="1:2" s="44" customFormat="1" ht="24.95" customHeight="1" x14ac:dyDescent="0.2">
      <c r="A9" s="539" t="s">
        <v>80</v>
      </c>
      <c r="B9" s="540"/>
    </row>
    <row r="10" spans="1:2" s="44" customFormat="1" ht="99.95" customHeight="1" x14ac:dyDescent="0.2">
      <c r="A10" s="541"/>
      <c r="B10" s="542"/>
    </row>
    <row r="11" spans="1:2" s="44" customFormat="1" ht="24.95" customHeight="1" x14ac:dyDescent="0.2">
      <c r="A11" s="539" t="s">
        <v>81</v>
      </c>
      <c r="B11" s="540"/>
    </row>
    <row r="12" spans="1:2" s="44" customFormat="1" ht="99.95" customHeight="1" x14ac:dyDescent="0.2">
      <c r="A12" s="541"/>
      <c r="B12" s="542"/>
    </row>
    <row r="13" spans="1:2" s="44" customFormat="1" ht="24.95" customHeight="1" x14ac:dyDescent="0.2">
      <c r="A13" s="539" t="s">
        <v>82</v>
      </c>
      <c r="B13" s="540"/>
    </row>
    <row r="14" spans="1:2" s="44" customFormat="1" ht="99.95" customHeight="1" thickBot="1" x14ac:dyDescent="0.25">
      <c r="A14" s="543"/>
      <c r="B14" s="544"/>
    </row>
    <row r="15" spans="1:2" s="44" customFormat="1" ht="13.5" x14ac:dyDescent="0.2">
      <c r="A15" s="49"/>
      <c r="B15" s="49"/>
    </row>
    <row r="16" spans="1:2" ht="16.899999999999999" customHeight="1" x14ac:dyDescent="0.2">
      <c r="A16" s="41" t="s">
        <v>83</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130" zoomScaleNormal="100" zoomScaleSheetLayoutView="130" workbookViewId="0">
      <selection sqref="A1:L1"/>
    </sheetView>
  </sheetViews>
  <sheetFormatPr defaultColWidth="8.83203125" defaultRowHeight="12.75" x14ac:dyDescent="0.2"/>
  <cols>
    <col min="1" max="1" width="6.33203125" style="50" customWidth="1"/>
    <col min="2" max="3" width="14.83203125" style="50" customWidth="1"/>
    <col min="4" max="5" width="12.83203125" style="50" customWidth="1"/>
    <col min="6" max="6" width="17.83203125" style="50" customWidth="1"/>
    <col min="7" max="12" width="5.33203125" style="50" customWidth="1"/>
    <col min="13" max="16384" width="8.83203125" style="50"/>
  </cols>
  <sheetData>
    <row r="1" spans="1:12" x14ac:dyDescent="0.2">
      <c r="A1" s="551" t="s">
        <v>84</v>
      </c>
      <c r="B1" s="551"/>
      <c r="C1" s="551"/>
      <c r="D1" s="551"/>
      <c r="E1" s="551"/>
      <c r="F1" s="551"/>
      <c r="G1" s="551"/>
      <c r="H1" s="551"/>
      <c r="I1" s="551"/>
      <c r="J1" s="551"/>
      <c r="K1" s="551"/>
      <c r="L1" s="551"/>
    </row>
    <row r="3" spans="1:12" ht="16.899999999999999" customHeight="1" x14ac:dyDescent="0.2">
      <c r="A3" s="545" t="s">
        <v>85</v>
      </c>
      <c r="B3" s="545"/>
      <c r="C3" s="545"/>
      <c r="D3" s="545"/>
      <c r="E3" s="545"/>
      <c r="F3" s="545"/>
      <c r="G3" s="545"/>
      <c r="H3" s="545"/>
      <c r="I3" s="545"/>
      <c r="J3" s="545"/>
      <c r="K3" s="545"/>
      <c r="L3" s="545"/>
    </row>
    <row r="4" spans="1:12" ht="16.899999999999999" customHeight="1" x14ac:dyDescent="0.2">
      <c r="A4" s="51"/>
      <c r="B4" s="51"/>
      <c r="C4" s="51"/>
      <c r="D4" s="51"/>
      <c r="E4" s="51"/>
      <c r="F4" s="51"/>
      <c r="G4" s="51"/>
      <c r="H4" s="51"/>
      <c r="I4" s="51"/>
      <c r="J4" s="51"/>
      <c r="K4" s="51"/>
      <c r="L4" s="51"/>
    </row>
    <row r="5" spans="1:12" ht="24" customHeight="1" x14ac:dyDescent="0.2">
      <c r="A5" s="52"/>
      <c r="B5" s="52"/>
      <c r="C5" s="52"/>
      <c r="D5" s="52"/>
      <c r="E5" s="52"/>
      <c r="F5" s="52"/>
      <c r="G5" s="53"/>
      <c r="H5" s="54" t="s">
        <v>6</v>
      </c>
      <c r="I5" s="54"/>
      <c r="J5" s="54" t="s">
        <v>86</v>
      </c>
      <c r="K5" s="54"/>
      <c r="L5" s="54" t="s">
        <v>12</v>
      </c>
    </row>
    <row r="6" spans="1:12" ht="16.899999999999999" customHeight="1" x14ac:dyDescent="0.2">
      <c r="A6" s="552" t="s">
        <v>87</v>
      </c>
      <c r="B6" s="552"/>
      <c r="C6" s="52"/>
      <c r="D6" s="52"/>
      <c r="E6" s="52"/>
      <c r="F6" s="52"/>
      <c r="G6" s="52"/>
      <c r="H6" s="52"/>
      <c r="I6" s="52"/>
      <c r="J6" s="52"/>
      <c r="K6" s="52"/>
      <c r="L6" s="52"/>
    </row>
    <row r="7" spans="1:12" ht="16.899999999999999" customHeight="1" x14ac:dyDescent="0.2">
      <c r="A7" s="55"/>
      <c r="B7" s="55"/>
      <c r="C7" s="55"/>
      <c r="D7" s="55"/>
      <c r="E7" s="55"/>
      <c r="F7" s="55"/>
      <c r="G7" s="55"/>
      <c r="H7" s="55"/>
      <c r="I7" s="55"/>
      <c r="J7" s="55"/>
      <c r="K7" s="55"/>
      <c r="L7" s="55"/>
    </row>
    <row r="8" spans="1:12" s="57" customFormat="1" ht="21" customHeight="1" x14ac:dyDescent="0.15">
      <c r="A8" s="553" t="s">
        <v>88</v>
      </c>
      <c r="B8" s="553"/>
      <c r="C8" s="553"/>
      <c r="D8" s="56" t="s">
        <v>89</v>
      </c>
      <c r="E8" s="554"/>
      <c r="F8" s="554"/>
      <c r="G8" s="554"/>
      <c r="H8" s="554"/>
      <c r="I8" s="554"/>
      <c r="J8" s="554"/>
      <c r="K8" s="554"/>
      <c r="L8" s="554"/>
    </row>
    <row r="9" spans="1:12" ht="21" customHeight="1" x14ac:dyDescent="0.15">
      <c r="A9" s="58"/>
      <c r="B9" s="58"/>
      <c r="C9" s="58"/>
      <c r="D9" s="59"/>
      <c r="E9" s="555"/>
      <c r="F9" s="555"/>
      <c r="G9" s="555"/>
      <c r="H9" s="555"/>
      <c r="I9" s="555"/>
      <c r="J9" s="555"/>
      <c r="K9" s="555"/>
      <c r="L9" s="555"/>
    </row>
    <row r="10" spans="1:12" ht="21" customHeight="1" x14ac:dyDescent="0.15">
      <c r="A10" s="58"/>
      <c r="B10" s="58"/>
      <c r="C10" s="58"/>
      <c r="D10" s="556" t="s">
        <v>90</v>
      </c>
      <c r="E10" s="556"/>
      <c r="F10" s="557"/>
      <c r="G10" s="557"/>
      <c r="H10" s="557"/>
      <c r="I10" s="557"/>
      <c r="J10" s="557"/>
      <c r="K10" s="557"/>
      <c r="L10" s="557"/>
    </row>
    <row r="11" spans="1:12" ht="21" customHeight="1" x14ac:dyDescent="0.15">
      <c r="D11" s="559"/>
      <c r="E11" s="559"/>
      <c r="F11" s="558"/>
      <c r="G11" s="558"/>
      <c r="H11" s="558"/>
      <c r="I11" s="558"/>
      <c r="J11" s="558"/>
      <c r="K11" s="558"/>
      <c r="L11" s="558"/>
    </row>
    <row r="12" spans="1:12" ht="27.75" customHeight="1" x14ac:dyDescent="0.2">
      <c r="A12" s="560"/>
      <c r="B12" s="560"/>
      <c r="C12" s="560"/>
      <c r="D12" s="560"/>
      <c r="E12" s="560"/>
      <c r="F12" s="560"/>
      <c r="G12" s="560"/>
      <c r="H12" s="560"/>
      <c r="I12" s="560"/>
      <c r="J12" s="560"/>
      <c r="K12" s="560"/>
      <c r="L12" s="560"/>
    </row>
    <row r="13" spans="1:12" ht="27.75" customHeight="1" x14ac:dyDescent="0.2">
      <c r="A13" s="60"/>
      <c r="B13" s="60"/>
      <c r="C13" s="60"/>
      <c r="D13" s="60"/>
      <c r="E13" s="60"/>
      <c r="F13" s="60"/>
      <c r="G13" s="60"/>
      <c r="H13" s="60"/>
      <c r="I13" s="60"/>
      <c r="J13" s="60"/>
      <c r="K13" s="60"/>
      <c r="L13" s="60"/>
    </row>
    <row r="14" spans="1:12" s="44" customFormat="1" ht="16.899999999999999" customHeight="1" x14ac:dyDescent="0.2">
      <c r="A14" s="61" t="s">
        <v>91</v>
      </c>
      <c r="B14" s="62"/>
      <c r="C14" s="62"/>
      <c r="D14" s="62"/>
      <c r="E14" s="62"/>
      <c r="F14" s="62"/>
      <c r="G14" s="62"/>
      <c r="H14" s="62"/>
      <c r="I14" s="62"/>
      <c r="J14" s="62"/>
      <c r="K14" s="62"/>
      <c r="L14" s="62"/>
    </row>
    <row r="20" spans="1:8" ht="19.5" customHeight="1" x14ac:dyDescent="0.2">
      <c r="A20" s="63"/>
      <c r="B20" s="550" t="s">
        <v>92</v>
      </c>
      <c r="C20" s="550"/>
      <c r="D20" s="550"/>
      <c r="E20" s="550"/>
      <c r="F20" s="550"/>
      <c r="G20" s="550"/>
      <c r="H20" s="550"/>
    </row>
    <row r="21" spans="1:8" ht="19.5" customHeight="1" x14ac:dyDescent="0.2">
      <c r="A21" s="63"/>
      <c r="B21" s="550" t="s">
        <v>93</v>
      </c>
      <c r="C21" s="550"/>
      <c r="D21" s="550"/>
      <c r="E21" s="550"/>
      <c r="F21" s="550"/>
      <c r="G21" s="550"/>
      <c r="H21" s="550"/>
    </row>
    <row r="22" spans="1:8" ht="19.5" customHeight="1" x14ac:dyDescent="0.2">
      <c r="A22" s="63"/>
      <c r="B22" s="550" t="s">
        <v>94</v>
      </c>
      <c r="C22" s="550"/>
      <c r="D22" s="550"/>
      <c r="E22" s="550"/>
      <c r="F22" s="550"/>
      <c r="G22" s="550"/>
      <c r="H22" s="550"/>
    </row>
    <row r="23" spans="1:8" ht="19.5" customHeight="1" x14ac:dyDescent="0.2">
      <c r="A23" s="63"/>
      <c r="B23" s="550" t="s">
        <v>95</v>
      </c>
      <c r="C23" s="550"/>
      <c r="D23" s="550"/>
      <c r="E23" s="550"/>
      <c r="F23" s="550"/>
      <c r="G23" s="550"/>
      <c r="H23" s="550"/>
    </row>
    <row r="24" spans="1:8" ht="19.5" customHeight="1" x14ac:dyDescent="0.2">
      <c r="A24" s="63"/>
      <c r="B24" s="550" t="s">
        <v>96</v>
      </c>
      <c r="C24" s="550"/>
      <c r="D24" s="550"/>
      <c r="E24" s="550"/>
      <c r="F24" s="550"/>
      <c r="G24" s="550"/>
      <c r="H24" s="550"/>
    </row>
    <row r="25" spans="1:8" x14ac:dyDescent="0.2">
      <c r="A25" s="50" t="s">
        <v>97</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sqref="A1:L1"/>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98</v>
      </c>
    </row>
    <row r="2" spans="2:3" x14ac:dyDescent="0.15">
      <c r="C2" s="66" t="s">
        <v>99</v>
      </c>
    </row>
    <row r="3" spans="2:3" ht="6" customHeight="1" x14ac:dyDescent="0.15"/>
    <row r="4" spans="2:3" x14ac:dyDescent="0.15">
      <c r="B4" s="67" t="s">
        <v>100</v>
      </c>
      <c r="C4" s="68" t="s">
        <v>101</v>
      </c>
    </row>
    <row r="5" spans="2:3" ht="21" x14ac:dyDescent="0.15">
      <c r="B5" s="69" t="s">
        <v>102</v>
      </c>
      <c r="C5" s="70" t="s">
        <v>103</v>
      </c>
    </row>
    <row r="6" spans="2:3" ht="21" x14ac:dyDescent="0.15">
      <c r="B6" s="69" t="s">
        <v>104</v>
      </c>
      <c r="C6" s="70" t="s">
        <v>105</v>
      </c>
    </row>
    <row r="7" spans="2:3" x14ac:dyDescent="0.15">
      <c r="B7" s="69" t="s">
        <v>106</v>
      </c>
      <c r="C7" s="70" t="s">
        <v>107</v>
      </c>
    </row>
    <row r="8" spans="2:3" ht="21" x14ac:dyDescent="0.15">
      <c r="B8" s="69" t="s">
        <v>108</v>
      </c>
      <c r="C8" s="70" t="s">
        <v>109</v>
      </c>
    </row>
    <row r="9" spans="2:3" ht="21" x14ac:dyDescent="0.15">
      <c r="B9" s="69" t="s">
        <v>110</v>
      </c>
      <c r="C9" s="70" t="s">
        <v>111</v>
      </c>
    </row>
    <row r="10" spans="2:3" ht="94.5" x14ac:dyDescent="0.15">
      <c r="B10" s="69" t="s">
        <v>112</v>
      </c>
      <c r="C10" s="70" t="s">
        <v>113</v>
      </c>
    </row>
    <row r="11" spans="2:3" ht="126" x14ac:dyDescent="0.15">
      <c r="B11" s="69" t="s">
        <v>114</v>
      </c>
      <c r="C11" s="70" t="s">
        <v>115</v>
      </c>
    </row>
    <row r="12" spans="2:3" ht="94.5" x14ac:dyDescent="0.15">
      <c r="B12" s="69" t="s">
        <v>116</v>
      </c>
      <c r="C12" s="70" t="s">
        <v>117</v>
      </c>
    </row>
    <row r="13" spans="2:3" ht="105" x14ac:dyDescent="0.15">
      <c r="B13" s="69" t="s">
        <v>118</v>
      </c>
      <c r="C13" s="70" t="s">
        <v>119</v>
      </c>
    </row>
    <row r="14" spans="2:3" ht="31.5" x14ac:dyDescent="0.15">
      <c r="B14" s="69" t="s">
        <v>120</v>
      </c>
      <c r="C14" s="70" t="s">
        <v>121</v>
      </c>
    </row>
    <row r="15" spans="2:3" ht="52.5" x14ac:dyDescent="0.15">
      <c r="B15" s="69" t="s">
        <v>122</v>
      </c>
      <c r="C15" s="70" t="s">
        <v>123</v>
      </c>
    </row>
    <row r="16" spans="2:3" ht="31.5" x14ac:dyDescent="0.15">
      <c r="B16" s="69" t="s">
        <v>124</v>
      </c>
      <c r="C16" s="70" t="s">
        <v>125</v>
      </c>
    </row>
    <row r="17" spans="2:3" x14ac:dyDescent="0.15">
      <c r="B17" s="69" t="s">
        <v>126</v>
      </c>
      <c r="C17" s="70" t="s">
        <v>127</v>
      </c>
    </row>
    <row r="18" spans="2:3" ht="21" x14ac:dyDescent="0.15">
      <c r="B18" s="69" t="s">
        <v>128</v>
      </c>
      <c r="C18" s="70" t="s">
        <v>129</v>
      </c>
    </row>
    <row r="19" spans="2:3" ht="21" x14ac:dyDescent="0.15">
      <c r="B19" s="69" t="s">
        <v>130</v>
      </c>
      <c r="C19" s="70" t="s">
        <v>131</v>
      </c>
    </row>
    <row r="20" spans="2:3" ht="21" x14ac:dyDescent="0.15">
      <c r="B20" s="69" t="s">
        <v>132</v>
      </c>
      <c r="C20" s="71" t="s">
        <v>133</v>
      </c>
    </row>
    <row r="21" spans="2:3" ht="21" x14ac:dyDescent="0.15">
      <c r="B21" s="72" t="s">
        <v>134</v>
      </c>
      <c r="C21" s="73" t="s">
        <v>135</v>
      </c>
    </row>
    <row r="22" spans="2:3" x14ac:dyDescent="0.15">
      <c r="B22" s="74"/>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election sqref="A1:L1"/>
    </sheetView>
  </sheetViews>
  <sheetFormatPr defaultColWidth="9.33203125" defaultRowHeight="13.5" x14ac:dyDescent="0.15"/>
  <cols>
    <col min="1" max="1" width="1" style="64" customWidth="1"/>
    <col min="2" max="2" width="7.83203125" style="64" customWidth="1"/>
    <col min="3" max="3" width="110.83203125" style="64" customWidth="1"/>
    <col min="4" max="4" width="1" style="64" customWidth="1"/>
    <col min="5" max="10" width="9.33203125" style="64"/>
    <col min="11" max="11" width="8.6640625" style="64" customWidth="1"/>
    <col min="12" max="16384" width="9.33203125" style="64"/>
  </cols>
  <sheetData>
    <row r="1" spans="2:3" x14ac:dyDescent="0.15">
      <c r="B1" s="64" t="s">
        <v>136</v>
      </c>
    </row>
    <row r="2" spans="2:3" x14ac:dyDescent="0.15">
      <c r="C2" s="64" t="s">
        <v>137</v>
      </c>
    </row>
    <row r="3" spans="2:3" ht="6" customHeight="1" x14ac:dyDescent="0.15"/>
    <row r="4" spans="2:3" x14ac:dyDescent="0.15">
      <c r="B4" s="75" t="s">
        <v>100</v>
      </c>
      <c r="C4" s="76" t="s">
        <v>138</v>
      </c>
    </row>
    <row r="5" spans="2:3" ht="21" x14ac:dyDescent="0.15">
      <c r="B5" s="77" t="s">
        <v>102</v>
      </c>
      <c r="C5" s="78" t="s">
        <v>139</v>
      </c>
    </row>
    <row r="6" spans="2:3" ht="21" x14ac:dyDescent="0.15">
      <c r="B6" s="77" t="s">
        <v>104</v>
      </c>
      <c r="C6" s="78" t="s">
        <v>140</v>
      </c>
    </row>
    <row r="7" spans="2:3" ht="21" x14ac:dyDescent="0.15">
      <c r="B7" s="77" t="s">
        <v>141</v>
      </c>
      <c r="C7" s="78" t="s">
        <v>142</v>
      </c>
    </row>
    <row r="8" spans="2:3" ht="52.5" x14ac:dyDescent="0.15">
      <c r="B8" s="77" t="s">
        <v>143</v>
      </c>
      <c r="C8" s="78" t="s">
        <v>144</v>
      </c>
    </row>
    <row r="9" spans="2:3" ht="52.5" x14ac:dyDescent="0.15">
      <c r="B9" s="77" t="s">
        <v>106</v>
      </c>
      <c r="C9" s="78" t="s">
        <v>145</v>
      </c>
    </row>
    <row r="10" spans="2:3" ht="31.5" x14ac:dyDescent="0.15">
      <c r="B10" s="77" t="s">
        <v>108</v>
      </c>
      <c r="C10" s="78" t="s">
        <v>146</v>
      </c>
    </row>
    <row r="11" spans="2:3" ht="52.5" x14ac:dyDescent="0.15">
      <c r="B11" s="77" t="s">
        <v>110</v>
      </c>
      <c r="C11" s="78" t="s">
        <v>147</v>
      </c>
    </row>
    <row r="12" spans="2:3" x14ac:dyDescent="0.15">
      <c r="B12" s="77" t="s">
        <v>114</v>
      </c>
      <c r="C12" s="78" t="s">
        <v>148</v>
      </c>
    </row>
    <row r="13" spans="2:3" x14ac:dyDescent="0.15">
      <c r="B13" s="77" t="s">
        <v>120</v>
      </c>
      <c r="C13" s="78" t="s">
        <v>149</v>
      </c>
    </row>
    <row r="14" spans="2:3" x14ac:dyDescent="0.15">
      <c r="B14" s="79" t="s">
        <v>150</v>
      </c>
      <c r="C14" s="78" t="s">
        <v>151</v>
      </c>
    </row>
    <row r="15" spans="2:3" x14ac:dyDescent="0.15">
      <c r="B15" s="79" t="s">
        <v>152</v>
      </c>
      <c r="C15" s="78" t="s">
        <v>153</v>
      </c>
    </row>
    <row r="16" spans="2:3" ht="52.5" x14ac:dyDescent="0.15">
      <c r="B16" s="79" t="s">
        <v>154</v>
      </c>
      <c r="C16" s="78" t="s">
        <v>155</v>
      </c>
    </row>
    <row r="17" spans="2:3" ht="63" x14ac:dyDescent="0.15">
      <c r="B17" s="79" t="s">
        <v>156</v>
      </c>
      <c r="C17" s="78" t="s">
        <v>157</v>
      </c>
    </row>
    <row r="18" spans="2:3" ht="31.5" x14ac:dyDescent="0.15">
      <c r="B18" s="80" t="s">
        <v>158</v>
      </c>
      <c r="C18" s="81" t="s">
        <v>159</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election sqref="A1:L1"/>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160</v>
      </c>
      <c r="C1" s="64"/>
    </row>
    <row r="2" spans="2:3" x14ac:dyDescent="0.15">
      <c r="C2" s="64" t="s">
        <v>161</v>
      </c>
    </row>
    <row r="3" spans="2:3" ht="6" customHeight="1" x14ac:dyDescent="0.15"/>
    <row r="4" spans="2:3" x14ac:dyDescent="0.15">
      <c r="B4" s="67" t="s">
        <v>100</v>
      </c>
      <c r="C4" s="68" t="s">
        <v>162</v>
      </c>
    </row>
    <row r="5" spans="2:3" ht="21" x14ac:dyDescent="0.15">
      <c r="B5" s="69" t="s">
        <v>102</v>
      </c>
      <c r="C5" s="70" t="s">
        <v>163</v>
      </c>
    </row>
    <row r="6" spans="2:3" ht="21" x14ac:dyDescent="0.15">
      <c r="B6" s="69" t="s">
        <v>104</v>
      </c>
      <c r="C6" s="70" t="s">
        <v>164</v>
      </c>
    </row>
    <row r="7" spans="2:3" x14ac:dyDescent="0.15">
      <c r="B7" s="69" t="s">
        <v>106</v>
      </c>
      <c r="C7" s="70" t="s">
        <v>107</v>
      </c>
    </row>
    <row r="8" spans="2:3" ht="21" x14ac:dyDescent="0.15">
      <c r="B8" s="69" t="s">
        <v>108</v>
      </c>
      <c r="C8" s="70" t="s">
        <v>109</v>
      </c>
    </row>
    <row r="9" spans="2:3" ht="21" x14ac:dyDescent="0.15">
      <c r="B9" s="69" t="s">
        <v>110</v>
      </c>
      <c r="C9" s="70" t="s">
        <v>111</v>
      </c>
    </row>
    <row r="10" spans="2:3" ht="31.5" x14ac:dyDescent="0.15">
      <c r="B10" s="69" t="s">
        <v>112</v>
      </c>
      <c r="C10" s="70" t="s">
        <v>165</v>
      </c>
    </row>
    <row r="11" spans="2:3" ht="94.5" x14ac:dyDescent="0.15">
      <c r="B11" s="69" t="s">
        <v>114</v>
      </c>
      <c r="C11" s="70" t="s">
        <v>166</v>
      </c>
    </row>
    <row r="12" spans="2:3" ht="31.5" x14ac:dyDescent="0.15">
      <c r="B12" s="69" t="s">
        <v>120</v>
      </c>
      <c r="C12" s="70" t="s">
        <v>167</v>
      </c>
    </row>
    <row r="13" spans="2:3" ht="42" x14ac:dyDescent="0.15">
      <c r="B13" s="69" t="s">
        <v>122</v>
      </c>
      <c r="C13" s="70" t="s">
        <v>168</v>
      </c>
    </row>
    <row r="14" spans="2:3" ht="42" x14ac:dyDescent="0.15">
      <c r="B14" s="69" t="s">
        <v>124</v>
      </c>
      <c r="C14" s="70" t="s">
        <v>169</v>
      </c>
    </row>
    <row r="15" spans="2:3" x14ac:dyDescent="0.15">
      <c r="B15" s="69" t="s">
        <v>126</v>
      </c>
      <c r="C15" s="70" t="s">
        <v>170</v>
      </c>
    </row>
    <row r="16" spans="2:3" x14ac:dyDescent="0.15">
      <c r="B16" s="69" t="s">
        <v>128</v>
      </c>
      <c r="C16" s="70" t="s">
        <v>171</v>
      </c>
    </row>
    <row r="17" spans="2:3" ht="21" x14ac:dyDescent="0.15">
      <c r="B17" s="72" t="s">
        <v>132</v>
      </c>
      <c r="C17" s="73" t="s">
        <v>172</v>
      </c>
    </row>
    <row r="18" spans="2:3" x14ac:dyDescent="0.15">
      <c r="B18" s="74"/>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election sqref="A1:L1"/>
    </sheetView>
  </sheetViews>
  <sheetFormatPr defaultColWidth="9.33203125" defaultRowHeight="13.5" x14ac:dyDescent="0.15"/>
  <cols>
    <col min="1" max="1" width="1" style="64" customWidth="1"/>
    <col min="2" max="2" width="7.83203125" style="64" customWidth="1"/>
    <col min="3" max="3" width="110.83203125" style="65" customWidth="1"/>
    <col min="4" max="4" width="1" style="64" customWidth="1"/>
    <col min="5" max="10" width="9.33203125" style="64"/>
    <col min="11" max="11" width="8.6640625" style="64" customWidth="1"/>
    <col min="12" max="16384" width="9.33203125" style="64"/>
  </cols>
  <sheetData>
    <row r="1" spans="2:3" x14ac:dyDescent="0.15">
      <c r="B1" s="64" t="s">
        <v>173</v>
      </c>
      <c r="C1" s="64"/>
    </row>
    <row r="2" spans="2:3" x14ac:dyDescent="0.15">
      <c r="C2" s="64" t="s">
        <v>174</v>
      </c>
    </row>
    <row r="3" spans="2:3" ht="6" customHeight="1" x14ac:dyDescent="0.15"/>
    <row r="4" spans="2:3" x14ac:dyDescent="0.15">
      <c r="B4" s="82" t="s">
        <v>100</v>
      </c>
      <c r="C4" s="68" t="s">
        <v>175</v>
      </c>
    </row>
    <row r="5" spans="2:3" ht="21" x14ac:dyDescent="0.15">
      <c r="B5" s="83" t="s">
        <v>102</v>
      </c>
      <c r="C5" s="70" t="s">
        <v>176</v>
      </c>
    </row>
    <row r="6" spans="2:3" ht="21" x14ac:dyDescent="0.15">
      <c r="B6" s="83" t="s">
        <v>104</v>
      </c>
      <c r="C6" s="70" t="s">
        <v>177</v>
      </c>
    </row>
    <row r="7" spans="2:3" x14ac:dyDescent="0.15">
      <c r="B7" s="83" t="s">
        <v>106</v>
      </c>
      <c r="C7" s="70" t="s">
        <v>107</v>
      </c>
    </row>
    <row r="8" spans="2:3" ht="21" x14ac:dyDescent="0.15">
      <c r="B8" s="83" t="s">
        <v>108</v>
      </c>
      <c r="C8" s="70" t="s">
        <v>109</v>
      </c>
    </row>
    <row r="9" spans="2:3" ht="21" x14ac:dyDescent="0.15">
      <c r="B9" s="83" t="s">
        <v>114</v>
      </c>
      <c r="C9" s="70" t="s">
        <v>111</v>
      </c>
    </row>
    <row r="10" spans="2:3" ht="31.5" x14ac:dyDescent="0.15">
      <c r="B10" s="83" t="s">
        <v>120</v>
      </c>
      <c r="C10" s="70" t="s">
        <v>165</v>
      </c>
    </row>
    <row r="11" spans="2:3" ht="94.5" x14ac:dyDescent="0.15">
      <c r="B11" s="83" t="s">
        <v>124</v>
      </c>
      <c r="C11" s="70" t="s">
        <v>178</v>
      </c>
    </row>
    <row r="12" spans="2:3" ht="31.5" x14ac:dyDescent="0.15">
      <c r="B12" s="83" t="s">
        <v>126</v>
      </c>
      <c r="C12" s="70" t="s">
        <v>179</v>
      </c>
    </row>
    <row r="13" spans="2:3" ht="52.5" x14ac:dyDescent="0.15">
      <c r="B13" s="83" t="s">
        <v>128</v>
      </c>
      <c r="C13" s="70" t="s">
        <v>180</v>
      </c>
    </row>
    <row r="14" spans="2:3" ht="42" x14ac:dyDescent="0.15">
      <c r="B14" s="83" t="s">
        <v>132</v>
      </c>
      <c r="C14" s="70" t="s">
        <v>181</v>
      </c>
    </row>
    <row r="15" spans="2:3" x14ac:dyDescent="0.15">
      <c r="B15" s="83" t="s">
        <v>134</v>
      </c>
      <c r="C15" s="70" t="s">
        <v>170</v>
      </c>
    </row>
    <row r="16" spans="2:3" x14ac:dyDescent="0.15">
      <c r="B16" s="83" t="s">
        <v>182</v>
      </c>
      <c r="C16" s="70" t="s">
        <v>171</v>
      </c>
    </row>
    <row r="17" spans="2:3" ht="21" x14ac:dyDescent="0.15">
      <c r="B17" s="84" t="s">
        <v>183</v>
      </c>
      <c r="C17" s="73" t="s">
        <v>184</v>
      </c>
    </row>
    <row r="18" spans="2:3" x14ac:dyDescent="0.15">
      <c r="B18" s="74"/>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13</vt:i4>
      </vt:variant>
    </vt:vector>
  </HeadingPairs>
  <TitlesOfParts>
    <vt:vector size="37" baseType="lpstr">
      <vt:lpstr>標準様式２（地密）</vt:lpstr>
      <vt:lpstr>標準様式３(居宅・施設・地密)</vt:lpstr>
      <vt:lpstr>標準様式４（居宅・施設・地密）</vt:lpstr>
      <vt:lpstr>標準様式５（居宅・施設・地密）</vt:lpstr>
      <vt:lpstr>標準様式６（居宅・施設）</vt:lpstr>
      <vt:lpstr>別紙①（居宅・施設）</vt:lpstr>
      <vt:lpstr>別紙②（居宅・施設）</vt:lpstr>
      <vt:lpstr>別紙③（居宅・施設）</vt:lpstr>
      <vt:lpstr>別紙④（居宅・施設）</vt:lpstr>
      <vt:lpstr>別紙⑤（居宅・施設）</vt:lpstr>
      <vt:lpstr>標準様式６（地密）</vt:lpstr>
      <vt:lpstr>別紙①（地密）</vt:lpstr>
      <vt:lpstr>別紙② （地密）</vt:lpstr>
      <vt:lpstr>別紙③（地密）</vt:lpstr>
      <vt:lpstr>別紙④ （地密）</vt:lpstr>
      <vt:lpstr>標準様式5(総合)</vt:lpstr>
      <vt:lpstr>標準様式７</vt:lpstr>
      <vt:lpstr>標準様式1_様式１</vt:lpstr>
      <vt:lpstr>標準様式1_様式２（通所系）</vt:lpstr>
      <vt:lpstr>標準様式1_様式２（シフト記号表）</vt:lpstr>
      <vt:lpstr>標準様式1_様式３（小多機等）</vt:lpstr>
      <vt:lpstr>標準様式1_様式３（シフト記号表）</vt:lpstr>
      <vt:lpstr>標準様式1_様式４（施設）</vt:lpstr>
      <vt:lpstr>標準様式1_様式４（シフト記号表）</vt:lpstr>
      <vt:lpstr>'標準様式1_様式２（通所系）'!Print_Area</vt:lpstr>
      <vt:lpstr>'標準様式２（地密）'!Print_Area</vt:lpstr>
      <vt:lpstr>'標準様式４（居宅・施設・地密）'!Print_Area</vt:lpstr>
      <vt:lpstr>'標準様式５（居宅・施設・地密）'!Print_Area</vt:lpstr>
      <vt:lpstr>'標準様式5(総合)'!Print_Area</vt:lpstr>
      <vt:lpstr>'標準様式６（居宅・施設）'!Print_Area</vt:lpstr>
      <vt:lpstr>'標準様式６（地密）'!Print_Area</vt:lpstr>
      <vt:lpstr>'別紙①（居宅・施設）'!Print_Area</vt:lpstr>
      <vt:lpstr>'別紙①（地密）'!Print_Area</vt:lpstr>
      <vt:lpstr>'別紙② （地密）'!Print_Area</vt:lpstr>
      <vt:lpstr>'別紙②（居宅・施設）'!Print_Area</vt:lpstr>
      <vt:lpstr>'別紙③（地密）'!Print_Area</vt:lpstr>
      <vt:lpstr>'別紙④ （地密）'!Print_Area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RN530KMB</cp:lastModifiedBy>
  <cp:lastPrinted>2021-03-22T05:14:31Z</cp:lastPrinted>
  <dcterms:created xsi:type="dcterms:W3CDTF">2018-07-30T07:16:54Z</dcterms:created>
  <dcterms:modified xsi:type="dcterms:W3CDTF">2024-03-25T06:22:21Z</dcterms:modified>
</cp:coreProperties>
</file>