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04 船橋市●\"/>
    </mc:Choice>
  </mc:AlternateContent>
  <xr:revisionPtr revIDLastSave="0" documentId="13_ncr:1_{181DDD0D-A7DD-4930-A846-6114891906D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2" i="12" l="1"/>
  <c r="AA31" i="12"/>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BE35" i="10"/>
  <c r="C34" i="10"/>
  <c r="C35" i="10" s="1"/>
  <c r="C36" i="10" s="1"/>
  <c r="U34" i="10" l="1"/>
  <c r="U35" i="10" s="1"/>
  <c r="U36" i="10" s="1"/>
  <c r="AM34" i="10"/>
  <c r="AM35" i="10" s="1"/>
  <c r="AM36"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 r="CO35" i="10" s="1"/>
  <c r="CO36" i="10" s="1"/>
  <c r="CO37" i="10" s="1"/>
  <c r="CO38" i="10" s="1"/>
  <c r="CO39" i="10" s="1"/>
  <c r="CO40" i="10" s="1"/>
  <c r="CO41" i="10" s="1"/>
</calcChain>
</file>

<file path=xl/sharedStrings.xml><?xml version="1.0" encoding="utf-8"?>
<sst xmlns="http://schemas.openxmlformats.org/spreadsheetml/2006/main" count="1074" uniqueCount="577">
  <si>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</si>
  <si>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</si>
  <si>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</si>
  <si>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</si>
  <si>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</si>
  <si>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</si>
  <si>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</si>
  <si>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</si>
  <si>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</si>
  <si>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</si>
  <si>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</si>
  <si>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</si>
  <si>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</si>
  <si>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</si>
  <si>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</si>
  <si>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</si>
  <si>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</si>
  <si>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</si>
  <si>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</si>
  <si>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</si>
  <si>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</si>
  <si>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</si>
  <si>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</si>
  <si>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</si>
  <si>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</si>
  <si>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</si>
  <si>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</si>
  <si>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</si>
  <si>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</si>
  <si>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</si>
  <si>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</si>
  <si>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</si>
  <si>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</si>
  <si>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</si>
  <si>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</si>
  <si>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</si>
  <si>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</si>
  <si>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</si>
  <si>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</si>
  <si>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</si>
  <si>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</si>
  <si>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</si>
  <si>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</si>
  <si>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</si>
  <si>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</si>
  <si>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</si>
  <si>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</si>
  <si>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</si>
  <si>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</si>
  <si>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</si>
  <si>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</si>
  <si>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</si>
  <si>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</si>
  <si>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</si>
  <si>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</si>
  <si>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</si>
  <si>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</si>
  <si>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</si>
  <si>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</si>
  <si>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</si>
  <si>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</si>
  <si>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</si>
  <si>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</si>
  <si>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</si>
  <si>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</si>
  <si>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</si>
  <si>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</si>
  <si>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</si>
  <si>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</si>
  <si>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</si>
  <si>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</si>
  <si>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</si>
  <si>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</si>
  <si>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</si>
  <si>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</si>
  <si>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</si>
  <si>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</si>
  <si>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</si>
  <si>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</si>
  <si>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</si>
  <si>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</si>
  <si>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</si>
  <si>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</si>
  <si>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</si>
  <si>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</si>
  <si>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</si>
  <si>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</si>
  <si>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</si>
  <si>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</si>
  <si>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</si>
  <si>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</si>
  <si>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</si>
  <si>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</si>
  <si>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</si>
  <si>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船橋市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</si>
  <si>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</si>
  <si>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</si>
  <si>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</si>
  <si>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</si>
  <si>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</si>
  <si>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</si>
  <si>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</si>
  <si>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</si>
  <si>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</si>
  <si>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</si>
  <si>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</si>
  <si>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</si>
  <si>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</si>
  <si>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</si>
  <si>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</si>
  <si>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</si>
  <si>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</si>
  <si>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</si>
  <si>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</si>
  <si>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</si>
  <si>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</si>
  <si>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</si>
  <si>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</si>
  <si>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</si>
  <si>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</si>
  <si>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</si>
  <si>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</si>
  <si>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</si>
  <si>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</si>
  <si>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</si>
  <si>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</si>
  <si>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</si>
  <si>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</si>
  <si>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</si>
  <si>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</si>
  <si>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</si>
  <si>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</si>
  <si>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</si>
  <si>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</si>
  <si>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</si>
  <si>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</si>
  <si>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</si>
  <si>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</si>
  <si>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</si>
  <si>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</si>
  <si>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</si>
  <si>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</si>
  <si>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</si>
  <si>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</si>
  <si>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</si>
  <si>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</si>
  <si>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</si>
  <si>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</si>
  <si>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</si>
  <si>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</si>
  <si>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</si>
  <si>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</si>
  <si>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</si>
  <si>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</si>
  <si>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</si>
  <si>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</si>
  <si>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</si>
  <si>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</si>
  <si>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</si>
  <si>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</si>
  <si>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</si>
  <si>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</si>
  <si>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</si>
  <si>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</si>
  <si>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</si>
  <si>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</si>
  <si>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</si>
  <si>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</si>
  <si>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</si>
  <si>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</si>
  <si>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</si>
  <si>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</si>
  <si>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</si>
  <si>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</si>
  <si>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</si>
  <si>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</si>
  <si>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</si>
  <si>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</si>
  <si>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</si>
  <si>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</si>
  <si>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</si>
  <si>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</si>
  <si>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</si>
  <si>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</si>
  <si>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</si>
  <si>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</si>
  <si>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</si>
  <si>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</si>
  <si>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</si>
  <si>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</si>
  <si>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</si>
  <si>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</si>
  <si>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</si>
  <si>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</si>
  <si>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</si>
  <si>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</si>
  <si>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</si>
  <si>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</si>
  <si>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</si>
  <si>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</si>
  <si>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</si>
  <si>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</si>
  <si>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</si>
  <si>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千葉県船橋市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</si>
  <si>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</si>
  <si>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</si>
  <si>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</si>
  <si>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</si>
  <si>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</si>
  <si>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</si>
  <si>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</si>
  <si>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</si>
  <si>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</si>
  <si>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</si>
  <si>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</si>
  <si>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</si>
  <si>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</si>
  <si>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</si>
  <si>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</si>
  <si>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</si>
  <si>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</si>
  <si>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</si>
  <si>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</si>
  <si>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</si>
  <si>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</si>
  <si>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</si>
  <si>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</si>
  <si>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</si>
  <si>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</si>
  <si>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</si>
  <si>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</si>
  <si>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</si>
  <si>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</si>
  <si>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</si>
  <si>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</si>
  <si>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</si>
  <si>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</si>
  <si>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</si>
  <si>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</si>
  <si>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</si>
  <si>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</si>
  <si>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</si>
  <si>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</si>
  <si>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</si>
  <si>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</si>
  <si>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</si>
  <si>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</si>
  <si>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</si>
  <si>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</si>
  <si>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</si>
  <si>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</si>
  <si>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</si>
  <si>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</si>
  <si>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</si>
  <si>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</si>
  <si>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</si>
  <si>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</si>
  <si>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</si>
  <si>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</si>
  <si>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</si>
  <si>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</si>
  <si>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</si>
  <si>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</si>
  <si>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</si>
  <si>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</si>
  <si>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</si>
  <si>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</si>
  <si>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</si>
  <si>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</si>
  <si>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</si>
  <si>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</si>
  <si>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</si>
  <si>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</si>
  <si>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</si>
  <si>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</si>
  <si>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</si>
  <si>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</si>
  <si>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</si>
  <si>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</si>
  <si>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</si>
  <si>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</si>
  <si>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</si>
  <si>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</si>
  <si>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</si>
  <si>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</si>
  <si>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</si>
  <si>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</si>
  <si>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</si>
  <si>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</si>
  <si>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</si>
  <si>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</si>
  <si>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</si>
  <si>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</si>
  <si>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</si>
  <si>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</si>
  <si>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</si>
  <si>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</si>
  <si>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</si>
  <si>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</si>
  <si>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</si>
  <si>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</si>
  <si>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</si>
  <si>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</si>
  <si>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</si>
  <si>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</si>
  <si>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</si>
  <si>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</si>
  <si>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</si>
  <si>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</si>
  <si>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</si>
  <si>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</si>
  <si>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</si>
  <si>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</si>
  <si>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</si>
  <si>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</si>
  <si>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</si>
  <si>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</si>
  <si>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</si>
  <si>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</si>
  <si>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</si>
  <si>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</si>
  <si>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</si>
  <si>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</si>
  <si>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</si>
  <si>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</si>
  <si>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</si>
  <si>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</si>
  <si>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</si>
  <si>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</si>
  <si>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</si>
  <si>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</si>
  <si>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</si>
  <si>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</si>
  <si>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</si>
  <si>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</si>
  <si>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</si>
  <si>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</si>
  <si>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</si>
  <si>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</si>
  <si>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</si>
  <si>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</si>
  <si>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</si>
  <si>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</si>
  <si>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</si>
  <si>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</si>
  <si>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</si>
  <si>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</si>
  <si>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</si>
  <si>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</si>
  <si>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</si>
  <si>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</si>
  <si>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</si>
  <si>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</si>
  <si>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</si>
  <si>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千葉県船橋市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</si>
  <si>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</si>
  <si>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</si>
  <si>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</si>
  <si>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</si>
  <si>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</si>
  <si>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</si>
  <si>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</si>
  <si>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</si>
  <si>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</si>
  <si>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</si>
  <si>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</si>
  <si>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</si>
  <si>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</si>
  <si>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</si>
  <si>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</si>
  <si>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</si>
  <si>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</si>
  <si>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</si>
  <si>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</si>
  <si>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</si>
  <si>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</si>
  <si>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</si>
  <si>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</si>
  <si>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</si>
  <si>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</si>
  <si>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</si>
  <si>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</si>
  <si>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</si>
  <si>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</si>
  <si>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</si>
  <si>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</si>
  <si>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</si>
  <si>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</si>
  <si>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</si>
  <si>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</si>
  <si>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</si>
  <si>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</si>
  <si>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</si>
  <si>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地方卸売市場事業会計</t>
    <phoneticPr fontId="5"/>
  </si>
  <si>
    <t>法適用企業</t>
    <phoneticPr fontId="5"/>
  </si>
  <si>
    <t>病院事業会計</t>
    <phoneticPr fontId="5"/>
  </si>
  <si>
    <t>下水道事業会計</t>
    <phoneticPr fontId="5"/>
  </si>
  <si>
    <t>船橋駅南口市街地再開発事業特別会計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</si>
  <si>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</si>
  <si>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</si>
  <si>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</si>
  <si>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</si>
  <si>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</si>
  <si>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</si>
  <si>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</si>
  <si>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</si>
  <si>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</si>
  <si>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</si>
  <si>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</si>
  <si>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</si>
  <si>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</si>
  <si>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</si>
  <si>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</si>
  <si>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</si>
  <si>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</si>
  <si>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</si>
  <si>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</si>
  <si>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</si>
  <si>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</si>
  <si>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</si>
  <si>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</si>
  <si>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</si>
  <si>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</si>
  <si>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</si>
  <si>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</si>
  <si>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</si>
  <si>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</si>
  <si>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</si>
  <si>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</si>
  <si>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</si>
  <si>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</si>
  <si>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</si>
  <si>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</si>
  <si>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</si>
  <si>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</si>
  <si>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</si>
  <si>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</si>
  <si>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</si>
  <si>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</si>
  <si>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</si>
  <si>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</si>
  <si>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</si>
  <si>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</si>
  <si>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</si>
  <si>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</si>
  <si>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</si>
  <si>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</si>
  <si>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</si>
  <si>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</si>
  <si>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</si>
  <si>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</si>
  <si>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</si>
  <si>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</si>
  <si>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</si>
  <si>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</si>
  <si>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</si>
  <si>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</si>
  <si>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</si>
  <si>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</si>
  <si>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</si>
  <si>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</si>
  <si>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</si>
  <si>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</si>
  <si>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</si>
  <si>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</si>
  <si>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</si>
  <si>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</si>
  <si>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</si>
  <si>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</si>
  <si>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</si>
  <si>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</si>
  <si>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</si>
  <si>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</si>
  <si>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</si>
  <si>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</si>
  <si>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</si>
  <si>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</si>
  <si>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</si>
  <si>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</si>
  <si>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</si>
  <si>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</si>
  <si>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</si>
  <si>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</si>
  <si>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</si>
  <si>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</si>
  <si>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</si>
  <si>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</si>
  <si>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</si>
  <si>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</si>
  <si>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</si>
  <si>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</si>
  <si>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</si>
  <si>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</si>
  <si>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</si>
  <si>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</si>
  <si>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</si>
  <si>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</si>
  <si>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</si>
  <si>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</si>
  <si>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</si>
  <si>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</si>
  <si>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</si>
  <si>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</si>
  <si>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</si>
  <si>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</si>
  <si>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</si>
  <si>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</si>
  <si>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</si>
  <si>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</si>
  <si>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</si>
  <si>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</si>
  <si>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</si>
  <si>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</si>
  <si>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</si>
  <si>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</si>
  <si>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</si>
  <si>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</si>
  <si>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</si>
  <si>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</si>
  <si>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</si>
  <si>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</si>
  <si>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</si>
  <si>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</si>
  <si>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</si>
  <si>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</si>
  <si>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</si>
  <si>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</si>
  <si>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</si>
  <si>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</si>
  <si>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</si>
  <si>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</si>
  <si>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</si>
  <si>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</si>
  <si>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</si>
  <si>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0.48</t>
  </si>
  <si>
    <t>▲ 2.79</t>
  </si>
  <si>
    <t>▲ 9.04</t>
  </si>
  <si>
    <t>▲ 0.10</t>
  </si>
  <si>
    <t>病院事業会計</t>
  </si>
  <si>
    <t>一般会計</t>
  </si>
  <si>
    <t>下水道事業会計</t>
  </si>
  <si>
    <t>地方卸売市場事業会計</t>
  </si>
  <si>
    <t>介護保険事業特別会計</t>
  </si>
  <si>
    <t>国民健康保険事業特別会計</t>
  </si>
  <si>
    <t>後期高齢者医療事業特別会計</t>
  </si>
  <si>
    <t>母子父子寡婦福祉資金貸付事業特別会計</t>
  </si>
  <si>
    <t>その他会計（赤字）</t>
  </si>
  <si>
    <t>その他会計（黒字）</t>
  </si>
  <si>
    <t>R02</t>
    <phoneticPr fontId="5"/>
  </si>
  <si>
    <t>R03</t>
    <phoneticPr fontId="5"/>
  </si>
  <si>
    <t>R04</t>
    <phoneticPr fontId="5"/>
  </si>
  <si>
    <t>R05</t>
    <phoneticPr fontId="5"/>
  </si>
  <si>
    <t>R06</t>
    <phoneticPr fontId="5"/>
  </si>
  <si>
    <t>公共施設保全等基金</t>
    <rPh sb="0" eb="2">
      <t>コウキョウ</t>
    </rPh>
    <rPh sb="2" eb="4">
      <t>シセツ</t>
    </rPh>
    <rPh sb="4" eb="6">
      <t>ホゼン</t>
    </rPh>
    <rPh sb="6" eb="7">
      <t>トウ</t>
    </rPh>
    <rPh sb="7" eb="9">
      <t>キキン</t>
    </rPh>
    <phoneticPr fontId="2"/>
  </si>
  <si>
    <t>医療センター整備基金</t>
    <rPh sb="0" eb="2">
      <t>イリョウ</t>
    </rPh>
    <rPh sb="6" eb="8">
      <t>セイビ</t>
    </rPh>
    <rPh sb="8" eb="10">
      <t>キキン</t>
    </rPh>
    <phoneticPr fontId="2"/>
  </si>
  <si>
    <t>‐</t>
  </si>
  <si>
    <t>職員退職手当基金</t>
    <rPh sb="0" eb="2">
      <t>ショクイン</t>
    </rPh>
    <rPh sb="2" eb="4">
      <t>タイショク</t>
    </rPh>
    <rPh sb="4" eb="6">
      <t>テアテ</t>
    </rPh>
    <rPh sb="6" eb="8">
      <t>キキン</t>
    </rPh>
    <phoneticPr fontId="2"/>
  </si>
  <si>
    <t>公園緑地整備基金</t>
    <rPh sb="0" eb="2">
      <t>コウエン</t>
    </rPh>
    <rPh sb="2" eb="4">
      <t>リョクチ</t>
    </rPh>
    <rPh sb="4" eb="6">
      <t>セイビ</t>
    </rPh>
    <rPh sb="6" eb="8">
      <t>キキン</t>
    </rPh>
    <phoneticPr fontId="2"/>
  </si>
  <si>
    <t>文化振興基金</t>
    <rPh sb="0" eb="2">
      <t>ブンカ</t>
    </rPh>
    <rPh sb="2" eb="4">
      <t>シンコウ</t>
    </rPh>
    <rPh sb="4" eb="6">
      <t>キキン</t>
    </rPh>
    <phoneticPr fontId="2"/>
  </si>
  <si>
    <t>船橋市清美公社</t>
    <rPh sb="0" eb="3">
      <t>フナバシシ</t>
    </rPh>
    <rPh sb="3" eb="5">
      <t>セイビ</t>
    </rPh>
    <rPh sb="5" eb="7">
      <t>コウシャ</t>
    </rPh>
    <phoneticPr fontId="2"/>
  </si>
  <si>
    <t>船橋市福祉サービス公社</t>
    <rPh sb="0" eb="3">
      <t>フナバシシ</t>
    </rPh>
    <rPh sb="3" eb="5">
      <t>フクシ</t>
    </rPh>
    <rPh sb="9" eb="11">
      <t>コウシャ</t>
    </rPh>
    <phoneticPr fontId="2"/>
  </si>
  <si>
    <t>船橋市医療公社</t>
    <rPh sb="0" eb="3">
      <t>フナバシシ</t>
    </rPh>
    <rPh sb="3" eb="5">
      <t>イリョウ</t>
    </rPh>
    <rPh sb="5" eb="7">
      <t>コウシャ</t>
    </rPh>
    <phoneticPr fontId="2"/>
  </si>
  <si>
    <t>船橋市生きがい福祉事業団</t>
    <rPh sb="0" eb="3">
      <t>フナバシシ</t>
    </rPh>
    <rPh sb="3" eb="4">
      <t>イ</t>
    </rPh>
    <rPh sb="7" eb="9">
      <t>フクシ</t>
    </rPh>
    <rPh sb="9" eb="12">
      <t>ジギョウダン</t>
    </rPh>
    <phoneticPr fontId="2"/>
  </si>
  <si>
    <t>船橋市公園協会</t>
    <rPh sb="0" eb="3">
      <t>フナバシシ</t>
    </rPh>
    <rPh sb="3" eb="5">
      <t>コウエン</t>
    </rPh>
    <rPh sb="5" eb="7">
      <t>キョウカイ</t>
    </rPh>
    <phoneticPr fontId="2"/>
  </si>
  <si>
    <t>-</t>
    <phoneticPr fontId="2"/>
  </si>
  <si>
    <t>船橋市中小企業勤労者福祉サービスセンター</t>
    <rPh sb="0" eb="3">
      <t>フナバシシ</t>
    </rPh>
    <rPh sb="3" eb="5">
      <t>チュウショウ</t>
    </rPh>
    <rPh sb="5" eb="7">
      <t>キギョウ</t>
    </rPh>
    <rPh sb="7" eb="10">
      <t>キンロウシャ</t>
    </rPh>
    <rPh sb="10" eb="12">
      <t>フクシ</t>
    </rPh>
    <phoneticPr fontId="2"/>
  </si>
  <si>
    <t>船橋市都市サービス</t>
    <rPh sb="0" eb="3">
      <t>フナバシシ</t>
    </rPh>
    <rPh sb="3" eb="5">
      <t>トシ</t>
    </rPh>
    <phoneticPr fontId="2"/>
  </si>
  <si>
    <t>東葉高速鉄道(株)</t>
    <rPh sb="0" eb="2">
      <t>トウヨウ</t>
    </rPh>
    <rPh sb="2" eb="4">
      <t>コウソク</t>
    </rPh>
    <rPh sb="4" eb="6">
      <t>テツドウ</t>
    </rPh>
    <rPh sb="6" eb="9">
      <t>カブシキガイシャ</t>
    </rPh>
    <phoneticPr fontId="2"/>
  </si>
  <si>
    <t>千葉県市町村総合事務組合（一般会計）</t>
    <rPh sb="0" eb="6">
      <t>チバケンシチョウソン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</si>
  <si>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6">
      <t>チバケンシチョウソン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</si>
  <si>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18" eb="20">
      <t>ケンシュウ</t>
    </rPh>
    <phoneticPr fontId="2"/>
  </si>
  <si>
    <t>千葉県市町村総合事務組合（千葉県市町村交通災害共済特別会計）</t>
    <phoneticPr fontId="2"/>
  </si>
  <si>
    <t>四市複合事務組合</t>
    <phoneticPr fontId="2"/>
  </si>
  <si>
    <t>千葉県競馬組合</t>
    <phoneticPr fontId="2"/>
  </si>
  <si>
    <t>千葉県後期高齢者医療広域連合（一般会計）</t>
    <rPh sb="15" eb="17">
      <t>イッパン</t>
    </rPh>
    <rPh sb="17" eb="19">
      <t>カイケイ</t>
    </rPh>
    <phoneticPr fontId="2"/>
  </si>
  <si>
    <t>千葉県後期高齢者医療広域連合（後期高齢者医療特別会計）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</si>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</sst>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60F4-443E-AC05-FCF1AE9291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29007</c:v>
                </c:pt>
                <c:pt idx="1">
                  <c:v>20812</c:v>
                </c:pt>
                <c:pt idx="2">
                  <c:v>18355</c:v>
                </c:pt>
                <c:pt idx="3">
                  <c:v>22860</c:v>
                </c:pt>
                <c:pt idx="4">
                  <c:v>26904</c:v>
                </c:pt>
              </c:numCache>
            </c:numRef>
          </c:val>
          <c:smooth val="0"/>
          <c:extLst>
            <c:ext xmlns:c16="http://schemas.microsoft.com/office/drawing/2014/chart" uri="{C3380CC4-5D6E-409C-BE32-E72D297353CC}">
              <c16:uniqueId val="{00000001-60F4-443E-AC05-FCF1AE9291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c:v>
                </c:pt>
                <c:pt idx="1">
                  <c:v>8.01</c:v>
                </c:pt>
                <c:pt idx="2">
                  <c:v>5.28</c:v>
                </c:pt>
                <c:pt idx="3">
                  <c:v>1.07</c:v>
                </c:pt>
                <c:pt idx="4">
                  <c:v>3.34</c:v>
                </c:pt>
              </c:numCache>
            </c:numRef>
          </c:val>
          <c:extLst>
            <c:ext xmlns:c16="http://schemas.microsoft.com/office/drawing/2014/chart" uri="{C3380CC4-5D6E-409C-BE32-E72D297353CC}">
              <c16:uniqueId val="{00000000-638A-46D1-A377-7077875C21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9.57</c:v>
                </c:pt>
                <c:pt idx="1">
                  <c:v>11.72</c:v>
                </c:pt>
                <c:pt idx="2">
                  <c:v>19.57</c:v>
                </c:pt>
                <c:pt idx="3">
                  <c:v>18.86</c:v>
                </c:pt>
                <c:pt idx="4">
                  <c:v>16.010000000000002</c:v>
                </c:pt>
              </c:numCache>
            </c:numRef>
          </c:val>
          <c:extLst>
            <c:ext xmlns:c16="http://schemas.microsoft.com/office/drawing/2014/chart" uri="{C3380CC4-5D6E-409C-BE32-E72D297353CC}">
              <c16:uniqueId val="{00000001-638A-46D1-A377-7077875C21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-0.48</c:v>
                </c:pt>
                <c:pt idx="1">
                  <c:v>7.37</c:v>
                </c:pt>
                <c:pt idx="2">
                  <c:v>-2.79</c:v>
                </c:pt>
                <c:pt idx="3">
                  <c:v>-9.0399999999999991</c:v>
                </c:pt>
                <c:pt idx="4">
                  <c:v>-0.1</c:v>
                </c:pt>
              </c:numCache>
            </c:numRef>
          </c:val>
          <c:smooth val="0"/>
          <c:extLst>
            <c:ext xmlns:c16="http://schemas.microsoft.com/office/drawing/2014/chart" uri="{C3380CC4-5D6E-409C-BE32-E72D297353CC}">
              <c16:uniqueId val="{00000002-638A-46D1-A377-7077875C21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D4A-42FA-8B9F-2085A3C05E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4A-42FA-8B9F-2085A3C05E50}"/>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0.04</c:v>
                </c:pt>
                <c:pt idx="6">
                  <c:v>#N/A</c:v>
                </c:pt>
                <c:pt idx="7">
                  <c:v>0.04</c:v>
                </c:pt>
                <c:pt idx="8">
                  <c:v>#N/A</c:v>
                </c:pt>
                <c:pt idx="9">
                  <c:v>0</c:v>
                </c:pt>
              </c:numCache>
            </c:numRef>
          </c:val>
          <c:extLst>
            <c:ext xmlns:c16="http://schemas.microsoft.com/office/drawing/2014/chart" uri="{C3380CC4-5D6E-409C-BE32-E72D297353CC}">
              <c16:uniqueId val="{00000002-9D4A-42FA-8B9F-2085A3C05E50}"/>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0.02</c:v>
                </c:pt>
              </c:numCache>
            </c:numRef>
          </c:val>
          <c:extLst>
            <c:ext xmlns:c16="http://schemas.microsoft.com/office/drawing/2014/chart" uri="{C3380CC4-5D6E-409C-BE32-E72D297353CC}">
              <c16:uniqueId val="{00000003-9D4A-42FA-8B9F-2085A3C05E50}"/>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0.11</c:v>
                </c:pt>
                <c:pt idx="4">
                  <c:v>#N/A</c:v>
                </c:pt>
                <c:pt idx="5">
                  <c:v>0.15</c:v>
                </c:pt>
                <c:pt idx="6">
                  <c:v>#N/A</c:v>
                </c:pt>
                <c:pt idx="7">
                  <c:v>0.12</c:v>
                </c:pt>
                <c:pt idx="8">
                  <c:v>#N/A</c:v>
                </c:pt>
                <c:pt idx="9">
                  <c:v>0.11</c:v>
                </c:pt>
              </c:numCache>
            </c:numRef>
          </c:val>
          <c:extLst>
            <c:ext xmlns:c16="http://schemas.microsoft.com/office/drawing/2014/chart" uri="{C3380CC4-5D6E-409C-BE32-E72D297353CC}">
              <c16:uniqueId val="{00000004-9D4A-42FA-8B9F-2085A3C05E50}"/>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c:v>
                </c:pt>
                <c:pt idx="2">
                  <c:v>#N/A</c:v>
                </c:pt>
                <c:pt idx="3">
                  <c:v>0.23</c:v>
                </c:pt>
                <c:pt idx="4">
                  <c:v>#N/A</c:v>
                </c:pt>
                <c:pt idx="5">
                  <c:v>0.39</c:v>
                </c:pt>
                <c:pt idx="6">
                  <c:v>#N/A</c:v>
                </c:pt>
                <c:pt idx="7">
                  <c:v>0</c:v>
                </c:pt>
                <c:pt idx="8">
                  <c:v>#N/A</c:v>
                </c:pt>
                <c:pt idx="9">
                  <c:v>0.57999999999999996</c:v>
                </c:pt>
              </c:numCache>
            </c:numRef>
          </c:val>
          <c:extLst>
            <c:ext xmlns:c16="http://schemas.microsoft.com/office/drawing/2014/chart" uri="{C3380CC4-5D6E-409C-BE32-E72D297353CC}">
              <c16:uniqueId val="{00000005-9D4A-42FA-8B9F-2085A3C05E50}"/>
            </c:ext>
          </c:extLst>
        </c:ser>
        <c:ser>
          <c:idx val="6"/>
          <c:order val="6"/>
          <c:tx>
            <c:strRef>
              <c:f>データシート!$A$33</c:f>
              <c:strCache>
                <c:ptCount val="1"/>
                <c:pt idx="0">
                  <c:v>地方卸売市場事業会計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0.93</c:v>
                </c:pt>
                <c:pt idx="2">
                  <c:v>#N/A</c:v>
                </c:pt>
                <c:pt idx="3">
                  <c:v>0.99</c:v>
                </c:pt>
                <c:pt idx="4">
                  <c:v>#N/A</c:v>
                </c:pt>
                <c:pt idx="5">
                  <c:v>1.01</c:v>
                </c:pt>
                <c:pt idx="6">
                  <c:v>#N/A</c:v>
                </c:pt>
                <c:pt idx="7">
                  <c:v>1.0900000000000001</c:v>
                </c:pt>
                <c:pt idx="8">
                  <c:v>#N/A</c:v>
                </c:pt>
                <c:pt idx="9">
                  <c:v>1.05</c:v>
                </c:pt>
              </c:numCache>
            </c:numRef>
          </c:val>
          <c:extLst>
            <c:ext xmlns:c16="http://schemas.microsoft.com/office/drawing/2014/chart" uri="{C3380CC4-5D6E-409C-BE32-E72D297353CC}">
              <c16:uniqueId val="{00000006-9D4A-42FA-8B9F-2085A3C05E5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1.58</c:v>
                </c:pt>
                <c:pt idx="2">
                  <c:v>#N/A</c:v>
                </c:pt>
                <c:pt idx="3">
                  <c:v>1.48</c:v>
                </c:pt>
                <c:pt idx="4">
                  <c:v>#N/A</c:v>
                </c:pt>
                <c:pt idx="5">
                  <c:v>1.45</c:v>
                </c:pt>
                <c:pt idx="6">
                  <c:v>#N/A</c:v>
                </c:pt>
                <c:pt idx="7">
                  <c:v>1.69</c:v>
                </c:pt>
                <c:pt idx="8">
                  <c:v>#N/A</c:v>
                </c:pt>
                <c:pt idx="9">
                  <c:v>2.13</c:v>
                </c:pt>
              </c:numCache>
            </c:numRef>
          </c:val>
          <c:extLst>
            <c:ext xmlns:c16="http://schemas.microsoft.com/office/drawing/2014/chart" uri="{C3380CC4-5D6E-409C-BE32-E72D297353CC}">
              <c16:uniqueId val="{00000007-9D4A-42FA-8B9F-2085A3C05E5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3.03</c:v>
                </c:pt>
                <c:pt idx="2">
                  <c:v>#N/A</c:v>
                </c:pt>
                <c:pt idx="3">
                  <c:v>7.93</c:v>
                </c:pt>
                <c:pt idx="4">
                  <c:v>#N/A</c:v>
                </c:pt>
                <c:pt idx="5">
                  <c:v>5.18</c:v>
                </c:pt>
                <c:pt idx="6">
                  <c:v>#N/A</c:v>
                </c:pt>
                <c:pt idx="7">
                  <c:v>0.96</c:v>
                </c:pt>
                <c:pt idx="8">
                  <c:v>#N/A</c:v>
                </c:pt>
                <c:pt idx="9">
                  <c:v>3.27</c:v>
                </c:pt>
              </c:numCache>
            </c:numRef>
          </c:val>
          <c:extLst>
            <c:ext xmlns:c16="http://schemas.microsoft.com/office/drawing/2014/chart" uri="{C3380CC4-5D6E-409C-BE32-E72D297353CC}">
              <c16:uniqueId val="{00000008-9D4A-42FA-8B9F-2085A3C05E5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7.73</c:v>
                </c:pt>
                <c:pt idx="2">
                  <c:v>#N/A</c:v>
                </c:pt>
                <c:pt idx="3">
                  <c:v>8.31</c:v>
                </c:pt>
                <c:pt idx="4">
                  <c:v>#N/A</c:v>
                </c:pt>
                <c:pt idx="5">
                  <c:v>8.2799999999999994</c:v>
                </c:pt>
                <c:pt idx="6">
                  <c:v>#N/A</c:v>
                </c:pt>
                <c:pt idx="7">
                  <c:v>8.09</c:v>
                </c:pt>
                <c:pt idx="8">
                  <c:v>#N/A</c:v>
                </c:pt>
                <c:pt idx="9">
                  <c:v>7.35</c:v>
                </c:pt>
              </c:numCache>
            </c:numRef>
          </c:val>
          <c:extLst>
            <c:ext xmlns:c16="http://schemas.microsoft.com/office/drawing/2014/chart" uri="{C3380CC4-5D6E-409C-BE32-E72D297353CC}">
              <c16:uniqueId val="{00000009-9D4A-42FA-8B9F-2085A3C05E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18688</c:v>
                </c:pt>
                <c:pt idx="5">
                  <c:v>18657</c:v>
                </c:pt>
                <c:pt idx="8">
                  <c:v>18867</c:v>
                </c:pt>
                <c:pt idx="11">
                  <c:v>18651</c:v>
                </c:pt>
                <c:pt idx="14">
                  <c:v>18634</c:v>
                </c:pt>
              </c:numCache>
            </c:numRef>
          </c:val>
          <c:extLst>
            <c:ext xmlns:c16="http://schemas.microsoft.com/office/drawing/2014/chart" uri="{C3380CC4-5D6E-409C-BE32-E72D297353CC}">
              <c16:uniqueId val="{00000000-360A-42F1-9280-22E43589E6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0A-42F1-9280-22E43589E6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208</c:v>
                </c:pt>
                <c:pt idx="3">
                  <c:v>196</c:v>
                </c:pt>
                <c:pt idx="6">
                  <c:v>97</c:v>
                </c:pt>
                <c:pt idx="9">
                  <c:v>19</c:v>
                </c:pt>
                <c:pt idx="12">
                  <c:v>19</c:v>
                </c:pt>
              </c:numCache>
            </c:numRef>
          </c:val>
          <c:extLst>
            <c:ext xmlns:c16="http://schemas.microsoft.com/office/drawing/2014/chart" uri="{C3380CC4-5D6E-409C-BE32-E72D297353CC}">
              <c16:uniqueId val="{00000002-360A-42F1-9280-22E43589E6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115</c:v>
                </c:pt>
                <c:pt idx="3">
                  <c:v>194</c:v>
                </c:pt>
                <c:pt idx="6">
                  <c:v>268</c:v>
                </c:pt>
                <c:pt idx="9">
                  <c:v>265</c:v>
                </c:pt>
                <c:pt idx="12">
                  <c:v>274</c:v>
                </c:pt>
              </c:numCache>
            </c:numRef>
          </c:val>
          <c:extLst>
            <c:ext xmlns:c16="http://schemas.microsoft.com/office/drawing/2014/chart" uri="{C3380CC4-5D6E-409C-BE32-E72D297353CC}">
              <c16:uniqueId val="{00000003-360A-42F1-9280-22E43589E6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5846</c:v>
                </c:pt>
                <c:pt idx="3">
                  <c:v>5169</c:v>
                </c:pt>
                <c:pt idx="6">
                  <c:v>4846</c:v>
                </c:pt>
                <c:pt idx="9">
                  <c:v>4765</c:v>
                </c:pt>
                <c:pt idx="12">
                  <c:v>4764</c:v>
                </c:pt>
              </c:numCache>
            </c:numRef>
          </c:val>
          <c:extLst>
            <c:ext xmlns:c16="http://schemas.microsoft.com/office/drawing/2014/chart" uri="{C3380CC4-5D6E-409C-BE32-E72D297353CC}">
              <c16:uniqueId val="{00000004-360A-42F1-9280-22E43589E6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33</c:v>
                </c:pt>
                <c:pt idx="3">
                  <c:v>17</c:v>
                </c:pt>
                <c:pt idx="6">
                  <c:v>0</c:v>
                </c:pt>
                <c:pt idx="9">
                  <c:v>0</c:v>
                </c:pt>
                <c:pt idx="12">
                  <c:v>0</c:v>
                </c:pt>
              </c:numCache>
            </c:numRef>
          </c:val>
          <c:extLst>
            <c:ext xmlns:c16="http://schemas.microsoft.com/office/drawing/2014/chart" uri="{C3380CC4-5D6E-409C-BE32-E72D297353CC}">
              <c16:uniqueId val="{00000005-360A-42F1-9280-22E43589E6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39</c:v>
                </c:pt>
                <c:pt idx="3">
                  <c:v>28</c:v>
                </c:pt>
                <c:pt idx="6">
                  <c:v>0</c:v>
                </c:pt>
                <c:pt idx="9">
                  <c:v>0</c:v>
                </c:pt>
                <c:pt idx="12">
                  <c:v>0</c:v>
                </c:pt>
              </c:numCache>
            </c:numRef>
          </c:val>
          <c:extLst>
            <c:ext xmlns:c16="http://schemas.microsoft.com/office/drawing/2014/chart" uri="{C3380CC4-5D6E-409C-BE32-E72D297353CC}">
              <c16:uniqueId val="{00000006-360A-42F1-9280-22E43589E6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15661</c:v>
                </c:pt>
                <c:pt idx="3">
                  <c:v>16956</c:v>
                </c:pt>
                <c:pt idx="6">
                  <c:v>17919</c:v>
                </c:pt>
                <c:pt idx="9">
                  <c:v>17943</c:v>
                </c:pt>
                <c:pt idx="12">
                  <c:v>17468</c:v>
                </c:pt>
              </c:numCache>
            </c:numRef>
          </c:val>
          <c:extLst>
            <c:ext xmlns:c16="http://schemas.microsoft.com/office/drawing/2014/chart" uri="{C3380CC4-5D6E-409C-BE32-E72D297353CC}">
              <c16:uniqueId val="{00000007-360A-42F1-9280-22E43589E61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3214</c:v>
                </c:pt>
                <c:pt idx="2">
                  <c:v>#N/A</c:v>
                </c:pt>
                <c:pt idx="3">
                  <c:v>#N/A</c:v>
                </c:pt>
                <c:pt idx="4">
                  <c:v>3903</c:v>
                </c:pt>
                <c:pt idx="5">
                  <c:v>#N/A</c:v>
                </c:pt>
                <c:pt idx="6">
                  <c:v>#N/A</c:v>
                </c:pt>
                <c:pt idx="7">
                  <c:v>4263</c:v>
                </c:pt>
                <c:pt idx="8">
                  <c:v>#N/A</c:v>
                </c:pt>
                <c:pt idx="9">
                  <c:v>#N/A</c:v>
                </c:pt>
                <c:pt idx="10">
                  <c:v>4341</c:v>
                </c:pt>
                <c:pt idx="11">
                  <c:v>#N/A</c:v>
                </c:pt>
                <c:pt idx="12">
                  <c:v>#N/A</c:v>
                </c:pt>
                <c:pt idx="13">
                  <c:v>3891</c:v>
                </c:pt>
                <c:pt idx="14">
                  <c:v>#N/A</c:v>
                </c:pt>
              </c:numCache>
            </c:numRef>
          </c:val>
          <c:smooth val="0"/>
          <c:extLst>
            <c:ext xmlns:c16="http://schemas.microsoft.com/office/drawing/2014/chart" uri="{C3380CC4-5D6E-409C-BE32-E72D297353CC}">
              <c16:uniqueId val="{00000008-360A-42F1-9280-22E43589E61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172709</c:v>
                </c:pt>
                <c:pt idx="5">
                  <c:v>169201</c:v>
                </c:pt>
                <c:pt idx="8">
                  <c:v>167984</c:v>
                </c:pt>
                <c:pt idx="11">
                  <c:v>163242</c:v>
                </c:pt>
                <c:pt idx="14">
                  <c:v>154941</c:v>
                </c:pt>
              </c:numCache>
            </c:numRef>
          </c:val>
          <c:extLst>
            <c:ext xmlns:c16="http://schemas.microsoft.com/office/drawing/2014/chart" uri="{C3380CC4-5D6E-409C-BE32-E72D297353CC}">
              <c16:uniqueId val="{00000000-E56B-4FD5-AC3A-90F7F1FDF7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66937</c:v>
                </c:pt>
                <c:pt idx="5">
                  <c:v>63661</c:v>
                </c:pt>
                <c:pt idx="8">
                  <c:v>57160</c:v>
                </c:pt>
                <c:pt idx="11">
                  <c:v>52835</c:v>
                </c:pt>
                <c:pt idx="14">
                  <c:v>50210</c:v>
                </c:pt>
              </c:numCache>
            </c:numRef>
          </c:val>
          <c:extLst>
            <c:ext xmlns:c16="http://schemas.microsoft.com/office/drawing/2014/chart" uri="{C3380CC4-5D6E-409C-BE32-E72D297353CC}">
              <c16:uniqueId val="{00000001-E56B-4FD5-AC3A-90F7F1FDF7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22609</c:v>
                </c:pt>
                <c:pt idx="5">
                  <c:v>28828</c:v>
                </c:pt>
                <c:pt idx="8">
                  <c:v>41995</c:v>
                </c:pt>
                <c:pt idx="11">
                  <c:v>46813</c:v>
                </c:pt>
                <c:pt idx="14">
                  <c:v>42257</c:v>
                </c:pt>
              </c:numCache>
            </c:numRef>
          </c:val>
          <c:extLst>
            <c:ext xmlns:c16="http://schemas.microsoft.com/office/drawing/2014/chart" uri="{C3380CC4-5D6E-409C-BE32-E72D297353CC}">
              <c16:uniqueId val="{00000002-E56B-4FD5-AC3A-90F7F1FDF7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6B-4FD5-AC3A-90F7F1FDF7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6B-4FD5-AC3A-90F7F1FDF7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39</c:v>
                </c:pt>
                <c:pt idx="3">
                  <c:v>30</c:v>
                </c:pt>
                <c:pt idx="6">
                  <c:v>31</c:v>
                </c:pt>
                <c:pt idx="9">
                  <c:v>52</c:v>
                </c:pt>
                <c:pt idx="12">
                  <c:v>27</c:v>
                </c:pt>
              </c:numCache>
            </c:numRef>
          </c:val>
          <c:extLst>
            <c:ext xmlns:c16="http://schemas.microsoft.com/office/drawing/2014/chart" uri="{C3380CC4-5D6E-409C-BE32-E72D297353CC}">
              <c16:uniqueId val="{00000005-E56B-4FD5-AC3A-90F7F1FDF7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23471</c:v>
                </c:pt>
                <c:pt idx="3">
                  <c:v>23273</c:v>
                </c:pt>
                <c:pt idx="6">
                  <c:v>22946</c:v>
                </c:pt>
                <c:pt idx="9">
                  <c:v>23833</c:v>
                </c:pt>
                <c:pt idx="12">
                  <c:v>23293</c:v>
                </c:pt>
              </c:numCache>
            </c:numRef>
          </c:val>
          <c:extLst>
            <c:ext xmlns:c16="http://schemas.microsoft.com/office/drawing/2014/chart" uri="{C3380CC4-5D6E-409C-BE32-E72D297353CC}">
              <c16:uniqueId val="{00000006-E56B-4FD5-AC3A-90F7F1FDF7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4061</c:v>
                </c:pt>
                <c:pt idx="3">
                  <c:v>4104</c:v>
                </c:pt>
                <c:pt idx="6">
                  <c:v>4558</c:v>
                </c:pt>
                <c:pt idx="9">
                  <c:v>4305</c:v>
                </c:pt>
                <c:pt idx="12">
                  <c:v>4042</c:v>
                </c:pt>
              </c:numCache>
            </c:numRef>
          </c:val>
          <c:extLst>
            <c:ext xmlns:c16="http://schemas.microsoft.com/office/drawing/2014/chart" uri="{C3380CC4-5D6E-409C-BE32-E72D297353CC}">
              <c16:uniqueId val="{00000007-E56B-4FD5-AC3A-90F7F1FDF7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70930</c:v>
                </c:pt>
                <c:pt idx="3">
                  <c:v>64361</c:v>
                </c:pt>
                <c:pt idx="6">
                  <c:v>54519</c:v>
                </c:pt>
                <c:pt idx="9">
                  <c:v>52647</c:v>
                </c:pt>
                <c:pt idx="12">
                  <c:v>49391</c:v>
                </c:pt>
              </c:numCache>
            </c:numRef>
          </c:val>
          <c:extLst>
            <c:ext xmlns:c16="http://schemas.microsoft.com/office/drawing/2014/chart" uri="{C3380CC4-5D6E-409C-BE32-E72D297353CC}">
              <c16:uniqueId val="{00000008-E56B-4FD5-AC3A-90F7F1FDF7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1044</c:v>
                </c:pt>
                <c:pt idx="3">
                  <c:v>762</c:v>
                </c:pt>
                <c:pt idx="6">
                  <c:v>531</c:v>
                </c:pt>
                <c:pt idx="9">
                  <c:v>260</c:v>
                </c:pt>
                <c:pt idx="12">
                  <c:v>98</c:v>
                </c:pt>
              </c:numCache>
            </c:numRef>
          </c:val>
          <c:extLst>
            <c:ext xmlns:c16="http://schemas.microsoft.com/office/drawing/2014/chart" uri="{C3380CC4-5D6E-409C-BE32-E72D297353CC}">
              <c16:uniqueId val="{00000009-E56B-4FD5-AC3A-90F7F1FDF7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188584</c:v>
                </c:pt>
                <c:pt idx="3">
                  <c:v>186621</c:v>
                </c:pt>
                <c:pt idx="6">
                  <c:v>179000</c:v>
                </c:pt>
                <c:pt idx="9">
                  <c:v>171380</c:v>
                </c:pt>
                <c:pt idx="12">
                  <c:v>165612</c:v>
                </c:pt>
              </c:numCache>
            </c:numRef>
          </c:val>
          <c:extLst>
            <c:ext xmlns:c16="http://schemas.microsoft.com/office/drawing/2014/chart" uri="{C3380CC4-5D6E-409C-BE32-E72D297353CC}">
              <c16:uniqueId val="{0000000A-E56B-4FD5-AC3A-90F7F1FDF7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25876</c:v>
                </c:pt>
                <c:pt idx="2">
                  <c:v>#N/A</c:v>
                </c:pt>
                <c:pt idx="3">
                  <c:v>#N/A</c:v>
                </c:pt>
                <c:pt idx="4">
                  <c:v>17460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56B-4FD5-AC3A-90F7F1FDF7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24442</c:v>
                </c:pt>
                <c:pt idx="1">
                  <c:v>24113</c:v>
                </c:pt>
                <c:pt idx="2">
                  <c:v>21068</c:v>
                </c:pt>
              </c:numCache>
            </c:numRef>
          </c:val>
          <c:extLst>
            <c:ext xmlns:c16="http://schemas.microsoft.com/office/drawing/2014/chart" uri="{C3380CC4-5D6E-409C-BE32-E72D297353CC}">
              <c16:uniqueId val="{00000000-E523-42EA-A8EA-0E67224CB1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4818</c:v>
                </c:pt>
                <c:pt idx="1">
                  <c:v>5284</c:v>
                </c:pt>
                <c:pt idx="2">
                  <c:v>5680</c:v>
                </c:pt>
              </c:numCache>
            </c:numRef>
          </c:val>
          <c:extLst>
            <c:ext xmlns:c16="http://schemas.microsoft.com/office/drawing/2014/chart" uri="{C3380CC4-5D6E-409C-BE32-E72D297353CC}">
              <c16:uniqueId val="{00000001-E523-42EA-A8EA-0E67224CB1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10047</c:v>
                </c:pt>
                <c:pt idx="1">
                  <c:v>16051</c:v>
                </c:pt>
                <c:pt idx="2">
                  <c:v>14887</c:v>
                </c:pt>
              </c:numCache>
            </c:numRef>
          </c:val>
          <c:extLst>
            <c:ext xmlns:c16="http://schemas.microsoft.com/office/drawing/2014/chart" uri="{C3380CC4-5D6E-409C-BE32-E72D297353CC}">
              <c16:uniqueId val="{00000002-E523-42EA-A8EA-0E67224CB1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千葉県船橋市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a:t>
          </a:r>
          <a:r>
            <a:rPr kumimoji="1" lang="en-US" altLang="ja-JP" sz="1400">
              <a:latin typeface="ＭＳ ゴシック" pitchFamily="49" charset="-128"/>
              <a:ea typeface="ＭＳ ゴシック" pitchFamily="49" charset="-128"/>
            </a:rPr>
            <a:t>475</a:t>
          </a:r>
          <a:r>
            <a:rPr kumimoji="1" lang="ja-JP" altLang="en-US" sz="1400">
              <a:latin typeface="ＭＳ ゴシック" pitchFamily="49" charset="-128"/>
              <a:ea typeface="ＭＳ ゴシック" pitchFamily="49" charset="-128"/>
            </a:rPr>
            <a:t>百万円減少したことが主な要因となり、実質公債費比率の分子も減少した。</a:t>
          </a:r>
        </a:p>
        <a:p>
          <a:r>
            <a:rPr kumimoji="1" lang="ja-JP" altLang="en-US" sz="1400">
              <a:latin typeface="ＭＳ ゴシック" pitchFamily="49" charset="-128"/>
              <a:ea typeface="ＭＳ ゴシック" pitchFamily="49" charset="-128"/>
            </a:rPr>
            <a:t>　実質公債費比率は</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％となっており、類似団体の</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を下回っているが、これまでに取り組んできた老朽化施設の建替えや改修、清掃工場の建替え、小学校の新設等による市債の発行に加え、今後予定されている児童相談所の新設や学校の建替えなどによる市債の発行も予定されていることから公債費の増加が見込まれているが、市税収入が伸びていることから、横ばいから微増で推移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満期一括型市場公募債の発行は、平成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年度を最後に行っておらず、令和３年度ですべて償還完了となり、残高はなくなっている。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千葉県船橋市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５年度に引き続き、市債の元金償還が進み、地方債現在高等が減少したことにより、将来負担額が減少した。また、充当可能基金は、職員退職手当基金などを取り崩したことにより減少した。将来負担額と充当可能財源等はともに減少したが、充当可能財源等が将来負担額を上回ったため、将来負担比率は引き続きマイナスとなった。</a:t>
          </a:r>
        </a:p>
        <a:p>
          <a:r>
            <a:rPr kumimoji="1" lang="ja-JP" altLang="en-US" sz="1400">
              <a:solidFill>
                <a:sysClr val="windowText" lastClr="000000"/>
              </a:solidFill>
              <a:latin typeface="ＭＳ ゴシック" pitchFamily="49" charset="-128"/>
              <a:ea typeface="ＭＳ ゴシック" pitchFamily="49" charset="-128"/>
            </a:rPr>
            <a:t>　今後、医療センターの建て替えもあり、公営企業債等繰入見込額が増加する見込みであることから、その他普通建設事業の精査・優先順位付けを行うなどにより、公債費負担の適正化に努め、堅実な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千葉県船橋市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基金については決算剰余金積立額が前年度と比較し減少したこと、退職手当基金については、定年延長にかかる退職手当の負担平準化のため取崩基準額を定めているが、退職手当の支出見込額が取崩基準額を上回っ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億円を取り崩したこと等により、基金全体では約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今後も必要に応じて積立てや取崩しを行っていく予定。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・公共施設保全等基金　　　　　　 	公共施設の計画的な保全及び更新</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・医療センター整備基金　　　　　　</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医療センターの建て替えに必要な経費に掛かる負担金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・職員退職手当基金　		職員の退職手当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・公園緑地整備基金　		公園の整備、緑の保全、緑化の推進</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・文化振興基金　		市内の小学校、中学校、特別支援学校、市立高校にアーティスト等を派遣し、次代の文化の担い手とな</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る子供たちに音楽や演劇等の鑑賞・体験機会を提供</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・福祉基金　		運用収入を用いて地域福祉の増進に資するための活動の推進</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　　　　　　　　森林の整備、森林の整備を担うべき人材の育成、木材の利用促進等</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・一般廃棄物処理施設等整備基金	一般廃棄物の処理施設等の整備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・職員退職手当基金　　　　　　　　　定年延長にかかる退職手当の負担平準化のため取崩基準額を定めているが、支出見込額が取崩基準額を</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上回ったことから約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・公共施設保全等基金　　　　　　 	公共施設の計画的な保全及び更新に必要な経費に充てる。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・医療センター整備基金　　　　　　　医療センターの建て替えに伴う建設改良費及び企業債の元利償還金に係る負担金に充てる。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・職員退職手当基金		定年延長に係る年度間の退職手当の増減を調整するためのものとし、定年に係る退職手当のみを対象とし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て取崩し・積立を行うこととする。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・公園緑地整備基金　		おおむね現在の基金規模を維持していく。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・文化振興基金　		寄付者の意向に沿う形で、次代の文化の担い手となる子供たちに音楽や演劇等の鑑賞・体験機会を提供していく。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・福祉基金　		積立取崩しの予定はなく、今後も運用収入を用いて地域福祉の増進を目的とした活動を行う。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　　　　　　 　充当事業に優先順位を設け、森林の整備、森林の整備を担うべき人材の育成、木材の利用促進等のため取り崩す。</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年度の取崩し額は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億円と前年度と比較し減少した一方、令和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年度決算剰余金の積立額が減少したことにより減少した。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将来の財源不足に備え、適切に積立てと取崩しを行っていく。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普通交付税の追加交付分のうち、臨時財政対策債償還基金費算定額を積立てたことにより約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新規起債の抑制などにより、将来の公債費増に備える。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千葉県船橋市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649,393
625,662
85.62
249,488,154
243,323,649
4,393,247
131,555,029
165,088,254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定額減税実施の影響により、個人住民税が大きく減少したが、その他の税収が増加し、市税全体としては若干の増となり、また、個人住民税の減収分も地方特例交付金として補てんされているため、収入は増加している。一方で物価・労務単価の上昇などによる需要の伸びが大きく、結果、財政力指数は減少となっている。　</a:t>
          </a: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依然として、類似団体平均よりは高い状況だが、本市として指数の減少が続いているため、引き続き、需要の増と収入の推移を注視し、適切な行財政運営を行うよう努める。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109765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505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75293</xdr:rowOff>
    </xdr:from>
    <xdr:to>
      <xdr:col>19</xdr:col>
      <xdr:colOff>133350</xdr:colOff>
      <xdr:row>40</xdr:row>
      <xdr:rowOff>92528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332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75293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58057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75492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24493</xdr:rowOff>
    </xdr:from>
    <xdr:to>
      <xdr:col>15</xdr:col>
      <xdr:colOff>133350</xdr:colOff>
      <xdr:row>40</xdr:row>
      <xdr:rowOff>126093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136270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年度は、人事院勧告に伴う給与改定、会計年度任用職員への勤勉手当支給開始等、人件費が大幅に増加したこと、また、扶助費についても人事院勧告を反映させた公定価格の引上げに伴い保育所運営費が増加したことなどから、歳出が歳入の増加を上回り、令和</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年度と比較して</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ポイント高い</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97.3</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となった。組織・人員の最適化など人件費の抑制に努めるとともに、さらに普通建設事業の実施にあたっては、地方交付税措置のある起債や公債費増嵩対応分の減債基金などの活用も行いながら、公債費負担の軽減及び平準化を図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74506</xdr:rowOff>
    </xdr:from>
    <xdr:to>
      <xdr:col>23</xdr:col>
      <xdr:colOff>133350</xdr:colOff>
      <xdr:row>67</xdr:row>
      <xdr:rowOff>3598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390206"/>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6138</xdr:rowOff>
    </xdr:from>
    <xdr:to>
      <xdr:col>19</xdr:col>
      <xdr:colOff>133350</xdr:colOff>
      <xdr:row>66</xdr:row>
      <xdr:rowOff>74506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321838"/>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164042</xdr:rowOff>
    </xdr:from>
    <xdr:to>
      <xdr:col>15</xdr:col>
      <xdr:colOff>82550</xdr:colOff>
      <xdr:row>66</xdr:row>
      <xdr:rowOff>6138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36842"/>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164042</xdr:rowOff>
    </xdr:from>
    <xdr:to>
      <xdr:col>11</xdr:col>
      <xdr:colOff>31750</xdr:colOff>
      <xdr:row>66</xdr:row>
      <xdr:rowOff>70485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36842"/>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124248</xdr:rowOff>
    </xdr:from>
    <xdr:to>
      <xdr:col>23</xdr:col>
      <xdr:colOff>184150</xdr:colOff>
      <xdr:row>67</xdr:row>
      <xdr:rowOff>54398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96325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41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23706</xdr:rowOff>
    </xdr:from>
    <xdr:to>
      <xdr:col>19</xdr:col>
      <xdr:colOff>184150</xdr:colOff>
      <xdr:row>66</xdr:row>
      <xdr:rowOff>125306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110083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2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126788</xdr:rowOff>
    </xdr:from>
    <xdr:to>
      <xdr:col>15</xdr:col>
      <xdr:colOff>133350</xdr:colOff>
      <xdr:row>66</xdr:row>
      <xdr:rowOff>56938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41715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5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113242</xdr:rowOff>
    </xdr:from>
    <xdr:to>
      <xdr:col>11</xdr:col>
      <xdr:colOff>82550</xdr:colOff>
      <xdr:row>65</xdr:row>
      <xdr:rowOff>43392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53569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5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19685</xdr:rowOff>
    </xdr:from>
    <xdr:to>
      <xdr:col>7</xdr:col>
      <xdr:colOff>31750</xdr:colOff>
      <xdr:row>66</xdr:row>
      <xdr:rowOff>121285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106062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年度と比較して、人件費が給与改定に伴い増加したことや、物件費が帯状疱疹ワクチン任意予防接種の開始に伴い増加したこと等により、人口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人件費及び物件費は類似団体と比較しても高く、本市の経常収支比率を悪化させる要因の一つになっているが、住民基本台帳人口が類似団体中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番目となっているため、人口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人当たり人件費・物件費等決算額は類似団体の平均より低くなっている。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80110</xdr:rowOff>
    </xdr:from>
    <xdr:to>
      <xdr:col>23</xdr:col>
      <xdr:colOff>133350</xdr:colOff>
      <xdr:row>83</xdr:row>
      <xdr:rowOff>110347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9010"/>
          <a:ext cx="838200" cy="20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80110</xdr:rowOff>
    </xdr:from>
    <xdr:to>
      <xdr:col>19</xdr:col>
      <xdr:colOff>133350</xdr:colOff>
      <xdr:row>83</xdr:row>
      <xdr:rowOff>119535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39010"/>
          <a:ext cx="889000" cy="2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70230</xdr:rowOff>
    </xdr:from>
    <xdr:to>
      <xdr:col>15</xdr:col>
      <xdr:colOff>82550</xdr:colOff>
      <xdr:row>83</xdr:row>
      <xdr:rowOff>119535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00580"/>
          <a:ext cx="889000" cy="4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59720</xdr:rowOff>
    </xdr:from>
    <xdr:to>
      <xdr:col>11</xdr:col>
      <xdr:colOff>31750</xdr:colOff>
      <xdr:row>83</xdr:row>
      <xdr:rowOff>70230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8620"/>
          <a:ext cx="889000" cy="18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59547</xdr:rowOff>
    </xdr:from>
    <xdr:to>
      <xdr:col>23</xdr:col>
      <xdr:colOff>184150</xdr:colOff>
      <xdr:row>83</xdr:row>
      <xdr:rowOff>161147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76074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3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29310</xdr:rowOff>
    </xdr:from>
    <xdr:to>
      <xdr:col>19</xdr:col>
      <xdr:colOff>184150</xdr:colOff>
      <xdr:row>82</xdr:row>
      <xdr:rowOff>130910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141087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57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68735</xdr:rowOff>
    </xdr:from>
    <xdr:to>
      <xdr:col>15</xdr:col>
      <xdr:colOff>133350</xdr:colOff>
      <xdr:row>83</xdr:row>
      <xdr:rowOff>170335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9062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6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19430</xdr:rowOff>
    </xdr:from>
    <xdr:to>
      <xdr:col>11</xdr:col>
      <xdr:colOff>82550</xdr:colOff>
      <xdr:row>83</xdr:row>
      <xdr:rowOff>121030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4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131207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1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8920</xdr:rowOff>
    </xdr:from>
    <xdr:to>
      <xdr:col>7</xdr:col>
      <xdr:colOff>31750</xdr:colOff>
      <xdr:row>82</xdr:row>
      <xdr:rowOff>110520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6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120697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3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船橋市の一般行政職に適用する給料表は、平成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年度に市独自の給料表の継足し部分（国家公務員の俸給表の最高号給を超える部分）を廃止したことにより、国家公務員の俸給表と全く同じ構造となっている。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116681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84630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116681</xdr:rowOff>
    </xdr:from>
    <xdr:to>
      <xdr:col>72</xdr:col>
      <xdr:colOff>203200</xdr:colOff>
      <xdr:row>86</xdr:row>
      <xdr:rowOff>146844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86138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146844</xdr:rowOff>
    </xdr:from>
    <xdr:to>
      <xdr:col>68</xdr:col>
      <xdr:colOff>152400</xdr:colOff>
      <xdr:row>87</xdr:row>
      <xdr:rowOff>20638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891544"/>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65881</xdr:rowOff>
    </xdr:from>
    <xdr:to>
      <xdr:col>73</xdr:col>
      <xdr:colOff>44450</xdr:colOff>
      <xdr:row>86</xdr:row>
      <xdr:rowOff>167481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152258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96044</xdr:rowOff>
    </xdr:from>
    <xdr:to>
      <xdr:col>68</xdr:col>
      <xdr:colOff>203200</xdr:colOff>
      <xdr:row>87</xdr:row>
      <xdr:rowOff>26194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84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10971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141288</xdr:rowOff>
    </xdr:from>
    <xdr:to>
      <xdr:col>64</xdr:col>
      <xdr:colOff>152400</xdr:colOff>
      <xdr:row>87</xdr:row>
      <xdr:rowOff>71438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56215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人あたりの職員数は</a:t>
          </a:r>
          <a:r>
            <a:rPr kumimoji="1" lang="en-US" altLang="ja-JP" sz="1300">
              <a:latin typeface="ＭＳ Ｐゴシック" panose="020B0600070205080204" pitchFamily="50" charset="-128"/>
              <a:ea typeface="ＭＳ Ｐゴシック" panose="020B0600070205080204" pitchFamily="50" charset="-128"/>
            </a:rPr>
            <a:t>6.08</a:t>
          </a:r>
          <a:r>
            <a:rPr kumimoji="1" lang="ja-JP" altLang="en-US" sz="1300">
              <a:latin typeface="ＭＳ Ｐゴシック" panose="020B0600070205080204" pitchFamily="50" charset="-128"/>
              <a:ea typeface="ＭＳ Ｐゴシック" panose="020B0600070205080204" pitchFamily="50" charset="-128"/>
            </a:rPr>
            <a:t>人と、令和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6.00</a:t>
          </a:r>
          <a:r>
            <a:rPr kumimoji="1" lang="ja-JP" altLang="en-US" sz="1300">
              <a:latin typeface="ＭＳ Ｐゴシック" panose="020B0600070205080204" pitchFamily="50" charset="-128"/>
              <a:ea typeface="ＭＳ Ｐゴシック" panose="020B0600070205080204" pitchFamily="50" charset="-128"/>
            </a:rPr>
            <a:t>人に比べ増加したものの、増加する行政需要に対して安易に職員数を増やすのではなく、既存の業務執行体制の見直しや民間委託の推進など、効率化を図ることで新たな行政需要に対応するための人員を生み出すことなどにより、類似団体の平均は下回っている状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今後、児童相談所の開設に向けて人員を確保していく必要があり、職員数の増加が見込まれるが、組織・人員の最適化をするなど、引き続き、本市の実情に応じた適正な定員管理に努めていく。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162378</xdr:rowOff>
    </xdr:from>
    <xdr:to>
      <xdr:col>81</xdr:col>
      <xdr:colOff>44450</xdr:colOff>
      <xdr:row>60</xdr:row>
      <xdr:rowOff>18506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277928"/>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162378</xdr:rowOff>
    </xdr:from>
    <xdr:to>
      <xdr:col>77</xdr:col>
      <xdr:colOff>44450</xdr:colOff>
      <xdr:row>59</xdr:row>
      <xdr:rowOff>169273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5290800" y="1027792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169273</xdr:rowOff>
    </xdr:from>
    <xdr:to>
      <xdr:col>72</xdr:col>
      <xdr:colOff>203200</xdr:colOff>
      <xdr:row>60</xdr:row>
      <xdr:rowOff>11612</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4401800" y="1028482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11612</xdr:rowOff>
    </xdr:from>
    <xdr:to>
      <xdr:col>68</xdr:col>
      <xdr:colOff>152400</xdr:colOff>
      <xdr:row>60</xdr:row>
      <xdr:rowOff>15059</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flipV="1">
          <a:off x="13512800" y="1029861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139156</xdr:rowOff>
    </xdr:from>
    <xdr:to>
      <xdr:col>81</xdr:col>
      <xdr:colOff>95250</xdr:colOff>
      <xdr:row>60</xdr:row>
      <xdr:rowOff>69306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155683</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111578</xdr:rowOff>
    </xdr:from>
    <xdr:to>
      <xdr:col>77</xdr:col>
      <xdr:colOff>95250</xdr:colOff>
      <xdr:row>60</xdr:row>
      <xdr:rowOff>41728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51905</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99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118473</xdr:rowOff>
    </xdr:from>
    <xdr:to>
      <xdr:col>73</xdr:col>
      <xdr:colOff>44450</xdr:colOff>
      <xdr:row>60</xdr:row>
      <xdr:rowOff>48623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58800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00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132262</xdr:rowOff>
    </xdr:from>
    <xdr:to>
      <xdr:col>68</xdr:col>
      <xdr:colOff>203200</xdr:colOff>
      <xdr:row>60</xdr:row>
      <xdr:rowOff>62412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72589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135709</xdr:rowOff>
    </xdr:from>
    <xdr:to>
      <xdr:col>64</xdr:col>
      <xdr:colOff>152400</xdr:colOff>
      <xdr:row>60</xdr:row>
      <xdr:rowOff>65859</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76036</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02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％となっており、類似団体の</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を下回っている。しかし、これまでに取り組んできた老朽化施設の建替えや改修、清掃工場の建替え、小学校の新設等による市債の発行に加え、今後予定されている児童相談所の新設や学校の建替えなどによる市債の発行も予定されていることから公債費の増加が見込まれているが、市税収入が伸びていることから、横ばいから微増で推移する見込みであ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22437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87239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22437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8563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39</xdr:row>
      <xdr:rowOff>169756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8160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49106</xdr:rowOff>
    </xdr:from>
    <xdr:to>
      <xdr:col>68</xdr:col>
      <xdr:colOff>152400</xdr:colOff>
      <xdr:row>39</xdr:row>
      <xdr:rowOff>129540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673565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118956</xdr:rowOff>
    </xdr:from>
    <xdr:to>
      <xdr:col>73</xdr:col>
      <xdr:colOff>44450</xdr:colOff>
      <xdr:row>40</xdr:row>
      <xdr:rowOff>49106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169756</xdr:rowOff>
    </xdr:from>
    <xdr:to>
      <xdr:col>64</xdr:col>
      <xdr:colOff>152400</xdr:colOff>
      <xdr:row>39</xdr:row>
      <xdr:rowOff>99906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110083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５年度に引き続き、地方債現在高等が減少したことにより、将来負担額が減少した。また、充当可能基金は、職員退職手当基金などを取り崩したことにより減少した。将来負担額と充当可能財源等はともに減少したが、充当可能財源等が将来負担額を上回ったため、将来負担比率は引き続きマイナス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医療センターの建て替えもあるため、公営企業債等繰入見込額は増加する見通しだが、同じく分子を構成する地方債現在高は令和６年度残高と同程度で推移する見込みとなっていること、また標準財政規模が増加していることから、プラスに転じたとしても大きな数値にはならないものと考え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28956</xdr:rowOff>
    </xdr:from>
    <xdr:to>
      <xdr:col>68</xdr:col>
      <xdr:colOff>152400</xdr:colOff>
      <xdr:row>15</xdr:row>
      <xdr:rowOff>113894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600706"/>
          <a:ext cx="889000" cy="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140784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47515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149606</xdr:rowOff>
    </xdr:from>
    <xdr:to>
      <xdr:col>68</xdr:col>
      <xdr:colOff>203200</xdr:colOff>
      <xdr:row>15</xdr:row>
      <xdr:rowOff>79756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54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89933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1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63094</xdr:rowOff>
    </xdr:from>
    <xdr:to>
      <xdr:col>64</xdr:col>
      <xdr:colOff>152400</xdr:colOff>
      <xdr:row>15</xdr:row>
      <xdr:rowOff>164694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6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3421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4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千葉県船橋市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649,393
625,662
85.62
249,488,154
243,323,649
4,393,247
131,555,029
165,088,254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口１人当たり人件費決算額及び人口千人当たり職員数は類似団体に比べ低いものの、人件費の構成比が類似団体に比べ高い理由は、国の定める地域手当の支給率が１２％と類似団体と比べて高い地域であること等が挙げられ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給料表の継足し部分の廃止等、市独自の制度について給与の適正化を図った後、人件費の経常収支比率は横ばい傾向にあるが、今後も引き続き人事院勧告に準拠し給与の適正化に努めていく。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38</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1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37</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1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13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135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食材料費の上昇に伴う小学校給食費が増加したことなどによって、令和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ポイント上昇した。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ポイント上回っており、本市の経常収支比率を悪化させる要因となっている。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扶助費や公債費とは異なり、事務事業の見直し等により一定程度の経費削減は可能であると考えられる。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なお、全国平均と千葉県平均も</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ポイント差があることから、地域的な要因も考えられる。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39370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89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xdr:rowOff>
    </xdr:from>
    <xdr:to>
      <xdr:col>78</xdr:col>
      <xdr:colOff>69850</xdr:colOff>
      <xdr:row>19</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58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81280</xdr:rowOff>
    </xdr:from>
    <xdr:to>
      <xdr:col>73</xdr:col>
      <xdr:colOff>180975</xdr:colOff>
      <xdr:row>19</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67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81280</xdr:rowOff>
    </xdr:from>
    <xdr:to>
      <xdr:col>69</xdr:col>
      <xdr:colOff>92075</xdr:colOff>
      <xdr:row>18</xdr:row>
      <xdr:rowOff>157480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67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160020</xdr:rowOff>
    </xdr:from>
    <xdr:to>
      <xdr:col>82</xdr:col>
      <xdr:colOff>158750</xdr:colOff>
      <xdr:row>19</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132097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121920</xdr:rowOff>
    </xdr:from>
    <xdr:to>
      <xdr:col>74</xdr:col>
      <xdr:colOff>31750</xdr:colOff>
      <xdr:row>19</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106680</xdr:rowOff>
    </xdr:from>
    <xdr:to>
      <xdr:col>65</xdr:col>
      <xdr:colOff>53975</xdr:colOff>
      <xdr:row>19</xdr:row>
      <xdr:rowOff>36830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21607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公定価格引き上げに伴う保育所運営費の増などに伴い令和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扶助費の性質上、今後も増加傾向であると思われるため、各種手当の見直しなどにより、適正化に努めていきたい。</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19050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28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26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120650</xdr:rowOff>
    </xdr:from>
    <xdr:to>
      <xdr:col>15</xdr:col>
      <xdr:colOff>98425</xdr:colOff>
      <xdr:row>56</xdr:row>
      <xdr:rowOff>25400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50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56</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50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69850</xdr:rowOff>
    </xdr:from>
    <xdr:to>
      <xdr:col>11</xdr:col>
      <xdr:colOff>60325</xdr:colOff>
      <xdr:row>56</xdr:row>
      <xdr:rowOff>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介護保険事業特別会計において、保険給付費及び地域支援事業費が増加したことなどにより、繰出金が増加した。一方で、公営企業の元金償還金の減少に伴う出資金が減ったことなど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ポイント下降した。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税収を主な財源とする普通会計の負担を減らしていくため、より一層適正化に努めていく。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18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6350</xdr:rowOff>
    </xdr:from>
    <xdr:to>
      <xdr:col>73</xdr:col>
      <xdr:colOff>180975</xdr:colOff>
      <xdr:row>57</xdr:row>
      <xdr:rowOff>133350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79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6350</xdr:rowOff>
    </xdr:from>
    <xdr:to>
      <xdr:col>69</xdr:col>
      <xdr:colOff>92075</xdr:colOff>
      <xdr:row>57</xdr:row>
      <xdr:rowOff>133350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79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111777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120650</xdr:rowOff>
    </xdr:from>
    <xdr:to>
      <xdr:col>78</xdr:col>
      <xdr:colOff>120650</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60977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職員の処遇向上に要する費用の増に伴う保育所運営費補助金などが増加したことなどによって、令和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依然として類似団体平均を上回っている状況であり適正化に努めていく必要がある。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35</xdr:row>
      <xdr:rowOff>165862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574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35</xdr:row>
      <xdr:rowOff>156718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30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129286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20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36</xdr:row>
      <xdr:rowOff>67564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208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87139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8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20845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193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164863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155719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公債費は増加したものの、分母である地方交付税・地方特例交付金など経常一般財源等が増加した結果、令和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普通建設事業の精査・優先順位付けを行うなど、公債費負担の適正化に努めていきたい。</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142239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343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187325</xdr:colOff>
      <xdr:row>76</xdr:row>
      <xdr:rowOff>142239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64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134620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0886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66039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088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83820</xdr:rowOff>
    </xdr:from>
    <xdr:to>
      <xdr:col>15</xdr:col>
      <xdr:colOff>149225</xdr:colOff>
      <xdr:row>77</xdr:row>
      <xdr:rowOff>13970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公債費以外の経常収支比率は人件費、物件費及び補助費等の影響により、類似団体平均より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ポイントも上回っている。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公債費では類似団体の平均を下回っているため、本市の経常収支比率に悪影響を与えている人件費、物件費及び補助費等の経常一般財源の抑制に努め、経常収支比率の改善を図る。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78</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31341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50800</xdr:rowOff>
    </xdr:from>
    <xdr:to>
      <xdr:col>78</xdr:col>
      <xdr:colOff>69850</xdr:colOff>
      <xdr:row>77</xdr:row>
      <xdr:rowOff>111761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524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85089</xdr:rowOff>
    </xdr:from>
    <xdr:to>
      <xdr:col>73</xdr:col>
      <xdr:colOff>180975</xdr:colOff>
      <xdr:row>77</xdr:row>
      <xdr:rowOff>50800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1528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85089</xdr:rowOff>
    </xdr:from>
    <xdr:to>
      <xdr:col>69</xdr:col>
      <xdr:colOff>92075</xdr:colOff>
      <xdr:row>77</xdr:row>
      <xdr:rowOff>146050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15289"/>
          <a:ext cx="8890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3811</xdr:rowOff>
    </xdr:from>
    <xdr:to>
      <xdr:col>82</xdr:col>
      <xdr:colOff>158750</xdr:colOff>
      <xdr:row>78</xdr:row>
      <xdr:rowOff>105411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147338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147338</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0</xdr:rowOff>
    </xdr:from>
    <xdr:to>
      <xdr:col>74</xdr:col>
      <xdr:colOff>31750</xdr:colOff>
      <xdr:row>77</xdr:row>
      <xdr:rowOff>101600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34289</xdr:rowOff>
    </xdr:from>
    <xdr:to>
      <xdr:col>69</xdr:col>
      <xdr:colOff>142875</xdr:colOff>
      <xdr:row>76</xdr:row>
      <xdr:rowOff>135889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120666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千葉県船橋市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103759</xdr:rowOff>
    </xdr:from>
    <xdr:to>
      <xdr:col>29</xdr:col>
      <xdr:colOff>127000</xdr:colOff>
      <xdr:row>17</xdr:row>
      <xdr:rowOff>158852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94584"/>
          <a:ext cx="647700" cy="226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158852</xdr:rowOff>
    </xdr:from>
    <xdr:to>
      <xdr:col>26</xdr:col>
      <xdr:colOff>50800</xdr:colOff>
      <xdr:row>18</xdr:row>
      <xdr:rowOff>18605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21127"/>
          <a:ext cx="698500" cy="31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18605</xdr:rowOff>
    </xdr:from>
    <xdr:to>
      <xdr:col>22</xdr:col>
      <xdr:colOff>114300</xdr:colOff>
      <xdr:row>18</xdr:row>
      <xdr:rowOff>31902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2330"/>
          <a:ext cx="698500" cy="13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31902</xdr:rowOff>
    </xdr:from>
    <xdr:to>
      <xdr:col>18</xdr:col>
      <xdr:colOff>177800</xdr:colOff>
      <xdr:row>18</xdr:row>
      <xdr:rowOff>51333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5627"/>
          <a:ext cx="698500" cy="1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52959</xdr:rowOff>
    </xdr:from>
    <xdr:to>
      <xdr:col>29</xdr:col>
      <xdr:colOff>177800</xdr:colOff>
      <xdr:row>16</xdr:row>
      <xdr:rowOff>154559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3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25036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1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108052</xdr:rowOff>
    </xdr:from>
    <xdr:to>
      <xdr:col>26</xdr:col>
      <xdr:colOff>101600</xdr:colOff>
      <xdr:row>18</xdr:row>
      <xdr:rowOff>38202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0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22979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56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139255</xdr:rowOff>
    </xdr:from>
    <xdr:to>
      <xdr:col>22</xdr:col>
      <xdr:colOff>165100</xdr:colOff>
      <xdr:row>18</xdr:row>
      <xdr:rowOff>69405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1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54182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87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152552</xdr:rowOff>
    </xdr:from>
    <xdr:to>
      <xdr:col>19</xdr:col>
      <xdr:colOff>38100</xdr:colOff>
      <xdr:row>18</xdr:row>
      <xdr:rowOff>82702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4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67479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0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533</xdr:rowOff>
    </xdr:from>
    <xdr:to>
      <xdr:col>15</xdr:col>
      <xdr:colOff>101600</xdr:colOff>
      <xdr:row>18</xdr:row>
      <xdr:rowOff>102133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34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86910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2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310032</xdr:rowOff>
    </xdr:from>
    <xdr:to>
      <xdr:col>29</xdr:col>
      <xdr:colOff>127000</xdr:colOff>
      <xdr:row>35</xdr:row>
      <xdr:rowOff>336817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20382"/>
          <a:ext cx="647700" cy="26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310032</xdr:rowOff>
    </xdr:from>
    <xdr:to>
      <xdr:col>26</xdr:col>
      <xdr:colOff>50800</xdr:colOff>
      <xdr:row>35</xdr:row>
      <xdr:rowOff>314071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20382"/>
          <a:ext cx="698500" cy="4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314071</xdr:rowOff>
    </xdr:from>
    <xdr:to>
      <xdr:col>22</xdr:col>
      <xdr:colOff>114300</xdr:colOff>
      <xdr:row>35</xdr:row>
      <xdr:rowOff>334873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24421"/>
          <a:ext cx="698500" cy="20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334873</xdr:rowOff>
    </xdr:from>
    <xdr:to>
      <xdr:col>18</xdr:col>
      <xdr:colOff>177800</xdr:colOff>
      <xdr:row>36</xdr:row>
      <xdr:rowOff>32321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45223"/>
          <a:ext cx="698500" cy="40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286017</xdr:rowOff>
    </xdr:from>
    <xdr:to>
      <xdr:col>29</xdr:col>
      <xdr:colOff>177800</xdr:colOff>
      <xdr:row>36</xdr:row>
      <xdr:rowOff>44717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96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258094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6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259232</xdr:rowOff>
    </xdr:from>
    <xdr:to>
      <xdr:col>26</xdr:col>
      <xdr:colOff>101600</xdr:colOff>
      <xdr:row>36</xdr:row>
      <xdr:rowOff>17932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69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2709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55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263271</xdr:rowOff>
    </xdr:from>
    <xdr:to>
      <xdr:col>22</xdr:col>
      <xdr:colOff>165100</xdr:colOff>
      <xdr:row>36</xdr:row>
      <xdr:rowOff>21971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73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6748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5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284073</xdr:rowOff>
    </xdr:from>
    <xdr:to>
      <xdr:col>19</xdr:col>
      <xdr:colOff>38100</xdr:colOff>
      <xdr:row>36</xdr:row>
      <xdr:rowOff>42773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94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27550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8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324421</xdr:rowOff>
    </xdr:from>
    <xdr:to>
      <xdr:col>15</xdr:col>
      <xdr:colOff>101600</xdr:colOff>
      <xdr:row>36</xdr:row>
      <xdr:rowOff>83121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3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67898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2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千葉県船橋市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649,393
625,662
85.62
249,488,154
243,323,649
4,393,247
131,555,029
165,088,254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61551</xdr:rowOff>
    </xdr:from>
    <xdr:to>
      <xdr:col>24</xdr:col>
      <xdr:colOff>63500</xdr:colOff>
      <xdr:row>37</xdr:row>
      <xdr:rowOff>162625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33751"/>
          <a:ext cx="838200" cy="27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118146</xdr:rowOff>
    </xdr:from>
    <xdr:to>
      <xdr:col>19</xdr:col>
      <xdr:colOff>177800</xdr:colOff>
      <xdr:row>37</xdr:row>
      <xdr:rowOff>162625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61796"/>
          <a:ext cx="889000" cy="4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118146</xdr:rowOff>
    </xdr:from>
    <xdr:to>
      <xdr:col>15</xdr:col>
      <xdr:colOff>50800</xdr:colOff>
      <xdr:row>37</xdr:row>
      <xdr:rowOff>137251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61796"/>
          <a:ext cx="889000" cy="1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137251</xdr:rowOff>
    </xdr:from>
    <xdr:to>
      <xdr:col>10</xdr:col>
      <xdr:colOff>114300</xdr:colOff>
      <xdr:row>37</xdr:row>
      <xdr:rowOff>141398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0901"/>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10751</xdr:rowOff>
    </xdr:from>
    <xdr:to>
      <xdr:col>24</xdr:col>
      <xdr:colOff>114300</xdr:colOff>
      <xdr:row>36</xdr:row>
      <xdr:rowOff>112351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8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160628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6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111825</xdr:rowOff>
    </xdr:from>
    <xdr:to>
      <xdr:col>20</xdr:col>
      <xdr:colOff>38100</xdr:colOff>
      <xdr:row>38</xdr:row>
      <xdr:rowOff>41976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554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33102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4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67346</xdr:rowOff>
    </xdr:from>
    <xdr:to>
      <xdr:col>15</xdr:col>
      <xdr:colOff>101600</xdr:colOff>
      <xdr:row>37</xdr:row>
      <xdr:rowOff>168946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160073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86451</xdr:rowOff>
    </xdr:from>
    <xdr:to>
      <xdr:col>10</xdr:col>
      <xdr:colOff>165100</xdr:colOff>
      <xdr:row>38</xdr:row>
      <xdr:rowOff>16601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7728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90598</xdr:rowOff>
    </xdr:from>
    <xdr:to>
      <xdr:col>6</xdr:col>
      <xdr:colOff>38100</xdr:colOff>
      <xdr:row>38</xdr:row>
      <xdr:rowOff>20748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11875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78978</xdr:rowOff>
    </xdr:from>
    <xdr:to>
      <xdr:col>24</xdr:col>
      <xdr:colOff>63500</xdr:colOff>
      <xdr:row>57</xdr:row>
      <xdr:rowOff>35116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680178"/>
          <a:ext cx="838200" cy="12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56776</xdr:rowOff>
    </xdr:from>
    <xdr:to>
      <xdr:col>19</xdr:col>
      <xdr:colOff>177800</xdr:colOff>
      <xdr:row>57</xdr:row>
      <xdr:rowOff>35116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486526"/>
          <a:ext cx="889000" cy="32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56776</xdr:rowOff>
    </xdr:from>
    <xdr:to>
      <xdr:col>15</xdr:col>
      <xdr:colOff>50800</xdr:colOff>
      <xdr:row>55</xdr:row>
      <xdr:rowOff>115097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486526"/>
          <a:ext cx="889000" cy="5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115097</xdr:rowOff>
    </xdr:from>
    <xdr:to>
      <xdr:col>10</xdr:col>
      <xdr:colOff>114300</xdr:colOff>
      <xdr:row>57</xdr:row>
      <xdr:rowOff>31144</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544847"/>
          <a:ext cx="889000" cy="25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28178</xdr:rowOff>
    </xdr:from>
    <xdr:to>
      <xdr:col>24</xdr:col>
      <xdr:colOff>114300</xdr:colOff>
      <xdr:row>56</xdr:row>
      <xdr:rowOff>129778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62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6605</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60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155766</xdr:rowOff>
    </xdr:from>
    <xdr:to>
      <xdr:col>20</xdr:col>
      <xdr:colOff>38100</xdr:colOff>
      <xdr:row>57</xdr:row>
      <xdr:rowOff>85916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75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77043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84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5976</xdr:rowOff>
    </xdr:from>
    <xdr:to>
      <xdr:col>15</xdr:col>
      <xdr:colOff>101600</xdr:colOff>
      <xdr:row>55</xdr:row>
      <xdr:rowOff>107576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4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124103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21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64297</xdr:rowOff>
    </xdr:from>
    <xdr:to>
      <xdr:col>10</xdr:col>
      <xdr:colOff>165100</xdr:colOff>
      <xdr:row>55</xdr:row>
      <xdr:rowOff>165897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49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10974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26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151794</xdr:rowOff>
    </xdr:from>
    <xdr:to>
      <xdr:col>6</xdr:col>
      <xdr:colOff>38100</xdr:colOff>
      <xdr:row>57</xdr:row>
      <xdr:rowOff>81944</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75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98471</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52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43049</xdr:rowOff>
    </xdr:from>
    <xdr:to>
      <xdr:col>24</xdr:col>
      <xdr:colOff>63500</xdr:colOff>
      <xdr:row>78</xdr:row>
      <xdr:rowOff>49495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16149"/>
          <a:ext cx="8382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43049</xdr:rowOff>
    </xdr:from>
    <xdr:to>
      <xdr:col>19</xdr:col>
      <xdr:colOff>177800</xdr:colOff>
      <xdr:row>78</xdr:row>
      <xdr:rowOff>45151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16149"/>
          <a:ext cx="8890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45151</xdr:rowOff>
    </xdr:from>
    <xdr:to>
      <xdr:col>15</xdr:col>
      <xdr:colOff>50800</xdr:colOff>
      <xdr:row>78</xdr:row>
      <xdr:rowOff>48169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18251"/>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25172</xdr:rowOff>
    </xdr:from>
    <xdr:to>
      <xdr:col>10</xdr:col>
      <xdr:colOff>114300</xdr:colOff>
      <xdr:row>78</xdr:row>
      <xdr:rowOff>48169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98272"/>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170145</xdr:rowOff>
    </xdr:from>
    <xdr:to>
      <xdr:col>24</xdr:col>
      <xdr:colOff>114300</xdr:colOff>
      <xdr:row>78</xdr:row>
      <xdr:rowOff>100295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7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85072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8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163699</xdr:rowOff>
    </xdr:from>
    <xdr:to>
      <xdr:col>20</xdr:col>
      <xdr:colOff>38100</xdr:colOff>
      <xdr:row>78</xdr:row>
      <xdr:rowOff>93849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84976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5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165801</xdr:rowOff>
    </xdr:from>
    <xdr:to>
      <xdr:col>15</xdr:col>
      <xdr:colOff>101600</xdr:colOff>
      <xdr:row>78</xdr:row>
      <xdr:rowOff>95951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6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87078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6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168819</xdr:rowOff>
    </xdr:from>
    <xdr:to>
      <xdr:col>10</xdr:col>
      <xdr:colOff>165100</xdr:colOff>
      <xdr:row>78</xdr:row>
      <xdr:rowOff>98969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7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90096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6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145822</xdr:rowOff>
    </xdr:from>
    <xdr:to>
      <xdr:col>6</xdr:col>
      <xdr:colOff>38100</xdr:colOff>
      <xdr:row>78</xdr:row>
      <xdr:rowOff>75972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67099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4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135041</xdr:rowOff>
    </xdr:from>
    <xdr:to>
      <xdr:col>24</xdr:col>
      <xdr:colOff>63500</xdr:colOff>
      <xdr:row>98</xdr:row>
      <xdr:rowOff>28491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765691"/>
          <a:ext cx="838200" cy="6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28491</xdr:rowOff>
    </xdr:from>
    <xdr:to>
      <xdr:col>19</xdr:col>
      <xdr:colOff>177800</xdr:colOff>
      <xdr:row>98</xdr:row>
      <xdr:rowOff>102025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830591"/>
          <a:ext cx="889000" cy="7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155028</xdr:rowOff>
    </xdr:from>
    <xdr:to>
      <xdr:col>15</xdr:col>
      <xdr:colOff>50800</xdr:colOff>
      <xdr:row>98</xdr:row>
      <xdr:rowOff>102025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785678"/>
          <a:ext cx="889000" cy="11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155028</xdr:rowOff>
    </xdr:from>
    <xdr:to>
      <xdr:col>10</xdr:col>
      <xdr:colOff>114300</xdr:colOff>
      <xdr:row>99</xdr:row>
      <xdr:rowOff>68050</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85678"/>
          <a:ext cx="889000" cy="25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84241</xdr:rowOff>
    </xdr:from>
    <xdr:to>
      <xdr:col>24</xdr:col>
      <xdr:colOff>114300</xdr:colOff>
      <xdr:row>98</xdr:row>
      <xdr:rowOff>14391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71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62668</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69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149141</xdr:rowOff>
    </xdr:from>
    <xdr:to>
      <xdr:col>20</xdr:col>
      <xdr:colOff>38100</xdr:colOff>
      <xdr:row>98</xdr:row>
      <xdr:rowOff>79291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77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70418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87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51225</xdr:rowOff>
    </xdr:from>
    <xdr:to>
      <xdr:col>15</xdr:col>
      <xdr:colOff>101600</xdr:colOff>
      <xdr:row>98</xdr:row>
      <xdr:rowOff>152825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85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143952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94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104228</xdr:rowOff>
    </xdr:from>
    <xdr:to>
      <xdr:col>10</xdr:col>
      <xdr:colOff>165100</xdr:colOff>
      <xdr:row>98</xdr:row>
      <xdr:rowOff>34378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73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25505</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82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17250</xdr:rowOff>
    </xdr:from>
    <xdr:to>
      <xdr:col>6</xdr:col>
      <xdr:colOff>38100</xdr:colOff>
      <xdr:row>99</xdr:row>
      <xdr:rowOff>118850</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9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109977</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08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104648</xdr:rowOff>
    </xdr:from>
    <xdr:to>
      <xdr:col>55</xdr:col>
      <xdr:colOff>0</xdr:colOff>
      <xdr:row>37</xdr:row>
      <xdr:rowOff>119442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48298"/>
          <a:ext cx="838200" cy="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141540</xdr:rowOff>
    </xdr:from>
    <xdr:to>
      <xdr:col>50</xdr:col>
      <xdr:colOff>114300</xdr:colOff>
      <xdr:row>37</xdr:row>
      <xdr:rowOff>104648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313740"/>
          <a:ext cx="889000" cy="13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141540</xdr:rowOff>
    </xdr:from>
    <xdr:to>
      <xdr:col>45</xdr:col>
      <xdr:colOff>177800</xdr:colOff>
      <xdr:row>36</xdr:row>
      <xdr:rowOff>166947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313740"/>
          <a:ext cx="889000" cy="2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135683</xdr:rowOff>
    </xdr:from>
    <xdr:to>
      <xdr:col>41</xdr:col>
      <xdr:colOff>50800</xdr:colOff>
      <xdr:row>36</xdr:row>
      <xdr:rowOff>166947</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279183"/>
          <a:ext cx="889000" cy="105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68642</xdr:rowOff>
    </xdr:from>
    <xdr:to>
      <xdr:col>55</xdr:col>
      <xdr:colOff>50800</xdr:colOff>
      <xdr:row>37</xdr:row>
      <xdr:rowOff>170242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155019</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2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53848</xdr:rowOff>
    </xdr:from>
    <xdr:to>
      <xdr:col>50</xdr:col>
      <xdr:colOff>165100</xdr:colOff>
      <xdr:row>37</xdr:row>
      <xdr:rowOff>155448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9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146575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9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90740</xdr:rowOff>
    </xdr:from>
    <xdr:to>
      <xdr:col>46</xdr:col>
      <xdr:colOff>38100</xdr:colOff>
      <xdr:row>37</xdr:row>
      <xdr:rowOff>20890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37417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03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116147</xdr:rowOff>
    </xdr:from>
    <xdr:to>
      <xdr:col>41</xdr:col>
      <xdr:colOff>101600</xdr:colOff>
      <xdr:row>37</xdr:row>
      <xdr:rowOff>46297</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2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62824</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06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84883</xdr:rowOff>
    </xdr:from>
    <xdr:to>
      <xdr:col>36</xdr:col>
      <xdr:colOff>165100</xdr:colOff>
      <xdr:row>31</xdr:row>
      <xdr:rowOff>15033</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2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6160</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32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84379</xdr:rowOff>
    </xdr:from>
    <xdr:to>
      <xdr:col>55</xdr:col>
      <xdr:colOff>0</xdr:colOff>
      <xdr:row>58</xdr:row>
      <xdr:rowOff>161417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10028479"/>
          <a:ext cx="8382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161417</xdr:rowOff>
    </xdr:from>
    <xdr:to>
      <xdr:col>50</xdr:col>
      <xdr:colOff>114300</xdr:colOff>
      <xdr:row>59</xdr:row>
      <xdr:rowOff>75788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10105517"/>
          <a:ext cx="889000" cy="8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28981</xdr:rowOff>
    </xdr:from>
    <xdr:to>
      <xdr:col>45</xdr:col>
      <xdr:colOff>177800</xdr:colOff>
      <xdr:row>59</xdr:row>
      <xdr:rowOff>75788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10144531"/>
          <a:ext cx="889000" cy="4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44317</xdr:rowOff>
    </xdr:from>
    <xdr:to>
      <xdr:col>41</xdr:col>
      <xdr:colOff>50800</xdr:colOff>
      <xdr:row>59</xdr:row>
      <xdr:rowOff>28981</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988417"/>
          <a:ext cx="889000" cy="15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33579</xdr:rowOff>
    </xdr:from>
    <xdr:to>
      <xdr:col>55</xdr:col>
      <xdr:colOff>50800</xdr:colOff>
      <xdr:row>58</xdr:row>
      <xdr:rowOff>135179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9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119956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89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110617</xdr:rowOff>
    </xdr:from>
    <xdr:to>
      <xdr:col>50</xdr:col>
      <xdr:colOff>165100</xdr:colOff>
      <xdr:row>59</xdr:row>
      <xdr:rowOff>40767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100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31894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1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24988</xdr:rowOff>
    </xdr:from>
    <xdr:to>
      <xdr:col>46</xdr:col>
      <xdr:colOff>38100</xdr:colOff>
      <xdr:row>59</xdr:row>
      <xdr:rowOff>126588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101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117715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102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149631</xdr:rowOff>
    </xdr:from>
    <xdr:to>
      <xdr:col>41</xdr:col>
      <xdr:colOff>101600</xdr:colOff>
      <xdr:row>59</xdr:row>
      <xdr:rowOff>79781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1009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70908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1018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164967</xdr:rowOff>
    </xdr:from>
    <xdr:to>
      <xdr:col>36</xdr:col>
      <xdr:colOff>165100</xdr:colOff>
      <xdr:row>58</xdr:row>
      <xdr:rowOff>95117</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9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86244</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1003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66129</xdr:rowOff>
    </xdr:from>
    <xdr:to>
      <xdr:col>55</xdr:col>
      <xdr:colOff>0</xdr:colOff>
      <xdr:row>78</xdr:row>
      <xdr:rowOff>32334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267779"/>
          <a:ext cx="838200" cy="13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32334</xdr:rowOff>
    </xdr:from>
    <xdr:to>
      <xdr:col>50</xdr:col>
      <xdr:colOff>114300</xdr:colOff>
      <xdr:row>78</xdr:row>
      <xdr:rowOff>108534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40543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108534</xdr:rowOff>
    </xdr:from>
    <xdr:to>
      <xdr:col>45</xdr:col>
      <xdr:colOff>177800</xdr:colOff>
      <xdr:row>78</xdr:row>
      <xdr:rowOff>132384</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481634"/>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5893</xdr:rowOff>
    </xdr:from>
    <xdr:to>
      <xdr:col>41</xdr:col>
      <xdr:colOff>50800</xdr:colOff>
      <xdr:row>78</xdr:row>
      <xdr:rowOff>132384</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207543"/>
          <a:ext cx="889000" cy="29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15329</xdr:rowOff>
    </xdr:from>
    <xdr:to>
      <xdr:col>55</xdr:col>
      <xdr:colOff>50800</xdr:colOff>
      <xdr:row>77</xdr:row>
      <xdr:rowOff>116929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1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165206</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19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152984</xdr:rowOff>
    </xdr:from>
    <xdr:to>
      <xdr:col>50</xdr:col>
      <xdr:colOff>165100</xdr:colOff>
      <xdr:row>78</xdr:row>
      <xdr:rowOff>83134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5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74261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44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57734</xdr:rowOff>
    </xdr:from>
    <xdr:to>
      <xdr:col>46</xdr:col>
      <xdr:colOff>38100</xdr:colOff>
      <xdr:row>78</xdr:row>
      <xdr:rowOff>159334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3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150461</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2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81584</xdr:rowOff>
    </xdr:from>
    <xdr:to>
      <xdr:col>41</xdr:col>
      <xdr:colOff>101600</xdr:colOff>
      <xdr:row>79</xdr:row>
      <xdr:rowOff>11734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5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2861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4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126543</xdr:rowOff>
    </xdr:from>
    <xdr:to>
      <xdr:col>36</xdr:col>
      <xdr:colOff>165100</xdr:colOff>
      <xdr:row>77</xdr:row>
      <xdr:rowOff>56693</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1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47820</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24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120459</xdr:rowOff>
    </xdr:from>
    <xdr:to>
      <xdr:col>55</xdr:col>
      <xdr:colOff>0</xdr:colOff>
      <xdr:row>97</xdr:row>
      <xdr:rowOff>129642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751109"/>
          <a:ext cx="838200" cy="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120459</xdr:rowOff>
    </xdr:from>
    <xdr:to>
      <xdr:col>50</xdr:col>
      <xdr:colOff>114300</xdr:colOff>
      <xdr:row>97</xdr:row>
      <xdr:rowOff>155454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51109"/>
          <a:ext cx="889000" cy="3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118841</xdr:rowOff>
    </xdr:from>
    <xdr:to>
      <xdr:col>45</xdr:col>
      <xdr:colOff>177800</xdr:colOff>
      <xdr:row>97</xdr:row>
      <xdr:rowOff>155454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749491"/>
          <a:ext cx="889000" cy="3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111182</xdr:rowOff>
    </xdr:from>
    <xdr:to>
      <xdr:col>41</xdr:col>
      <xdr:colOff>50800</xdr:colOff>
      <xdr:row>97</xdr:row>
      <xdr:rowOff>118841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741832"/>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78842</xdr:rowOff>
    </xdr:from>
    <xdr:to>
      <xdr:col>55</xdr:col>
      <xdr:colOff>50800</xdr:colOff>
      <xdr:row>98</xdr:row>
      <xdr:rowOff>8992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0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165219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69659</xdr:rowOff>
    </xdr:from>
    <xdr:to>
      <xdr:col>50</xdr:col>
      <xdr:colOff>165100</xdr:colOff>
      <xdr:row>97</xdr:row>
      <xdr:rowOff>171259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162386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7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104654</xdr:rowOff>
    </xdr:from>
    <xdr:to>
      <xdr:col>46</xdr:col>
      <xdr:colOff>38100</xdr:colOff>
      <xdr:row>98</xdr:row>
      <xdr:rowOff>34804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25931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2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68041</xdr:rowOff>
    </xdr:from>
    <xdr:to>
      <xdr:col>41</xdr:col>
      <xdr:colOff>101600</xdr:colOff>
      <xdr:row>97</xdr:row>
      <xdr:rowOff>169641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160768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9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60382</xdr:rowOff>
    </xdr:from>
    <xdr:to>
      <xdr:col>36</xdr:col>
      <xdr:colOff>165100</xdr:colOff>
      <xdr:row>97</xdr:row>
      <xdr:rowOff>161982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153109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98140</xdr:rowOff>
    </xdr:from>
    <xdr:to>
      <xdr:col>85</xdr:col>
      <xdr:colOff>127000</xdr:colOff>
      <xdr:row>77</xdr:row>
      <xdr:rowOff>125185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299790"/>
          <a:ext cx="838200" cy="2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125185</xdr:rowOff>
    </xdr:from>
    <xdr:to>
      <xdr:col>81</xdr:col>
      <xdr:colOff>50800</xdr:colOff>
      <xdr:row>77</xdr:row>
      <xdr:rowOff>136271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326835"/>
          <a:ext cx="8890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66273</xdr:rowOff>
    </xdr:from>
    <xdr:to>
      <xdr:col>76</xdr:col>
      <xdr:colOff>114300</xdr:colOff>
      <xdr:row>77</xdr:row>
      <xdr:rowOff>136271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267923"/>
          <a:ext cx="889000" cy="6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66273</xdr:rowOff>
    </xdr:from>
    <xdr:to>
      <xdr:col>71</xdr:col>
      <xdr:colOff>177800</xdr:colOff>
      <xdr:row>78</xdr:row>
      <xdr:rowOff>28121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267923"/>
          <a:ext cx="889000" cy="13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47340</xdr:rowOff>
    </xdr:from>
    <xdr:to>
      <xdr:col>85</xdr:col>
      <xdr:colOff>177800</xdr:colOff>
      <xdr:row>77</xdr:row>
      <xdr:rowOff>148940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4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25767</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74385</xdr:rowOff>
    </xdr:from>
    <xdr:to>
      <xdr:col>81</xdr:col>
      <xdr:colOff>101600</xdr:colOff>
      <xdr:row>78</xdr:row>
      <xdr:rowOff>4535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167112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85471</xdr:rowOff>
    </xdr:from>
    <xdr:to>
      <xdr:col>76</xdr:col>
      <xdr:colOff>165100</xdr:colOff>
      <xdr:row>78</xdr:row>
      <xdr:rowOff>15621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6748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7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15473</xdr:rowOff>
    </xdr:from>
    <xdr:to>
      <xdr:col>72</xdr:col>
      <xdr:colOff>38100</xdr:colOff>
      <xdr:row>77</xdr:row>
      <xdr:rowOff>117073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1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108200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0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148771</xdr:rowOff>
    </xdr:from>
    <xdr:to>
      <xdr:col>67</xdr:col>
      <xdr:colOff>101600</xdr:colOff>
      <xdr:row>78</xdr:row>
      <xdr:rowOff>78921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35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70048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44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14960</xdr:rowOff>
    </xdr:from>
    <xdr:to>
      <xdr:col>85</xdr:col>
      <xdr:colOff>127000</xdr:colOff>
      <xdr:row>99</xdr:row>
      <xdr:rowOff>17380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17060"/>
          <a:ext cx="838200" cy="17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14960</xdr:rowOff>
    </xdr:from>
    <xdr:to>
      <xdr:col>81</xdr:col>
      <xdr:colOff>50800</xdr:colOff>
      <xdr:row>98</xdr:row>
      <xdr:rowOff>85103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817060"/>
          <a:ext cx="889000" cy="7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85103</xdr:rowOff>
    </xdr:from>
    <xdr:to>
      <xdr:col>76</xdr:col>
      <xdr:colOff>114300</xdr:colOff>
      <xdr:row>98</xdr:row>
      <xdr:rowOff>123317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887203"/>
          <a:ext cx="8890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123317</xdr:rowOff>
    </xdr:from>
    <xdr:to>
      <xdr:col>71</xdr:col>
      <xdr:colOff>177800</xdr:colOff>
      <xdr:row>99</xdr:row>
      <xdr:rowOff>40639</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925417"/>
          <a:ext cx="889000" cy="8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138030</xdr:rowOff>
    </xdr:from>
    <xdr:to>
      <xdr:col>85</xdr:col>
      <xdr:colOff>177800</xdr:colOff>
      <xdr:row>99</xdr:row>
      <xdr:rowOff>68180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52957</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5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135610</xdr:rowOff>
    </xdr:from>
    <xdr:to>
      <xdr:col>81</xdr:col>
      <xdr:colOff>101600</xdr:colOff>
      <xdr:row>98</xdr:row>
      <xdr:rowOff>65760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56887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5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34303</xdr:rowOff>
    </xdr:from>
    <xdr:to>
      <xdr:col>76</xdr:col>
      <xdr:colOff>165100</xdr:colOff>
      <xdr:row>98</xdr:row>
      <xdr:rowOff>135903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127030</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2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72517</xdr:rowOff>
    </xdr:from>
    <xdr:to>
      <xdr:col>72</xdr:col>
      <xdr:colOff>38100</xdr:colOff>
      <xdr:row>99</xdr:row>
      <xdr:rowOff>2667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7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165244</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6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161289</xdr:rowOff>
    </xdr:from>
    <xdr:to>
      <xdr:col>67</xdr:col>
      <xdr:colOff>101600</xdr:colOff>
      <xdr:row>99</xdr:row>
      <xdr:rowOff>91439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6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82566</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625017" y="17056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21285</xdr:rowOff>
    </xdr:from>
    <xdr:to>
      <xdr:col>116</xdr:col>
      <xdr:colOff>63500</xdr:colOff>
      <xdr:row>34</xdr:row>
      <xdr:rowOff>102667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5850585"/>
          <a:ext cx="8382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116383</xdr:rowOff>
    </xdr:from>
    <xdr:to>
      <xdr:col>111</xdr:col>
      <xdr:colOff>177800</xdr:colOff>
      <xdr:row>34</xdr:row>
      <xdr:rowOff>21285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774233"/>
          <a:ext cx="8890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116383</xdr:rowOff>
    </xdr:from>
    <xdr:to>
      <xdr:col>107</xdr:col>
      <xdr:colOff>50800</xdr:colOff>
      <xdr:row>36</xdr:row>
      <xdr:rowOff>45517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5774233"/>
          <a:ext cx="8890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25400</xdr:rowOff>
    </xdr:from>
    <xdr:to>
      <xdr:col>102</xdr:col>
      <xdr:colOff>114300</xdr:colOff>
      <xdr:row>36</xdr:row>
      <xdr:rowOff>45517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026150"/>
          <a:ext cx="889000" cy="19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51867</xdr:rowOff>
    </xdr:from>
    <xdr:to>
      <xdr:col>116</xdr:col>
      <xdr:colOff>114300</xdr:colOff>
      <xdr:row>34</xdr:row>
      <xdr:rowOff>153467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8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74744</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73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141935</xdr:rowOff>
    </xdr:from>
    <xdr:to>
      <xdr:col>112</xdr:col>
      <xdr:colOff>38100</xdr:colOff>
      <xdr:row>34</xdr:row>
      <xdr:rowOff>72085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7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88612</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57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65583</xdr:rowOff>
    </xdr:from>
    <xdr:to>
      <xdr:col>107</xdr:col>
      <xdr:colOff>101600</xdr:colOff>
      <xdr:row>33</xdr:row>
      <xdr:rowOff>167183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72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12260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49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166167</xdr:rowOff>
    </xdr:from>
    <xdr:to>
      <xdr:col>102</xdr:col>
      <xdr:colOff>165100</xdr:colOff>
      <xdr:row>36</xdr:row>
      <xdr:rowOff>96317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16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87444</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2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146050</xdr:rowOff>
    </xdr:from>
    <xdr:to>
      <xdr:col>98</xdr:col>
      <xdr:colOff>38100</xdr:colOff>
      <xdr:row>35</xdr:row>
      <xdr:rowOff>76200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92727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7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130956</xdr:rowOff>
    </xdr:from>
    <xdr:to>
      <xdr:col>116</xdr:col>
      <xdr:colOff>63500</xdr:colOff>
      <xdr:row>58</xdr:row>
      <xdr:rowOff>131470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075056"/>
          <a:ext cx="8382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130594</xdr:rowOff>
    </xdr:from>
    <xdr:to>
      <xdr:col>111</xdr:col>
      <xdr:colOff>177800</xdr:colOff>
      <xdr:row>58</xdr:row>
      <xdr:rowOff>130956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074694"/>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130022</xdr:rowOff>
    </xdr:from>
    <xdr:to>
      <xdr:col>107</xdr:col>
      <xdr:colOff>50800</xdr:colOff>
      <xdr:row>58</xdr:row>
      <xdr:rowOff>130594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7412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129928</xdr:rowOff>
    </xdr:from>
    <xdr:to>
      <xdr:col>102</xdr:col>
      <xdr:colOff>114300</xdr:colOff>
      <xdr:row>58</xdr:row>
      <xdr:rowOff>130022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074028"/>
          <a:ext cx="88900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80670</xdr:rowOff>
    </xdr:from>
    <xdr:to>
      <xdr:col>116</xdr:col>
      <xdr:colOff>114300</xdr:colOff>
      <xdr:row>59</xdr:row>
      <xdr:rowOff>10820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11929</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80156</xdr:rowOff>
    </xdr:from>
    <xdr:to>
      <xdr:col>112</xdr:col>
      <xdr:colOff>38100</xdr:colOff>
      <xdr:row>59</xdr:row>
      <xdr:rowOff>10306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2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1433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1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79794</xdr:rowOff>
    </xdr:from>
    <xdr:to>
      <xdr:col>107</xdr:col>
      <xdr:colOff>101600</xdr:colOff>
      <xdr:row>59</xdr:row>
      <xdr:rowOff>9944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1071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1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79222</xdr:rowOff>
    </xdr:from>
    <xdr:to>
      <xdr:col>102</xdr:col>
      <xdr:colOff>165100</xdr:colOff>
      <xdr:row>59</xdr:row>
      <xdr:rowOff>9372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2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499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79128</xdr:rowOff>
    </xdr:from>
    <xdr:to>
      <xdr:col>98</xdr:col>
      <xdr:colOff>38100</xdr:colOff>
      <xdr:row>59</xdr:row>
      <xdr:rowOff>9278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2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405</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1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75767</xdr:rowOff>
    </xdr:from>
    <xdr:to>
      <xdr:col>116</xdr:col>
      <xdr:colOff>63500</xdr:colOff>
      <xdr:row>76</xdr:row>
      <xdr:rowOff>113640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105967"/>
          <a:ext cx="838200" cy="3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113640</xdr:rowOff>
    </xdr:from>
    <xdr:to>
      <xdr:col>111</xdr:col>
      <xdr:colOff>177800</xdr:colOff>
      <xdr:row>77</xdr:row>
      <xdr:rowOff>41783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143840"/>
          <a:ext cx="889000" cy="9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41783</xdr:rowOff>
    </xdr:from>
    <xdr:to>
      <xdr:col>107</xdr:col>
      <xdr:colOff>50800</xdr:colOff>
      <xdr:row>77</xdr:row>
      <xdr:rowOff>42583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24343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42583</xdr:rowOff>
    </xdr:from>
    <xdr:to>
      <xdr:col>102</xdr:col>
      <xdr:colOff>114300</xdr:colOff>
      <xdr:row>77</xdr:row>
      <xdr:rowOff>101524</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244233"/>
          <a:ext cx="889000" cy="5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24967</xdr:rowOff>
    </xdr:from>
    <xdr:to>
      <xdr:col>116</xdr:col>
      <xdr:colOff>114300</xdr:colOff>
      <xdr:row>76</xdr:row>
      <xdr:rowOff>126567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05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3394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03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62840</xdr:rowOff>
    </xdr:from>
    <xdr:to>
      <xdr:col>112</xdr:col>
      <xdr:colOff>38100</xdr:colOff>
      <xdr:row>76</xdr:row>
      <xdr:rowOff>164440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0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155567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1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162433</xdr:rowOff>
    </xdr:from>
    <xdr:to>
      <xdr:col>107</xdr:col>
      <xdr:colOff>101600</xdr:colOff>
      <xdr:row>77</xdr:row>
      <xdr:rowOff>92583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19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83710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28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163233</xdr:rowOff>
    </xdr:from>
    <xdr:to>
      <xdr:col>102</xdr:col>
      <xdr:colOff>165100</xdr:colOff>
      <xdr:row>77</xdr:row>
      <xdr:rowOff>93383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19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84510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28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50724</xdr:rowOff>
    </xdr:from>
    <xdr:to>
      <xdr:col>98</xdr:col>
      <xdr:colOff>38100</xdr:colOff>
      <xdr:row>77</xdr:row>
      <xdr:rowOff>152324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25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143451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34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多くの項目で住民１人当たりの決算額が類似団体を下回っているのは、類似団体中人口が最多であることが要因であると考えられる。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投資及び出資金については、令和４年度から公債費元金償還金の増に伴い下水道事業会計出資金が増加し、引き続き類似団体を上回っている。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普通建設事業費（うち新規整備）については、小・中学校体育館への空調設置工事に伴い増加している。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千葉県船橋市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649,393
625,662
85.62
249,488,154
243,323,649
4,393,247
131,555,029
165,088,254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32258</xdr:rowOff>
    </xdr:from>
    <xdr:to>
      <xdr:col>24</xdr:col>
      <xdr:colOff>63500</xdr:colOff>
      <xdr:row>37</xdr:row>
      <xdr:rowOff>42926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75908"/>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42164</xdr:rowOff>
    </xdr:from>
    <xdr:to>
      <xdr:col>19</xdr:col>
      <xdr:colOff>177800</xdr:colOff>
      <xdr:row>37</xdr:row>
      <xdr:rowOff>42926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8581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42164</xdr:rowOff>
    </xdr:from>
    <xdr:to>
      <xdr:col>15</xdr:col>
      <xdr:colOff>50800</xdr:colOff>
      <xdr:row>37</xdr:row>
      <xdr:rowOff>42926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8581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27686</xdr:rowOff>
    </xdr:from>
    <xdr:to>
      <xdr:col>10</xdr:col>
      <xdr:colOff>114300</xdr:colOff>
      <xdr:row>37</xdr:row>
      <xdr:rowOff>42926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7133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152908</xdr:rowOff>
    </xdr:from>
    <xdr:to>
      <xdr:col>24</xdr:col>
      <xdr:colOff>114300</xdr:colOff>
      <xdr:row>37</xdr:row>
      <xdr:rowOff>83058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67835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163576</xdr:rowOff>
    </xdr:from>
    <xdr:to>
      <xdr:col>20</xdr:col>
      <xdr:colOff>38100</xdr:colOff>
      <xdr:row>37</xdr:row>
      <xdr:rowOff>93726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84853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162814</xdr:rowOff>
    </xdr:from>
    <xdr:to>
      <xdr:col>15</xdr:col>
      <xdr:colOff>101600</xdr:colOff>
      <xdr:row>37</xdr:row>
      <xdr:rowOff>92964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84091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163576</xdr:rowOff>
    </xdr:from>
    <xdr:to>
      <xdr:col>10</xdr:col>
      <xdr:colOff>165100</xdr:colOff>
      <xdr:row>37</xdr:row>
      <xdr:rowOff>93726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84853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148336</xdr:rowOff>
    </xdr:from>
    <xdr:to>
      <xdr:col>6</xdr:col>
      <xdr:colOff>38100</xdr:colOff>
      <xdr:row>37</xdr:row>
      <xdr:rowOff>78486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69613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7353</xdr:rowOff>
    </xdr:from>
    <xdr:to>
      <xdr:col>24</xdr:col>
      <xdr:colOff>63500</xdr:colOff>
      <xdr:row>59</xdr:row>
      <xdr:rowOff>46812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122903"/>
          <a:ext cx="838200" cy="3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7353</xdr:rowOff>
    </xdr:from>
    <xdr:to>
      <xdr:col>19</xdr:col>
      <xdr:colOff>177800</xdr:colOff>
      <xdr:row>59</xdr:row>
      <xdr:rowOff>29426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22903"/>
          <a:ext cx="889000" cy="2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29426</xdr:rowOff>
    </xdr:from>
    <xdr:to>
      <xdr:col>15</xdr:col>
      <xdr:colOff>50800</xdr:colOff>
      <xdr:row>59</xdr:row>
      <xdr:rowOff>64732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144976"/>
          <a:ext cx="889000" cy="3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35433</xdr:rowOff>
    </xdr:from>
    <xdr:to>
      <xdr:col>10</xdr:col>
      <xdr:colOff>114300</xdr:colOff>
      <xdr:row>59</xdr:row>
      <xdr:rowOff>64732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950833"/>
          <a:ext cx="889000" cy="122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167462</xdr:rowOff>
    </xdr:from>
    <xdr:to>
      <xdr:col>24</xdr:col>
      <xdr:colOff>114300</xdr:colOff>
      <xdr:row>59</xdr:row>
      <xdr:rowOff>97612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1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82389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128003</xdr:rowOff>
    </xdr:from>
    <xdr:to>
      <xdr:col>20</xdr:col>
      <xdr:colOff>38100</xdr:colOff>
      <xdr:row>59</xdr:row>
      <xdr:rowOff>58153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49280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150076</xdr:rowOff>
    </xdr:from>
    <xdr:to>
      <xdr:col>15</xdr:col>
      <xdr:colOff>101600</xdr:colOff>
      <xdr:row>59</xdr:row>
      <xdr:rowOff>80226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71353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8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13932</xdr:rowOff>
    </xdr:from>
    <xdr:to>
      <xdr:col>10</xdr:col>
      <xdr:colOff>165100</xdr:colOff>
      <xdr:row>59</xdr:row>
      <xdr:rowOff>115532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12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106659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22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156083</xdr:rowOff>
    </xdr:from>
    <xdr:to>
      <xdr:col>6</xdr:col>
      <xdr:colOff>38100</xdr:colOff>
      <xdr:row>52</xdr:row>
      <xdr:rowOff>86233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90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77360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9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115064</xdr:rowOff>
    </xdr:from>
    <xdr:to>
      <xdr:col>24</xdr:col>
      <xdr:colOff>63500</xdr:colOff>
      <xdr:row>78</xdr:row>
      <xdr:rowOff>32342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16714"/>
          <a:ext cx="838200" cy="8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32342</xdr:rowOff>
    </xdr:from>
    <xdr:to>
      <xdr:col>19</xdr:col>
      <xdr:colOff>177800</xdr:colOff>
      <xdr:row>78</xdr:row>
      <xdr:rowOff>109852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05442"/>
          <a:ext cx="889000" cy="7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44938</xdr:rowOff>
    </xdr:from>
    <xdr:to>
      <xdr:col>15</xdr:col>
      <xdr:colOff>50800</xdr:colOff>
      <xdr:row>78</xdr:row>
      <xdr:rowOff>109852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418038"/>
          <a:ext cx="889000" cy="6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44938</xdr:rowOff>
    </xdr:from>
    <xdr:to>
      <xdr:col>10</xdr:col>
      <xdr:colOff>114300</xdr:colOff>
      <xdr:row>79</xdr:row>
      <xdr:rowOff>60703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18038"/>
          <a:ext cx="889000" cy="18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64264</xdr:rowOff>
    </xdr:from>
    <xdr:to>
      <xdr:col>24</xdr:col>
      <xdr:colOff>114300</xdr:colOff>
      <xdr:row>77</xdr:row>
      <xdr:rowOff>165864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6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42691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4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152992</xdr:rowOff>
    </xdr:from>
    <xdr:to>
      <xdr:col>20</xdr:col>
      <xdr:colOff>38100</xdr:colOff>
      <xdr:row>78</xdr:row>
      <xdr:rowOff>83142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5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74269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4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59052</xdr:rowOff>
    </xdr:from>
    <xdr:to>
      <xdr:col>15</xdr:col>
      <xdr:colOff>101600</xdr:colOff>
      <xdr:row>78</xdr:row>
      <xdr:rowOff>160652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151779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2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165588</xdr:rowOff>
    </xdr:from>
    <xdr:to>
      <xdr:col>10</xdr:col>
      <xdr:colOff>165100</xdr:colOff>
      <xdr:row>78</xdr:row>
      <xdr:rowOff>95738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6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86865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5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9903</xdr:rowOff>
    </xdr:from>
    <xdr:to>
      <xdr:col>6</xdr:col>
      <xdr:colOff>38100</xdr:colOff>
      <xdr:row>79</xdr:row>
      <xdr:rowOff>111503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5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102630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64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80446</xdr:rowOff>
    </xdr:from>
    <xdr:to>
      <xdr:col>24</xdr:col>
      <xdr:colOff>63500</xdr:colOff>
      <xdr:row>97</xdr:row>
      <xdr:rowOff>83144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11096"/>
          <a:ext cx="8382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59187</xdr:rowOff>
    </xdr:from>
    <xdr:to>
      <xdr:col>19</xdr:col>
      <xdr:colOff>177800</xdr:colOff>
      <xdr:row>97</xdr:row>
      <xdr:rowOff>80446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175487"/>
          <a:ext cx="889000" cy="53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59187</xdr:rowOff>
    </xdr:from>
    <xdr:to>
      <xdr:col>15</xdr:col>
      <xdr:colOff>50800</xdr:colOff>
      <xdr:row>94</xdr:row>
      <xdr:rowOff>71441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175487"/>
          <a:ext cx="889000" cy="1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71441</xdr:rowOff>
    </xdr:from>
    <xdr:to>
      <xdr:col>10</xdr:col>
      <xdr:colOff>114300</xdr:colOff>
      <xdr:row>96</xdr:row>
      <xdr:rowOff>96882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187741"/>
          <a:ext cx="889000" cy="36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166722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32344</xdr:rowOff>
    </xdr:from>
    <xdr:to>
      <xdr:col>24</xdr:col>
      <xdr:colOff>114300</xdr:colOff>
      <xdr:row>97</xdr:row>
      <xdr:rowOff>133944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6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118721</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29646</xdr:rowOff>
    </xdr:from>
    <xdr:to>
      <xdr:col>20</xdr:col>
      <xdr:colOff>38100</xdr:colOff>
      <xdr:row>97</xdr:row>
      <xdr:rowOff>131246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6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122373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5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8387</xdr:rowOff>
    </xdr:from>
    <xdr:to>
      <xdr:col>15</xdr:col>
      <xdr:colOff>101600</xdr:colOff>
      <xdr:row>94</xdr:row>
      <xdr:rowOff>109987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126514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89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20641</xdr:rowOff>
    </xdr:from>
    <xdr:to>
      <xdr:col>10</xdr:col>
      <xdr:colOff>165100</xdr:colOff>
      <xdr:row>94</xdr:row>
      <xdr:rowOff>122241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1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138768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9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46082</xdr:rowOff>
    </xdr:from>
    <xdr:to>
      <xdr:col>6</xdr:col>
      <xdr:colOff>38100</xdr:colOff>
      <xdr:row>96</xdr:row>
      <xdr:rowOff>147682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0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164209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2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11684</xdr:rowOff>
    </xdr:from>
    <xdr:to>
      <xdr:col>55</xdr:col>
      <xdr:colOff>0</xdr:colOff>
      <xdr:row>38</xdr:row>
      <xdr:rowOff>21742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26784"/>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120955</xdr:rowOff>
    </xdr:from>
    <xdr:to>
      <xdr:col>50</xdr:col>
      <xdr:colOff>114300</xdr:colOff>
      <xdr:row>38</xdr:row>
      <xdr:rowOff>21742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464605"/>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120955</xdr:rowOff>
    </xdr:from>
    <xdr:to>
      <xdr:col>45</xdr:col>
      <xdr:colOff>177800</xdr:colOff>
      <xdr:row>38</xdr:row>
      <xdr:rowOff>2083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64605"/>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158903</xdr:rowOff>
    </xdr:from>
    <xdr:to>
      <xdr:col>41</xdr:col>
      <xdr:colOff>50800</xdr:colOff>
      <xdr:row>38</xdr:row>
      <xdr:rowOff>2083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02553"/>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132334</xdr:rowOff>
    </xdr:from>
    <xdr:to>
      <xdr:col>55</xdr:col>
      <xdr:colOff>50800</xdr:colOff>
      <xdr:row>38</xdr:row>
      <xdr:rowOff>62485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110761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54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142392</xdr:rowOff>
    </xdr:from>
    <xdr:to>
      <xdr:col>50</xdr:col>
      <xdr:colOff>165100</xdr:colOff>
      <xdr:row>38</xdr:row>
      <xdr:rowOff>72543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6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63669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70155</xdr:rowOff>
    </xdr:from>
    <xdr:to>
      <xdr:col>46</xdr:col>
      <xdr:colOff>38100</xdr:colOff>
      <xdr:row>38</xdr:row>
      <xdr:rowOff>305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162882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122733</xdr:rowOff>
    </xdr:from>
    <xdr:to>
      <xdr:col>41</xdr:col>
      <xdr:colOff>101600</xdr:colOff>
      <xdr:row>38</xdr:row>
      <xdr:rowOff>52883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44010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59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108102</xdr:rowOff>
    </xdr:from>
    <xdr:to>
      <xdr:col>36</xdr:col>
      <xdr:colOff>165100</xdr:colOff>
      <xdr:row>38</xdr:row>
      <xdr:rowOff>38252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29380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44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143358</xdr:rowOff>
    </xdr:from>
    <xdr:to>
      <xdr:col>55</xdr:col>
      <xdr:colOff>0</xdr:colOff>
      <xdr:row>58</xdr:row>
      <xdr:rowOff>153492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87458"/>
          <a:ext cx="8382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126136</xdr:rowOff>
    </xdr:from>
    <xdr:to>
      <xdr:col>50</xdr:col>
      <xdr:colOff>114300</xdr:colOff>
      <xdr:row>58</xdr:row>
      <xdr:rowOff>143358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70236"/>
          <a:ext cx="8890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126136</xdr:rowOff>
    </xdr:from>
    <xdr:to>
      <xdr:col>45</xdr:col>
      <xdr:colOff>177800</xdr:colOff>
      <xdr:row>58</xdr:row>
      <xdr:rowOff>158217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70236"/>
          <a:ext cx="889000" cy="3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157226</xdr:rowOff>
    </xdr:from>
    <xdr:to>
      <xdr:col>41</xdr:col>
      <xdr:colOff>50800</xdr:colOff>
      <xdr:row>58</xdr:row>
      <xdr:rowOff>158217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0132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102692</xdr:rowOff>
    </xdr:from>
    <xdr:to>
      <xdr:col>55</xdr:col>
      <xdr:colOff>50800</xdr:colOff>
      <xdr:row>59</xdr:row>
      <xdr:rowOff>32842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4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17619</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61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92558</xdr:rowOff>
    </xdr:from>
    <xdr:to>
      <xdr:col>50</xdr:col>
      <xdr:colOff>165100</xdr:colOff>
      <xdr:row>59</xdr:row>
      <xdr:rowOff>22708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3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13835</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2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75336</xdr:rowOff>
    </xdr:from>
    <xdr:to>
      <xdr:col>46</xdr:col>
      <xdr:colOff>38100</xdr:colOff>
      <xdr:row>59</xdr:row>
      <xdr:rowOff>5486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168063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107417</xdr:rowOff>
    </xdr:from>
    <xdr:to>
      <xdr:col>41</xdr:col>
      <xdr:colOff>101600</xdr:colOff>
      <xdr:row>59</xdr:row>
      <xdr:rowOff>37567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28694</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44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106426</xdr:rowOff>
    </xdr:from>
    <xdr:to>
      <xdr:col>36</xdr:col>
      <xdr:colOff>165100</xdr:colOff>
      <xdr:row>59</xdr:row>
      <xdr:rowOff>36576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5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27703</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4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52851</xdr:rowOff>
    </xdr:from>
    <xdr:to>
      <xdr:col>55</xdr:col>
      <xdr:colOff>0</xdr:colOff>
      <xdr:row>78</xdr:row>
      <xdr:rowOff>78721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25951"/>
          <a:ext cx="8382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52851</xdr:rowOff>
    </xdr:from>
    <xdr:to>
      <xdr:col>50</xdr:col>
      <xdr:colOff>114300</xdr:colOff>
      <xdr:row>78</xdr:row>
      <xdr:rowOff>66091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25951"/>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40487</xdr:rowOff>
    </xdr:from>
    <xdr:to>
      <xdr:col>45</xdr:col>
      <xdr:colOff>177800</xdr:colOff>
      <xdr:row>78</xdr:row>
      <xdr:rowOff>66091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13587"/>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40487</xdr:rowOff>
    </xdr:from>
    <xdr:to>
      <xdr:col>41</xdr:col>
      <xdr:colOff>50800</xdr:colOff>
      <xdr:row>78</xdr:row>
      <xdr:rowOff>58756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13587"/>
          <a:ext cx="889000" cy="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27921</xdr:rowOff>
    </xdr:from>
    <xdr:to>
      <xdr:col>55</xdr:col>
      <xdr:colOff>50800</xdr:colOff>
      <xdr:row>78</xdr:row>
      <xdr:rowOff>129521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0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114298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1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2051</xdr:rowOff>
    </xdr:from>
    <xdr:to>
      <xdr:col>50</xdr:col>
      <xdr:colOff>165100</xdr:colOff>
      <xdr:row>78</xdr:row>
      <xdr:rowOff>103651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94778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6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15291</xdr:rowOff>
    </xdr:from>
    <xdr:to>
      <xdr:col>46</xdr:col>
      <xdr:colOff>38100</xdr:colOff>
      <xdr:row>78</xdr:row>
      <xdr:rowOff>116891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108018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8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161137</xdr:rowOff>
    </xdr:from>
    <xdr:to>
      <xdr:col>41</xdr:col>
      <xdr:colOff>101600</xdr:colOff>
      <xdr:row>78</xdr:row>
      <xdr:rowOff>91287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82414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7956</xdr:rowOff>
    </xdr:from>
    <xdr:to>
      <xdr:col>36</xdr:col>
      <xdr:colOff>165100</xdr:colOff>
      <xdr:row>78</xdr:row>
      <xdr:rowOff>109556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8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100683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7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141739</xdr:rowOff>
    </xdr:from>
    <xdr:to>
      <xdr:col>55</xdr:col>
      <xdr:colOff>0</xdr:colOff>
      <xdr:row>97</xdr:row>
      <xdr:rowOff>170656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72389"/>
          <a:ext cx="8382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141739</xdr:rowOff>
    </xdr:from>
    <xdr:to>
      <xdr:col>50</xdr:col>
      <xdr:colOff>114300</xdr:colOff>
      <xdr:row>98</xdr:row>
      <xdr:rowOff>25533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72389"/>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25533</xdr:rowOff>
    </xdr:from>
    <xdr:to>
      <xdr:col>45</xdr:col>
      <xdr:colOff>177800</xdr:colOff>
      <xdr:row>98</xdr:row>
      <xdr:rowOff>81921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27633"/>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30487</xdr:rowOff>
    </xdr:from>
    <xdr:to>
      <xdr:col>41</xdr:col>
      <xdr:colOff>50800</xdr:colOff>
      <xdr:row>98</xdr:row>
      <xdr:rowOff>81921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32587"/>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119856</xdr:rowOff>
    </xdr:from>
    <xdr:to>
      <xdr:col>55</xdr:col>
      <xdr:colOff>50800</xdr:colOff>
      <xdr:row>98</xdr:row>
      <xdr:rowOff>50006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5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98283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2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90939</xdr:rowOff>
    </xdr:from>
    <xdr:to>
      <xdr:col>50</xdr:col>
      <xdr:colOff>165100</xdr:colOff>
      <xdr:row>98</xdr:row>
      <xdr:rowOff>21089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12216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1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146183</xdr:rowOff>
    </xdr:from>
    <xdr:to>
      <xdr:col>46</xdr:col>
      <xdr:colOff>38100</xdr:colOff>
      <xdr:row>98</xdr:row>
      <xdr:rowOff>76333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7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67460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6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31121</xdr:rowOff>
    </xdr:from>
    <xdr:to>
      <xdr:col>41</xdr:col>
      <xdr:colOff>101600</xdr:colOff>
      <xdr:row>98</xdr:row>
      <xdr:rowOff>132721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123848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2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151137</xdr:rowOff>
    </xdr:from>
    <xdr:to>
      <xdr:col>36</xdr:col>
      <xdr:colOff>165100</xdr:colOff>
      <xdr:row>98</xdr:row>
      <xdr:rowOff>81287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8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72414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7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167241</xdr:rowOff>
    </xdr:from>
    <xdr:to>
      <xdr:col>85</xdr:col>
      <xdr:colOff>127000</xdr:colOff>
      <xdr:row>37</xdr:row>
      <xdr:rowOff>167894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510891"/>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167241</xdr:rowOff>
    </xdr:from>
    <xdr:to>
      <xdr:col>81</xdr:col>
      <xdr:colOff>50800</xdr:colOff>
      <xdr:row>38</xdr:row>
      <xdr:rowOff>111723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510891"/>
          <a:ext cx="889000"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111723</xdr:rowOff>
    </xdr:from>
    <xdr:to>
      <xdr:col>76</xdr:col>
      <xdr:colOff>114300</xdr:colOff>
      <xdr:row>38</xdr:row>
      <xdr:rowOff>149497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26823"/>
          <a:ext cx="889000" cy="3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134910</xdr:rowOff>
    </xdr:from>
    <xdr:to>
      <xdr:col>71</xdr:col>
      <xdr:colOff>177800</xdr:colOff>
      <xdr:row>38</xdr:row>
      <xdr:rowOff>149497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50010"/>
          <a:ext cx="889000" cy="1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117094</xdr:rowOff>
    </xdr:from>
    <xdr:to>
      <xdr:col>85</xdr:col>
      <xdr:colOff>177800</xdr:colOff>
      <xdr:row>38</xdr:row>
      <xdr:rowOff>47244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95521</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116441</xdr:rowOff>
    </xdr:from>
    <xdr:to>
      <xdr:col>81</xdr:col>
      <xdr:colOff>101600</xdr:colOff>
      <xdr:row>38</xdr:row>
      <xdr:rowOff>46591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6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37718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5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60923</xdr:rowOff>
    </xdr:from>
    <xdr:to>
      <xdr:col>76</xdr:col>
      <xdr:colOff>165100</xdr:colOff>
      <xdr:row>38</xdr:row>
      <xdr:rowOff>162523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7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153650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6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98697</xdr:rowOff>
    </xdr:from>
    <xdr:to>
      <xdr:col>72</xdr:col>
      <xdr:colOff>38100</xdr:colOff>
      <xdr:row>39</xdr:row>
      <xdr:rowOff>28847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19974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70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84110</xdr:rowOff>
    </xdr:from>
    <xdr:to>
      <xdr:col>67</xdr:col>
      <xdr:colOff>101600</xdr:colOff>
      <xdr:row>39</xdr:row>
      <xdr:rowOff>14260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9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5387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162617</xdr:rowOff>
    </xdr:from>
    <xdr:to>
      <xdr:col>85</xdr:col>
      <xdr:colOff>127000</xdr:colOff>
      <xdr:row>58</xdr:row>
      <xdr:rowOff>29972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763817"/>
          <a:ext cx="838200" cy="2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16542</xdr:rowOff>
    </xdr:from>
    <xdr:to>
      <xdr:col>81</xdr:col>
      <xdr:colOff>50800</xdr:colOff>
      <xdr:row>58</xdr:row>
      <xdr:rowOff>29972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960642"/>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140215</xdr:rowOff>
    </xdr:from>
    <xdr:to>
      <xdr:col>76</xdr:col>
      <xdr:colOff>114300</xdr:colOff>
      <xdr:row>58</xdr:row>
      <xdr:rowOff>16542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912865"/>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27629</xdr:rowOff>
    </xdr:from>
    <xdr:to>
      <xdr:col>71</xdr:col>
      <xdr:colOff>177800</xdr:colOff>
      <xdr:row>57</xdr:row>
      <xdr:rowOff>140215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628829"/>
          <a:ext cx="889000" cy="28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111817</xdr:rowOff>
    </xdr:from>
    <xdr:to>
      <xdr:col>85</xdr:col>
      <xdr:colOff>177800</xdr:colOff>
      <xdr:row>57</xdr:row>
      <xdr:rowOff>41967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7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90244</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9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150622</xdr:rowOff>
    </xdr:from>
    <xdr:to>
      <xdr:col>81</xdr:col>
      <xdr:colOff>101600</xdr:colOff>
      <xdr:row>58</xdr:row>
      <xdr:rowOff>80772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9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71899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01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137192</xdr:rowOff>
    </xdr:from>
    <xdr:to>
      <xdr:col>76</xdr:col>
      <xdr:colOff>165100</xdr:colOff>
      <xdr:row>58</xdr:row>
      <xdr:rowOff>67342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0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58469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0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89415</xdr:rowOff>
    </xdr:from>
    <xdr:to>
      <xdr:col>72</xdr:col>
      <xdr:colOff>38100</xdr:colOff>
      <xdr:row>58</xdr:row>
      <xdr:rowOff>19565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10692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5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148279</xdr:rowOff>
    </xdr:from>
    <xdr:to>
      <xdr:col>67</xdr:col>
      <xdr:colOff>101600</xdr:colOff>
      <xdr:row>56</xdr:row>
      <xdr:rowOff>78429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57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94956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35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98140</xdr:rowOff>
    </xdr:from>
    <xdr:to>
      <xdr:col>85</xdr:col>
      <xdr:colOff>127000</xdr:colOff>
      <xdr:row>97</xdr:row>
      <xdr:rowOff>125185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28790"/>
          <a:ext cx="838200" cy="2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125185</xdr:rowOff>
    </xdr:from>
    <xdr:to>
      <xdr:col>81</xdr:col>
      <xdr:colOff>50800</xdr:colOff>
      <xdr:row>97</xdr:row>
      <xdr:rowOff>136271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55835"/>
          <a:ext cx="8890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66273</xdr:rowOff>
    </xdr:from>
    <xdr:to>
      <xdr:col>76</xdr:col>
      <xdr:colOff>114300</xdr:colOff>
      <xdr:row>97</xdr:row>
      <xdr:rowOff>136271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696923"/>
          <a:ext cx="889000" cy="6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66273</xdr:rowOff>
    </xdr:from>
    <xdr:to>
      <xdr:col>71</xdr:col>
      <xdr:colOff>177800</xdr:colOff>
      <xdr:row>98</xdr:row>
      <xdr:rowOff>28121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96923"/>
          <a:ext cx="889000" cy="13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47340</xdr:rowOff>
    </xdr:from>
    <xdr:to>
      <xdr:col>85</xdr:col>
      <xdr:colOff>177800</xdr:colOff>
      <xdr:row>97</xdr:row>
      <xdr:rowOff>148940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25767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5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74385</xdr:rowOff>
    </xdr:from>
    <xdr:to>
      <xdr:col>81</xdr:col>
      <xdr:colOff>101600</xdr:colOff>
      <xdr:row>98</xdr:row>
      <xdr:rowOff>4535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167112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9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85471</xdr:rowOff>
    </xdr:from>
    <xdr:to>
      <xdr:col>76</xdr:col>
      <xdr:colOff>165100</xdr:colOff>
      <xdr:row>98</xdr:row>
      <xdr:rowOff>15621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1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6748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0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15473</xdr:rowOff>
    </xdr:from>
    <xdr:to>
      <xdr:col>72</xdr:col>
      <xdr:colOff>38100</xdr:colOff>
      <xdr:row>97</xdr:row>
      <xdr:rowOff>117073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108200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3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148771</xdr:rowOff>
    </xdr:from>
    <xdr:to>
      <xdr:col>67</xdr:col>
      <xdr:colOff>101600</xdr:colOff>
      <xdr:row>98</xdr:row>
      <xdr:rowOff>78921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7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70048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7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多くの項目で住民１人当たりの決算額が類似団体を下回っているのは、類似団体中人口が最多であることが要因であると考えられる。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教育費について、小・中学校体育館に空調整備をすすめていることから、類似団体と比較し、大きく伸びた。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千葉県船橋市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年度の実質収支額が小さかったことから、今年度の単年度収支は黒字となっているが、財源調整基金から</a:t>
          </a:r>
          <a:r>
            <a:rPr kumimoji="1" lang="en-US" altLang="ja-JP" sz="1400">
              <a:solidFill>
                <a:sysClr val="windowText" lastClr="000000"/>
              </a:solidFill>
              <a:latin typeface="ＭＳ ゴシック" pitchFamily="49" charset="-128"/>
              <a:ea typeface="ＭＳ ゴシック" pitchFamily="49" charset="-128"/>
            </a:rPr>
            <a:t>40</a:t>
          </a:r>
          <a:r>
            <a:rPr kumimoji="1" lang="ja-JP" altLang="en-US" sz="1400">
              <a:solidFill>
                <a:sysClr val="windowText" lastClr="000000"/>
              </a:solidFill>
              <a:latin typeface="ＭＳ ゴシック" pitchFamily="49" charset="-128"/>
              <a:ea typeface="ＭＳ ゴシック" pitchFamily="49" charset="-128"/>
            </a:rPr>
            <a:t>億円を取り崩したことから、実質単年度収支はマイナスのままとなっている。</a:t>
          </a:r>
          <a:endParaRPr kumimoji="1" lang="en-US" altLang="ja-JP" sz="1400">
            <a:solidFill>
              <a:sysClr val="windowText" lastClr="000000"/>
            </a:solidFill>
            <a:latin typeface="ＭＳ ゴシック" pitchFamily="49" charset="-128"/>
            <a:ea typeface="ＭＳ ゴシック" pitchFamily="49" charset="-128"/>
          </a:endParaRPr>
        </a:p>
        <a:p>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公共施設等の大規模修繕等、今後予想される財政需要に備え、堅実な財政運営に努めたい。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千葉県船橋市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病院事業会計については、国の人事院勧告に準拠した給与の引き上げによる人件費の増加などにより、経常費用が増加し、令和６年度は経常損失を計上したことから、</a:t>
          </a:r>
          <a:r>
            <a:rPr kumimoji="1" lang="en-US" altLang="ja-JP" sz="1400">
              <a:solidFill>
                <a:sysClr val="windowText" lastClr="000000"/>
              </a:solidFill>
              <a:latin typeface="ＭＳ ゴシック" pitchFamily="49" charset="-128"/>
              <a:ea typeface="ＭＳ ゴシック" pitchFamily="49" charset="-128"/>
            </a:rPr>
            <a:t>0.74</a:t>
          </a:r>
          <a:r>
            <a:rPr kumimoji="1" lang="ja-JP" altLang="en-US" sz="1400">
              <a:solidFill>
                <a:sysClr val="windowText" lastClr="000000"/>
              </a:solidFill>
              <a:latin typeface="ＭＳ ゴシック" pitchFamily="49" charset="-128"/>
              <a:ea typeface="ＭＳ ゴシック" pitchFamily="49" charset="-128"/>
            </a:rPr>
            <a:t>ポイント減少している。また、一般会計については、市税や地方消費税交付金の収入額が予算額を上回り、引き続き安定した財政運営ができている。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249488154</v>
      </c>
      <c r="BO4" s="436"/>
      <c r="BP4" s="436"/>
      <c r="BQ4" s="436"/>
      <c r="BR4" s="436"/>
      <c r="BS4" s="436"/>
      <c r="BT4" s="436"/>
      <c r="BU4" s="437"/>
      <c r="BV4" s="435">
        <v>237823569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3.3</v>
      </c>
      <c r="CU4" s="576"/>
      <c r="CV4" s="576"/>
      <c r="CW4" s="576"/>
      <c r="CX4" s="576"/>
      <c r="CY4" s="576"/>
      <c r="CZ4" s="576"/>
      <c r="DA4" s="577"/>
      <c r="DB4" s="575">
        <v>1.1000000000000001</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243323649</v>
      </c>
      <c r="BO5" s="407"/>
      <c r="BP5" s="407"/>
      <c r="BQ5" s="407"/>
      <c r="BR5" s="407"/>
      <c r="BS5" s="407"/>
      <c r="BT5" s="407"/>
      <c r="BU5" s="408"/>
      <c r="BV5" s="406">
        <v>233861063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97.3</v>
      </c>
      <c r="CU5" s="404"/>
      <c r="CV5" s="404"/>
      <c r="CW5" s="404"/>
      <c r="CX5" s="404"/>
      <c r="CY5" s="404"/>
      <c r="CZ5" s="404"/>
      <c r="DA5" s="405"/>
      <c r="DB5" s="403">
        <v>94.8</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6164505</v>
      </c>
      <c r="BO6" s="407"/>
      <c r="BP6" s="407"/>
      <c r="BQ6" s="407"/>
      <c r="BR6" s="407"/>
      <c r="BS6" s="407"/>
      <c r="BT6" s="407"/>
      <c r="BU6" s="408"/>
      <c r="BV6" s="406">
        <v>3962506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97.9</v>
      </c>
      <c r="CU6" s="550"/>
      <c r="CV6" s="550"/>
      <c r="CW6" s="550"/>
      <c r="CX6" s="550"/>
      <c r="CY6" s="550"/>
      <c r="CZ6" s="550"/>
      <c r="DA6" s="551"/>
      <c r="DB6" s="549">
        <v>95.9</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1771258</v>
      </c>
      <c r="BO7" s="407"/>
      <c r="BP7" s="407"/>
      <c r="BQ7" s="407"/>
      <c r="BR7" s="407"/>
      <c r="BS7" s="407"/>
      <c r="BT7" s="407"/>
      <c r="BU7" s="408"/>
      <c r="BV7" s="406">
        <v>2600320</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131555029</v>
      </c>
      <c r="CU7" s="407"/>
      <c r="CV7" s="407"/>
      <c r="CW7" s="407"/>
      <c r="CX7" s="407"/>
      <c r="CY7" s="407"/>
      <c r="CZ7" s="407"/>
      <c r="DA7" s="408"/>
      <c r="DB7" s="406">
        <v>127883129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4393247</v>
      </c>
      <c r="BO8" s="407"/>
      <c r="BP8" s="407"/>
      <c r="BQ8" s="407"/>
      <c r="BR8" s="407"/>
      <c r="BS8" s="407"/>
      <c r="BT8" s="407"/>
      <c r="BU8" s="408"/>
      <c r="BV8" s="406">
        <v>1362186</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0.91</v>
      </c>
      <c r="CU8" s="510"/>
      <c r="CV8" s="510"/>
      <c r="CW8" s="510"/>
      <c r="CX8" s="510"/>
      <c r="CY8" s="510"/>
      <c r="CZ8" s="510"/>
      <c r="DA8" s="511"/>
      <c r="DB8" s="509">
        <v>0.92</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642907</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3031061</v>
      </c>
      <c r="BO9" s="407"/>
      <c r="BP9" s="407"/>
      <c r="BQ9" s="407"/>
      <c r="BR9" s="407"/>
      <c r="BS9" s="407"/>
      <c r="BT9" s="407"/>
      <c r="BU9" s="408"/>
      <c r="BV9" s="406">
        <v>-5232947</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11.5</v>
      </c>
      <c r="CU9" s="404"/>
      <c r="CV9" s="404"/>
      <c r="CW9" s="404"/>
      <c r="CX9" s="404"/>
      <c r="CY9" s="404"/>
      <c r="CZ9" s="404"/>
      <c r="DA9" s="405"/>
      <c r="DB9" s="403">
        <v>11.4</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622890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14341</v>
      </c>
      <c r="BO10" s="407"/>
      <c r="BP10" s="407"/>
      <c r="BQ10" s="407"/>
      <c r="BR10" s="407"/>
      <c r="BS10" s="407"/>
      <c r="BT10" s="407"/>
      <c r="BU10" s="408"/>
      <c r="BV10" s="406">
        <v>57</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820147</v>
      </c>
      <c r="BO11" s="407"/>
      <c r="BP11" s="407"/>
      <c r="BQ11" s="407"/>
      <c r="BR11" s="407"/>
      <c r="BS11" s="407"/>
      <c r="BT11" s="407"/>
      <c r="BU11" s="408"/>
      <c r="BV11" s="406">
        <v>174400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649393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4000000</v>
      </c>
      <c r="BO12" s="407"/>
      <c r="BP12" s="407"/>
      <c r="BQ12" s="407"/>
      <c r="BR12" s="407"/>
      <c r="BS12" s="407"/>
      <c r="BT12" s="407"/>
      <c r="BU12" s="408"/>
      <c r="BV12" s="406">
        <v>6500000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625662</v>
      </c>
      <c r="S13" s="494"/>
      <c r="T13" s="494"/>
      <c r="U13" s="494"/>
      <c r="V13" s="495"/>
      <c r="W13" s="496" t="s">
        <v>131</v>
      </c>
      <c r="X13" s="392"/>
      <c r="Y13" s="392"/>
      <c r="Z13" s="392"/>
      <c r="AA13" s="392"/>
      <c r="AB13" s="393"/>
      <c r="AC13" s="359">
        <v>2258</v>
      </c>
      <c r="AD13" s="360"/>
      <c r="AE13" s="360"/>
      <c r="AF13" s="360"/>
      <c r="AG13" s="361"/>
      <c r="AH13" s="359">
        <v>2388</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-134451</v>
      </c>
      <c r="BO13" s="407"/>
      <c r="BP13" s="407"/>
      <c r="BQ13" s="407"/>
      <c r="BR13" s="407"/>
      <c r="BS13" s="407"/>
      <c r="BT13" s="407"/>
      <c r="BU13" s="408"/>
      <c r="BV13" s="406">
        <v>-11558490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3.6</v>
      </c>
      <c r="CU13" s="404"/>
      <c r="CV13" s="404"/>
      <c r="CW13" s="404"/>
      <c r="CX13" s="404"/>
      <c r="CY13" s="404"/>
      <c r="CZ13" s="404"/>
      <c r="DA13" s="405"/>
      <c r="DB13" s="403">
        <v>3.7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648331</v>
      </c>
      <c r="S14" s="494"/>
      <c r="T14" s="494"/>
      <c r="U14" s="494"/>
      <c r="V14" s="495"/>
      <c r="W14" s="497"/>
      <c r="X14" s="395"/>
      <c r="Y14" s="395"/>
      <c r="Z14" s="395"/>
      <c r="AA14" s="395"/>
      <c r="AB14" s="396"/>
      <c r="AC14" s="486">
        <v>0.8</v>
      </c>
      <c r="AD14" s="487"/>
      <c r="AE14" s="487"/>
      <c r="AF14" s="487"/>
      <c r="AG14" s="488"/>
      <c r="AH14" s="486">
        <v>0.9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627063</v>
      </c>
      <c r="S15" s="494"/>
      <c r="T15" s="494"/>
      <c r="U15" s="494"/>
      <c r="V15" s="495"/>
      <c r="W15" s="496" t="s">
        <v>137</v>
      </c>
      <c r="X15" s="392"/>
      <c r="Y15" s="392"/>
      <c r="Z15" s="392"/>
      <c r="AA15" s="392"/>
      <c r="AB15" s="393"/>
      <c r="AC15" s="359">
        <v>46573</v>
      </c>
      <c r="AD15" s="360"/>
      <c r="AE15" s="360"/>
      <c r="AF15" s="360"/>
      <c r="AG15" s="361"/>
      <c r="AH15" s="359">
        <v>48753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94116147</v>
      </c>
      <c r="BO15" s="436"/>
      <c r="BP15" s="436"/>
      <c r="BQ15" s="436"/>
      <c r="BR15" s="436"/>
      <c r="BS15" s="436"/>
      <c r="BT15" s="436"/>
      <c r="BU15" s="437"/>
      <c r="BV15" s="435">
        <v>92217614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16.5</v>
      </c>
      <c r="AD16" s="487"/>
      <c r="AE16" s="487"/>
      <c r="AF16" s="487"/>
      <c r="AG16" s="488"/>
      <c r="AH16" s="486">
        <v>18.2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104421047</v>
      </c>
      <c r="BO16" s="407"/>
      <c r="BP16" s="407"/>
      <c r="BQ16" s="407"/>
      <c r="BR16" s="407"/>
      <c r="BS16" s="407"/>
      <c r="BT16" s="407"/>
      <c r="BU16" s="408"/>
      <c r="BV16" s="406">
        <v>100519512</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233859</v>
      </c>
      <c r="AD17" s="360"/>
      <c r="AE17" s="360"/>
      <c r="AF17" s="360"/>
      <c r="AG17" s="361"/>
      <c r="AH17" s="359">
        <v>216249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120390100</v>
      </c>
      <c r="BO17" s="407"/>
      <c r="BP17" s="407"/>
      <c r="BQ17" s="407"/>
      <c r="BR17" s="407"/>
      <c r="BS17" s="407"/>
      <c r="BT17" s="407"/>
      <c r="BU17" s="408"/>
      <c r="BV17" s="406">
        <v>117843626</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85.62</v>
      </c>
      <c r="M18" s="459"/>
      <c r="N18" s="459"/>
      <c r="O18" s="459"/>
      <c r="P18" s="459"/>
      <c r="Q18" s="459"/>
      <c r="R18" s="460"/>
      <c r="S18" s="460"/>
      <c r="T18" s="460"/>
      <c r="U18" s="460"/>
      <c r="V18" s="461"/>
      <c r="W18" s="477"/>
      <c r="X18" s="478"/>
      <c r="Y18" s="478"/>
      <c r="Z18" s="478"/>
      <c r="AA18" s="478"/>
      <c r="AB18" s="502"/>
      <c r="AC18" s="376">
        <v>82.7</v>
      </c>
      <c r="AD18" s="377"/>
      <c r="AE18" s="377"/>
      <c r="AF18" s="377"/>
      <c r="AG18" s="462"/>
      <c r="AH18" s="376">
        <v>80.900000000000006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134143369</v>
      </c>
      <c r="BO18" s="407"/>
      <c r="BP18" s="407"/>
      <c r="BQ18" s="407"/>
      <c r="BR18" s="407"/>
      <c r="BS18" s="407"/>
      <c r="BT18" s="407"/>
      <c r="BU18" s="408"/>
      <c r="BV18" s="406">
        <v>124697599</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7509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165601199</v>
      </c>
      <c r="BO19" s="407"/>
      <c r="BP19" s="407"/>
      <c r="BQ19" s="407"/>
      <c r="BR19" s="407"/>
      <c r="BS19" s="407"/>
      <c r="BT19" s="407"/>
      <c r="BU19" s="408"/>
      <c r="BV19" s="406">
        <v>160022698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289916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165088254</v>
      </c>
      <c r="BO22" s="436"/>
      <c r="BP22" s="436"/>
      <c r="BQ22" s="436"/>
      <c r="BR22" s="436"/>
      <c r="BS22" s="436"/>
      <c r="BT22" s="436"/>
      <c r="BU22" s="437"/>
      <c r="BV22" s="435">
        <v>170880037</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86197162</v>
      </c>
      <c r="BO23" s="407"/>
      <c r="BP23" s="407"/>
      <c r="BQ23" s="407"/>
      <c r="BR23" s="407"/>
      <c r="BS23" s="407"/>
      <c r="BT23" s="407"/>
      <c r="BU23" s="408"/>
      <c r="BV23" s="406">
        <v>93080938</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10760</v>
      </c>
      <c r="R24" s="360"/>
      <c r="S24" s="360"/>
      <c r="T24" s="360"/>
      <c r="U24" s="360"/>
      <c r="V24" s="361"/>
      <c r="W24" s="449"/>
      <c r="X24" s="386"/>
      <c r="Y24" s="387"/>
      <c r="Z24" s="362" t="s">
        <v>162</v>
      </c>
      <c r="AA24" s="363"/>
      <c r="AB24" s="363"/>
      <c r="AC24" s="363"/>
      <c r="AD24" s="363"/>
      <c r="AE24" s="363"/>
      <c r="AF24" s="363"/>
      <c r="AG24" s="364"/>
      <c r="AH24" s="359">
        <v>3795</v>
      </c>
      <c r="AI24" s="360"/>
      <c r="AJ24" s="360"/>
      <c r="AK24" s="360"/>
      <c r="AL24" s="361"/>
      <c r="AM24" s="359">
        <v>11388795</v>
      </c>
      <c r="AN24" s="360"/>
      <c r="AO24" s="360"/>
      <c r="AP24" s="360"/>
      <c r="AQ24" s="360"/>
      <c r="AR24" s="361"/>
      <c r="AS24" s="359">
        <v>3001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109520975</v>
      </c>
      <c r="BO24" s="407"/>
      <c r="BP24" s="407"/>
      <c r="BQ24" s="407"/>
      <c r="BR24" s="407"/>
      <c r="BS24" s="407"/>
      <c r="BT24" s="407"/>
      <c r="BU24" s="408"/>
      <c r="BV24" s="406">
        <v>110628700</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8180</v>
      </c>
      <c r="R25" s="360"/>
      <c r="S25" s="360"/>
      <c r="T25" s="360"/>
      <c r="U25" s="360"/>
      <c r="V25" s="361"/>
      <c r="W25" s="449"/>
      <c r="X25" s="386"/>
      <c r="Y25" s="387"/>
      <c r="Z25" s="362" t="s">
        <v>165</v>
      </c>
      <c r="AA25" s="363"/>
      <c r="AB25" s="363"/>
      <c r="AC25" s="363"/>
      <c r="AD25" s="363"/>
      <c r="AE25" s="363"/>
      <c r="AF25" s="363"/>
      <c r="AG25" s="364"/>
      <c r="AH25" s="359">
        <v>677</v>
      </c>
      <c r="AI25" s="360"/>
      <c r="AJ25" s="360"/>
      <c r="AK25" s="360"/>
      <c r="AL25" s="361"/>
      <c r="AM25" s="359">
        <v>1970747</v>
      </c>
      <c r="AN25" s="360"/>
      <c r="AO25" s="360"/>
      <c r="AP25" s="360"/>
      <c r="AQ25" s="360"/>
      <c r="AR25" s="361"/>
      <c r="AS25" s="359">
        <v>2911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43621719</v>
      </c>
      <c r="BO25" s="436"/>
      <c r="BP25" s="436"/>
      <c r="BQ25" s="436"/>
      <c r="BR25" s="436"/>
      <c r="BS25" s="436"/>
      <c r="BT25" s="436"/>
      <c r="BU25" s="437"/>
      <c r="BV25" s="435">
        <v>37859288</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7300</v>
      </c>
      <c r="R26" s="360"/>
      <c r="S26" s="360"/>
      <c r="T26" s="360"/>
      <c r="U26" s="360"/>
      <c r="V26" s="361"/>
      <c r="W26" s="449"/>
      <c r="X26" s="386"/>
      <c r="Y26" s="387"/>
      <c r="Z26" s="362" t="s">
        <v>168</v>
      </c>
      <c r="AA26" s="417"/>
      <c r="AB26" s="417"/>
      <c r="AC26" s="417"/>
      <c r="AD26" s="417"/>
      <c r="AE26" s="417"/>
      <c r="AF26" s="417"/>
      <c r="AG26" s="418"/>
      <c r="AH26" s="359">
        <v>206</v>
      </c>
      <c r="AI26" s="360"/>
      <c r="AJ26" s="360"/>
      <c r="AK26" s="360"/>
      <c r="AL26" s="361"/>
      <c r="AM26" s="359">
        <v>679800</v>
      </c>
      <c r="AN26" s="360"/>
      <c r="AO26" s="360"/>
      <c r="AP26" s="360"/>
      <c r="AQ26" s="360"/>
      <c r="AR26" s="361"/>
      <c r="AS26" s="359">
        <v>3300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270000</v>
      </c>
      <c r="BO26" s="407"/>
      <c r="BP26" s="407"/>
      <c r="BQ26" s="407"/>
      <c r="BR26" s="407"/>
      <c r="BS26" s="407"/>
      <c r="BT26" s="407"/>
      <c r="BU26" s="408"/>
      <c r="BV26" s="406">
        <v>240000</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7590</v>
      </c>
      <c r="R27" s="360"/>
      <c r="S27" s="360"/>
      <c r="T27" s="360"/>
      <c r="U27" s="360"/>
      <c r="V27" s="361"/>
      <c r="W27" s="449"/>
      <c r="X27" s="386"/>
      <c r="Y27" s="387"/>
      <c r="Z27" s="362" t="s">
        <v>171</v>
      </c>
      <c r="AA27" s="363"/>
      <c r="AB27" s="363"/>
      <c r="AC27" s="363"/>
      <c r="AD27" s="363"/>
      <c r="AE27" s="363"/>
      <c r="AF27" s="363"/>
      <c r="AG27" s="364"/>
      <c r="AH27" s="359">
        <v>152</v>
      </c>
      <c r="AI27" s="360"/>
      <c r="AJ27" s="360"/>
      <c r="AK27" s="360"/>
      <c r="AL27" s="361"/>
      <c r="AM27" s="359">
        <v>564132</v>
      </c>
      <c r="AN27" s="360"/>
      <c r="AO27" s="360"/>
      <c r="AP27" s="360"/>
      <c r="AQ27" s="360"/>
      <c r="AR27" s="361"/>
      <c r="AS27" s="359">
        <v>3711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6860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21068345</v>
      </c>
      <c r="BO28" s="436"/>
      <c r="BP28" s="436"/>
      <c r="BQ28" s="436"/>
      <c r="BR28" s="436"/>
      <c r="BS28" s="436"/>
      <c r="BT28" s="436"/>
      <c r="BU28" s="437"/>
      <c r="BV28" s="435">
        <v>24113314</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48</v>
      </c>
      <c r="M29" s="360"/>
      <c r="N29" s="360"/>
      <c r="O29" s="360"/>
      <c r="P29" s="361"/>
      <c r="Q29" s="359">
        <v>6130</v>
      </c>
      <c r="R29" s="360"/>
      <c r="S29" s="360"/>
      <c r="T29" s="360"/>
      <c r="U29" s="360"/>
      <c r="V29" s="361"/>
      <c r="W29" s="450"/>
      <c r="X29" s="451"/>
      <c r="Y29" s="452"/>
      <c r="Z29" s="362" t="s">
        <v>177</v>
      </c>
      <c r="AA29" s="363"/>
      <c r="AB29" s="363"/>
      <c r="AC29" s="363"/>
      <c r="AD29" s="363"/>
      <c r="AE29" s="363"/>
      <c r="AF29" s="363"/>
      <c r="AG29" s="364"/>
      <c r="AH29" s="359">
        <v>3947</v>
      </c>
      <c r="AI29" s="360"/>
      <c r="AJ29" s="360"/>
      <c r="AK29" s="360"/>
      <c r="AL29" s="361"/>
      <c r="AM29" s="359">
        <v>11952927</v>
      </c>
      <c r="AN29" s="360"/>
      <c r="AO29" s="360"/>
      <c r="AP29" s="360"/>
      <c r="AQ29" s="360"/>
      <c r="AR29" s="361"/>
      <c r="AS29" s="359">
        <v>3028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5680339</v>
      </c>
      <c r="BO29" s="407"/>
      <c r="BP29" s="407"/>
      <c r="BQ29" s="407"/>
      <c r="BR29" s="407"/>
      <c r="BS29" s="407"/>
      <c r="BT29" s="407"/>
      <c r="BU29" s="408"/>
      <c r="BV29" s="406">
        <v>5284386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14886871</v>
      </c>
      <c r="BO30" s="441"/>
      <c r="BP30" s="441"/>
      <c r="BQ30" s="441"/>
      <c r="BR30" s="441"/>
      <c r="BS30" s="441"/>
      <c r="BT30" s="441"/>
      <c r="BU30" s="442"/>
      <c r="BV30" s="440">
        <v>16050764</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地方卸売市場事業会計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IF('各会計、関係団体の財政状況及び健全化判断比率'!B34="","",'各会計、関係団体の財政状況及び健全化判断比率'!B34)</f>
        <v>船橋駅南口市街地再開発事業特別会計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船橋市清美公社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公共用地先行取得事業特別会計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IF('各会計、関係団体の財政状況及び健全化判断比率'!B32="","",'各会計、関係団体の財政状況及び健全化判断比率'!B32)</f>
        <v>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船橋市福祉サービス公社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f>IF(E36="","",C35+1)</f>
        <v>3</v>
      </c>
      <c r="D36" s="354"/>
      <c r="E36" s="355" t="str">
        <f>IF('各会計、関係団体の財政状況及び健全化判断比率'!B9="","",'各会計、関係団体の財政状況及び健全化判断比率'!B9)</f>
        <v>母子父子寡婦福祉資金貸付事業特別会計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IF('各会計、関係団体の財政状況及び健全化判断比率'!B33="","",'各会計、関係団体の財政状況及び健全化判断比率'!B33)</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f t="shared" si="3"/>
        <v>21</v>
      </c>
      <c r="CP36" s="354"/>
      <c r="CQ36" s="355" t="str">
        <f>IF('各会計、関係団体の財政状況及び健全化判断比率'!BS9="","",'各会計、関係団体の財政状況及び健全化判断比率'!BS9)</f>
        <v>船橋市医療公社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f t="shared" si="3"/>
        <v>22</v>
      </c>
      <c r="CP37" s="354"/>
      <c r="CQ37" s="355" t="str">
        <f>IF('各会計、関係団体の財政状況及び健全化判断比率'!BS10="","",'各会計、関係団体の財政状況及び健全化判断比率'!BS10)</f>
        <v>船橋市生きがい福祉事業団</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四市複合事務組合</v>
      </c>
      <c r="BZ38" s="355"/>
      <c r="CA38" s="355"/>
      <c r="CB38" s="355"/>
      <c r="CC38" s="355"/>
      <c r="CD38" s="355"/>
      <c r="CE38" s="355"/>
      <c r="CF38" s="355"/>
      <c r="CG38" s="355"/>
      <c r="CH38" s="355"/>
      <c r="CI38" s="355"/>
      <c r="CJ38" s="355"/>
      <c r="CK38" s="355"/>
      <c r="CL38" s="355"/>
      <c r="CM38" s="355"/>
      <c r="CN38" s="163"/>
      <c r="CO38" s="354">
        <f t="shared" si="3"/>
        <v>23</v>
      </c>
      <c r="CP38" s="354"/>
      <c r="CQ38" s="355" t="str">
        <f>IF('各会計、関係団体の財政状況及び健全化判断比率'!BS11="","",'各会計、関係団体の財政状況及び健全化判断比率'!BS11)</f>
        <v>船橋市公園協会</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千葉県競馬組合</v>
      </c>
      <c r="BZ39" s="355"/>
      <c r="CA39" s="355"/>
      <c r="CB39" s="355"/>
      <c r="CC39" s="355"/>
      <c r="CD39" s="355"/>
      <c r="CE39" s="355"/>
      <c r="CF39" s="355"/>
      <c r="CG39" s="355"/>
      <c r="CH39" s="355"/>
      <c r="CI39" s="355"/>
      <c r="CJ39" s="355"/>
      <c r="CK39" s="355"/>
      <c r="CL39" s="355"/>
      <c r="CM39" s="355"/>
      <c r="CN39" s="163"/>
      <c r="CO39" s="354">
        <f t="shared" si="3"/>
        <v>24</v>
      </c>
      <c r="CP39" s="354"/>
      <c r="CQ39" s="355" t="str">
        <f>IF('各会計、関係団体の財政状況及び健全化判断比率'!BS12="","",'各会計、関係団体の財政状況及び健全化判断比率'!BS12)</f>
        <v>船橋市中小企業勤労者福祉サービスセンター</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17</v>
      </c>
      <c r="BX40" s="354"/>
      <c r="BY40" s="355" t="str">
        <f>IF('各会計、関係団体の財政状況及び健全化判断比率'!B74="","",'各会計、関係団体の財政状況及び健全化判断比率'!B74)</f>
        <v>千葉県後期高齢者医療広域連合（一般会計）</v>
      </c>
      <c r="BZ40" s="355"/>
      <c r="CA40" s="355"/>
      <c r="CB40" s="355"/>
      <c r="CC40" s="355"/>
      <c r="CD40" s="355"/>
      <c r="CE40" s="355"/>
      <c r="CF40" s="355"/>
      <c r="CG40" s="355"/>
      <c r="CH40" s="355"/>
      <c r="CI40" s="355"/>
      <c r="CJ40" s="355"/>
      <c r="CK40" s="355"/>
      <c r="CL40" s="355"/>
      <c r="CM40" s="355"/>
      <c r="CN40" s="163"/>
      <c r="CO40" s="354">
        <f t="shared" si="3"/>
        <v>25</v>
      </c>
      <c r="CP40" s="354"/>
      <c r="CQ40" s="355" t="str">
        <f>IF('各会計、関係団体の財政状況及び健全化判断比率'!BS13="","",'各会計、関係団体の財政状況及び健全化判断比率'!BS13)</f>
        <v>船橋市都市サービス</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18</v>
      </c>
      <c r="BX41" s="354"/>
      <c r="BY41" s="355" t="str">
        <f>IF('各会計、関係団体の財政状況及び健全化判断比率'!B75="","",'各会計、関係団体の財政状況及び健全化判断比率'!B75)</f>
        <v>千葉県後期高齢者医療広域連合（後期高齢者医療特別会計）</v>
      </c>
      <c r="BZ41" s="355"/>
      <c r="CA41" s="355"/>
      <c r="CB41" s="355"/>
      <c r="CC41" s="355"/>
      <c r="CD41" s="355"/>
      <c r="CE41" s="355"/>
      <c r="CF41" s="355"/>
      <c r="CG41" s="355"/>
      <c r="CH41" s="355"/>
      <c r="CI41" s="355"/>
      <c r="CJ41" s="355"/>
      <c r="CK41" s="355"/>
      <c r="CL41" s="355"/>
      <c r="CM41" s="355"/>
      <c r="CN41" s="163"/>
      <c r="CO41" s="354">
        <f t="shared" si="3"/>
        <v>26</v>
      </c>
      <c r="CP41" s="354"/>
      <c r="CQ41" s="355" t="str">
        <f>IF('各会計、関係団体の財政状況及び健全化判断比率'!BS14="","",'各会計、関係団体の財政状況及び健全化判断比率'!BS14)</f>
        <v>東葉高速鉄道(株)</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tZTLPTl11gkZ1RBIJ0E/NOPPdN0TwSKt1XnndZp7jQJc4O2V6/D7Auy/FmKmIgWs3gKV1BYrZYAU6seUvzmmig==" saltValue="STNsmJDLWKn9NXhvNK4B/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538</v>
      </c>
      <c r="D34" s="1136"/>
      <c r="E34" s="1137"/>
      <c r="F34" s="32">
        <v>7.73</v>
      </c>
      <c r="G34" s="33">
        <v>8.31</v>
      </c>
      <c r="H34" s="33">
        <v>8.2799999999999994</v>
      </c>
      <c r="I34" s="33">
        <v>8.09</v>
      </c>
      <c r="J34" s="34">
        <v>7.35</v>
      </c>
      <c r="K34" s="22"/>
      <c r="L34" s="22"/>
      <c r="M34" s="22"/>
      <c r="N34" s="22"/>
      <c r="O34" s="22"/>
      <c r="P34" s="22"/>
    </row>
    <row r="35" spans="1:16" ht="39" customHeight="1" x14ac:dyDescent="0.15">
      <c r="A35" s="22"/>
      <c r="B35" s="35"/>
      <c r="C35" s="1132" t="s">
        <v>539</v>
      </c>
      <c r="D35" s="1132"/>
      <c r="E35" s="1133"/>
      <c r="F35" s="36">
        <v>3.03</v>
      </c>
      <c r="G35" s="37">
        <v>7.93</v>
      </c>
      <c r="H35" s="37">
        <v>5.18</v>
      </c>
      <c r="I35" s="37">
        <v>0.96</v>
      </c>
      <c r="J35" s="38">
        <v>3.27</v>
      </c>
      <c r="K35" s="22"/>
      <c r="L35" s="22"/>
      <c r="M35" s="22"/>
      <c r="N35" s="22"/>
      <c r="O35" s="22"/>
      <c r="P35" s="22"/>
    </row>
    <row r="36" spans="1:16" ht="39" customHeight="1" x14ac:dyDescent="0.15">
      <c r="A36" s="22"/>
      <c r="B36" s="35"/>
      <c r="C36" s="1132" t="s">
        <v>540</v>
      </c>
      <c r="D36" s="1132"/>
      <c r="E36" s="1133"/>
      <c r="F36" s="36">
        <v>1.58</v>
      </c>
      <c r="G36" s="37">
        <v>1.48</v>
      </c>
      <c r="H36" s="37">
        <v>1.45</v>
      </c>
      <c r="I36" s="37">
        <v>1.69</v>
      </c>
      <c r="J36" s="38">
        <v>2.13</v>
      </c>
      <c r="K36" s="22"/>
      <c r="L36" s="22"/>
      <c r="M36" s="22"/>
      <c r="N36" s="22"/>
      <c r="O36" s="22"/>
      <c r="P36" s="22"/>
    </row>
    <row r="37" spans="1:16" ht="39" customHeight="1" x14ac:dyDescent="0.15">
      <c r="A37" s="22"/>
      <c r="B37" s="35"/>
      <c r="C37" s="1132" t="s">
        <v>541</v>
      </c>
      <c r="D37" s="1132"/>
      <c r="E37" s="1133"/>
      <c r="F37" s="36">
        <v>0.93</v>
      </c>
      <c r="G37" s="37">
        <v>0.99</v>
      </c>
      <c r="H37" s="37">
        <v>1.01</v>
      </c>
      <c r="I37" s="37">
        <v>1.0900000000000001</v>
      </c>
      <c r="J37" s="38">
        <v>1.05</v>
      </c>
      <c r="K37" s="22"/>
      <c r="L37" s="22"/>
      <c r="M37" s="22"/>
      <c r="N37" s="22"/>
      <c r="O37" s="22"/>
      <c r="P37" s="22"/>
    </row>
    <row r="38" spans="1:16" ht="39" customHeight="1" x14ac:dyDescent="0.15">
      <c r="A38" s="22"/>
      <c r="B38" s="35"/>
      <c r="C38" s="1132" t="s">
        <v>542</v>
      </c>
      <c r="D38" s="1132"/>
      <c r="E38" s="1133"/>
      <c r="F38" s="36">
        <v>0.4</v>
      </c>
      <c r="G38" s="37">
        <v>0.23</v>
      </c>
      <c r="H38" s="37">
        <v>0.39</v>
      </c>
      <c r="I38" s="37">
        <v>0</v>
      </c>
      <c r="J38" s="38">
        <v>0.57999999999999996</v>
      </c>
      <c r="K38" s="22"/>
      <c r="L38" s="22"/>
      <c r="M38" s="22"/>
      <c r="N38" s="22"/>
      <c r="O38" s="22"/>
      <c r="P38" s="22"/>
    </row>
    <row r="39" spans="1:16" ht="39" customHeight="1" x14ac:dyDescent="0.15">
      <c r="A39" s="22"/>
      <c r="B39" s="35"/>
      <c r="C39" s="1132" t="s">
        <v>543</v>
      </c>
      <c r="D39" s="1132"/>
      <c r="E39" s="1133"/>
      <c r="F39" s="36">
        <v>0.1</v>
      </c>
      <c r="G39" s="37">
        <v>0.11</v>
      </c>
      <c r="H39" s="37">
        <v>0.15</v>
      </c>
      <c r="I39" s="37">
        <v>0.12</v>
      </c>
      <c r="J39" s="38">
        <v>0.11</v>
      </c>
      <c r="K39" s="22"/>
      <c r="L39" s="22"/>
      <c r="M39" s="22"/>
      <c r="N39" s="22"/>
      <c r="O39" s="22"/>
      <c r="P39" s="22"/>
    </row>
    <row r="40" spans="1:16" ht="39" customHeight="1" x14ac:dyDescent="0.15">
      <c r="A40" s="22"/>
      <c r="B40" s="35"/>
      <c r="C40" s="1132" t="s">
        <v>544</v>
      </c>
      <c r="D40" s="1132"/>
      <c r="E40" s="1133"/>
      <c r="F40" s="36">
        <v>0</v>
      </c>
      <c r="G40" s="37">
        <v>0</v>
      </c>
      <c r="H40" s="37">
        <v>0.01</v>
      </c>
      <c r="I40" s="37">
        <v>0</v>
      </c>
      <c r="J40" s="38">
        <v>0.02</v>
      </c>
      <c r="K40" s="22"/>
      <c r="L40" s="22"/>
      <c r="M40" s="22"/>
      <c r="N40" s="22"/>
      <c r="O40" s="22"/>
      <c r="P40" s="22"/>
    </row>
    <row r="41" spans="1:16" ht="39" customHeight="1" x14ac:dyDescent="0.15">
      <c r="A41" s="22"/>
      <c r="B41" s="35"/>
      <c r="C41" s="1132" t="s">
        <v>545</v>
      </c>
      <c r="D41" s="1132"/>
      <c r="E41" s="1133"/>
      <c r="F41" s="36">
        <v>0.02</v>
      </c>
      <c r="G41" s="37">
        <v>0.02</v>
      </c>
      <c r="H41" s="37">
        <v>0.04</v>
      </c>
      <c r="I41" s="37">
        <v>0.04</v>
      </c>
      <c r="J41" s="38">
        <v>0</v>
      </c>
      <c r="K41" s="22"/>
      <c r="L41" s="22"/>
      <c r="M41" s="22"/>
      <c r="N41" s="22"/>
      <c r="O41" s="22"/>
      <c r="P41" s="22"/>
    </row>
    <row r="42" spans="1:16" ht="39" customHeight="1" x14ac:dyDescent="0.15">
      <c r="A42" s="22"/>
      <c r="B42" s="39"/>
      <c r="C42" s="1132" t="s">
        <v>546</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547</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bgsAjbNfBfHYcLZs71CC9Yyo4GnQR673FMdy3T0PmSpf07688WxVtDKwXShof/Aimq1KCjOy043IvQqxnmpIQ==" saltValue="qgjGJxPAWMJd9ZrYxCX0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15661</v>
      </c>
      <c r="L45" s="58">
        <v>16956</v>
      </c>
      <c r="M45" s="58">
        <v>17919</v>
      </c>
      <c r="N45" s="58">
        <v>17943</v>
      </c>
      <c r="O45" s="59">
        <v>17468</v>
      </c>
      <c r="P45" s="46"/>
      <c r="Q45" s="46"/>
      <c r="R45" s="46"/>
      <c r="S45" s="46"/>
      <c r="T45" s="46"/>
      <c r="U45" s="46"/>
    </row>
    <row r="46" spans="1:21" ht="30.75" customHeight="1" x14ac:dyDescent="0.15">
      <c r="A46" s="46"/>
      <c r="B46" s="1163"/>
      <c r="C46" s="1164"/>
      <c r="D46" s="60"/>
      <c r="E46" s="1140" t="s">
        <v>11</v>
      </c>
      <c r="F46" s="1140"/>
      <c r="G46" s="1140"/>
      <c r="H46" s="1140"/>
      <c r="I46" s="1140"/>
      <c r="J46" s="1141"/>
      <c r="K46" s="61">
        <v>39</v>
      </c>
      <c r="L46" s="62">
        <v>28</v>
      </c>
      <c r="M46" s="62" t="s">
        <v>491</v>
      </c>
      <c r="N46" s="62" t="s">
        <v>491</v>
      </c>
      <c r="O46" s="63" t="s">
        <v>491</v>
      </c>
      <c r="P46" s="46"/>
      <c r="Q46" s="46"/>
      <c r="R46" s="46"/>
      <c r="S46" s="46"/>
      <c r="T46" s="46"/>
      <c r="U46" s="46"/>
    </row>
    <row r="47" spans="1:21" ht="30.75" customHeight="1" x14ac:dyDescent="0.15">
      <c r="A47" s="46"/>
      <c r="B47" s="1163"/>
      <c r="C47" s="1164"/>
      <c r="D47" s="60"/>
      <c r="E47" s="1140" t="s">
        <v>12</v>
      </c>
      <c r="F47" s="1140"/>
      <c r="G47" s="1140"/>
      <c r="H47" s="1140"/>
      <c r="I47" s="1140"/>
      <c r="J47" s="1141"/>
      <c r="K47" s="61">
        <v>33</v>
      </c>
      <c r="L47" s="62">
        <v>17</v>
      </c>
      <c r="M47" s="62" t="s">
        <v>491</v>
      </c>
      <c r="N47" s="62" t="s">
        <v>491</v>
      </c>
      <c r="O47" s="63" t="s">
        <v>491</v>
      </c>
      <c r="P47" s="46"/>
      <c r="Q47" s="46"/>
      <c r="R47" s="46"/>
      <c r="S47" s="46"/>
      <c r="T47" s="46"/>
      <c r="U47" s="46"/>
    </row>
    <row r="48" spans="1:21" ht="30.75" customHeight="1" x14ac:dyDescent="0.15">
      <c r="A48" s="46"/>
      <c r="B48" s="1163"/>
      <c r="C48" s="1164"/>
      <c r="D48" s="60"/>
      <c r="E48" s="1140" t="s">
        <v>13</v>
      </c>
      <c r="F48" s="1140"/>
      <c r="G48" s="1140"/>
      <c r="H48" s="1140"/>
      <c r="I48" s="1140"/>
      <c r="J48" s="1141"/>
      <c r="K48" s="61">
        <v>5846</v>
      </c>
      <c r="L48" s="62">
        <v>5169</v>
      </c>
      <c r="M48" s="62">
        <v>4846</v>
      </c>
      <c r="N48" s="62">
        <v>4765</v>
      </c>
      <c r="O48" s="63">
        <v>4764</v>
      </c>
      <c r="P48" s="46"/>
      <c r="Q48" s="46"/>
      <c r="R48" s="46"/>
      <c r="S48" s="46"/>
      <c r="T48" s="46"/>
      <c r="U48" s="46"/>
    </row>
    <row r="49" spans="1:21" ht="30.75" customHeight="1" x14ac:dyDescent="0.15">
      <c r="A49" s="46"/>
      <c r="B49" s="1163"/>
      <c r="C49" s="1164"/>
      <c r="D49" s="60"/>
      <c r="E49" s="1140" t="s">
        <v>14</v>
      </c>
      <c r="F49" s="1140"/>
      <c r="G49" s="1140"/>
      <c r="H49" s="1140"/>
      <c r="I49" s="1140"/>
      <c r="J49" s="1141"/>
      <c r="K49" s="61">
        <v>115</v>
      </c>
      <c r="L49" s="62">
        <v>194</v>
      </c>
      <c r="M49" s="62">
        <v>268</v>
      </c>
      <c r="N49" s="62">
        <v>265</v>
      </c>
      <c r="O49" s="63">
        <v>274</v>
      </c>
      <c r="P49" s="46"/>
      <c r="Q49" s="46"/>
      <c r="R49" s="46"/>
      <c r="S49" s="46"/>
      <c r="T49" s="46"/>
      <c r="U49" s="46"/>
    </row>
    <row r="50" spans="1:21" ht="30.75" customHeight="1" x14ac:dyDescent="0.15">
      <c r="A50" s="46"/>
      <c r="B50" s="1163"/>
      <c r="C50" s="1164"/>
      <c r="D50" s="60"/>
      <c r="E50" s="1140" t="s">
        <v>15</v>
      </c>
      <c r="F50" s="1140"/>
      <c r="G50" s="1140"/>
      <c r="H50" s="1140"/>
      <c r="I50" s="1140"/>
      <c r="J50" s="1141"/>
      <c r="K50" s="61">
        <v>208</v>
      </c>
      <c r="L50" s="62">
        <v>196</v>
      </c>
      <c r="M50" s="62">
        <v>97</v>
      </c>
      <c r="N50" s="62">
        <v>19</v>
      </c>
      <c r="O50" s="63">
        <v>19</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18688</v>
      </c>
      <c r="L52" s="62">
        <v>18657</v>
      </c>
      <c r="M52" s="62">
        <v>18867</v>
      </c>
      <c r="N52" s="62">
        <v>18651</v>
      </c>
      <c r="O52" s="63">
        <v>18634</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3214</v>
      </c>
      <c r="L53" s="67">
        <v>3903</v>
      </c>
      <c r="M53" s="67">
        <v>4263</v>
      </c>
      <c r="N53" s="67">
        <v>4341</v>
      </c>
      <c r="O53" s="68">
        <v>3891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46" t="s">
        <v>24</v>
      </c>
      <c r="C58" s="1147"/>
      <c r="D58" s="1152" t="s">
        <v>25</v>
      </c>
      <c r="E58" s="1153"/>
      <c r="F58" s="1153"/>
      <c r="G58" s="1153"/>
      <c r="H58" s="1153"/>
      <c r="I58" s="1153"/>
      <c r="J58" s="1154"/>
      <c r="K58" s="81">
        <v>83</v>
      </c>
      <c r="L58" s="82">
        <v>83</v>
      </c>
      <c r="M58" s="82" t="s">
        <v>491</v>
      </c>
      <c r="N58" s="82" t="s">
        <v>491</v>
      </c>
      <c r="O58" s="83" t="s">
        <v>491</v>
      </c>
    </row>
    <row r="59" spans="1:21" ht="31.5" customHeight="1" x14ac:dyDescent="0.15">
      <c r="B59" s="1148"/>
      <c r="C59" s="1149"/>
      <c r="D59" s="1155" t="s">
        <v>26</v>
      </c>
      <c r="E59" s="1156"/>
      <c r="F59" s="1156"/>
      <c r="G59" s="1156"/>
      <c r="H59" s="1156"/>
      <c r="I59" s="1156"/>
      <c r="J59" s="1157"/>
      <c r="K59" s="84">
        <v>61</v>
      </c>
      <c r="L59" s="85">
        <v>44</v>
      </c>
      <c r="M59" s="85" t="s">
        <v>491</v>
      </c>
      <c r="N59" s="85" t="s">
        <v>491</v>
      </c>
      <c r="O59" s="86" t="s">
        <v>491</v>
      </c>
    </row>
    <row r="60" spans="1:21" ht="31.5" customHeight="1" thickBot="1" x14ac:dyDescent="0.2">
      <c r="B60" s="1150"/>
      <c r="C60" s="1151"/>
      <c r="D60" s="1158" t="s">
        <v>27</v>
      </c>
      <c r="E60" s="1159"/>
      <c r="F60" s="1159"/>
      <c r="G60" s="1159"/>
      <c r="H60" s="1159"/>
      <c r="I60" s="1159"/>
      <c r="J60" s="1160"/>
      <c r="K60" s="87">
        <v>117</v>
      </c>
      <c r="L60" s="88">
        <v>67</v>
      </c>
      <c r="M60" s="88" t="s">
        <v>491</v>
      </c>
      <c r="N60" s="88" t="s">
        <v>491</v>
      </c>
      <c r="O60" s="89" t="s">
        <v>491</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UMjgAr/N7LKNhQo4rNKG4I7FZ/kCOReZlZ24cV4iT1xZJ5cfIDOagI71ErzWuLqnyv2JGRttxBdQOARcFx7/yg==" saltValue="DxP6pP/50zRltw6lzqOkt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9" scale="52"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30">
        <v>188584</v>
      </c>
      <c r="J41" s="331">
        <v>186621</v>
      </c>
      <c r="K41" s="331">
        <v>179000</v>
      </c>
      <c r="L41" s="331">
        <v>171380</v>
      </c>
      <c r="M41" s="332">
        <v>165612</v>
      </c>
    </row>
    <row r="42" spans="2:13" ht="27.75" customHeight="1" x14ac:dyDescent="0.15">
      <c r="B42" s="1171"/>
      <c r="C42" s="1172"/>
      <c r="D42" s="104"/>
      <c r="E42" s="1175" t="s">
        <v>32</v>
      </c>
      <c r="F42" s="1175"/>
      <c r="G42" s="1175"/>
      <c r="H42" s="1176"/>
      <c r="I42" s="333">
        <v>1044</v>
      </c>
      <c r="J42" s="334">
        <v>762</v>
      </c>
      <c r="K42" s="334">
        <v>531</v>
      </c>
      <c r="L42" s="334">
        <v>260</v>
      </c>
      <c r="M42" s="335">
        <v>98</v>
      </c>
    </row>
    <row r="43" spans="2:13" ht="27.75" customHeight="1" x14ac:dyDescent="0.15">
      <c r="B43" s="1171"/>
      <c r="C43" s="1172"/>
      <c r="D43" s="104"/>
      <c r="E43" s="1175" t="s">
        <v>33</v>
      </c>
      <c r="F43" s="1175"/>
      <c r="G43" s="1175"/>
      <c r="H43" s="1176"/>
      <c r="I43" s="333">
        <v>70930</v>
      </c>
      <c r="J43" s="334">
        <v>64361</v>
      </c>
      <c r="K43" s="334">
        <v>54519</v>
      </c>
      <c r="L43" s="334">
        <v>52647</v>
      </c>
      <c r="M43" s="335">
        <v>49391</v>
      </c>
    </row>
    <row r="44" spans="2:13" ht="27.75" customHeight="1" x14ac:dyDescent="0.15">
      <c r="B44" s="1171"/>
      <c r="C44" s="1172"/>
      <c r="D44" s="104"/>
      <c r="E44" s="1175" t="s">
        <v>34</v>
      </c>
      <c r="F44" s="1175"/>
      <c r="G44" s="1175"/>
      <c r="H44" s="1176"/>
      <c r="I44" s="333">
        <v>4061</v>
      </c>
      <c r="J44" s="334">
        <v>4104</v>
      </c>
      <c r="K44" s="334">
        <v>4558</v>
      </c>
      <c r="L44" s="334">
        <v>4305</v>
      </c>
      <c r="M44" s="335">
        <v>4042</v>
      </c>
    </row>
    <row r="45" spans="2:13" ht="27.75" customHeight="1" x14ac:dyDescent="0.15">
      <c r="B45" s="1171"/>
      <c r="C45" s="1172"/>
      <c r="D45" s="104"/>
      <c r="E45" s="1175" t="s">
        <v>35</v>
      </c>
      <c r="F45" s="1175"/>
      <c r="G45" s="1175"/>
      <c r="H45" s="1176"/>
      <c r="I45" s="333">
        <v>23471</v>
      </c>
      <c r="J45" s="334">
        <v>23273</v>
      </c>
      <c r="K45" s="334">
        <v>22946</v>
      </c>
      <c r="L45" s="334">
        <v>23833</v>
      </c>
      <c r="M45" s="335">
        <v>23293</v>
      </c>
    </row>
    <row r="46" spans="2:13" ht="27.75" customHeight="1" x14ac:dyDescent="0.15">
      <c r="B46" s="1171"/>
      <c r="C46" s="1172"/>
      <c r="D46" s="105"/>
      <c r="E46" s="1175" t="s">
        <v>36</v>
      </c>
      <c r="F46" s="1175"/>
      <c r="G46" s="1175"/>
      <c r="H46" s="1176"/>
      <c r="I46" s="333">
        <v>39</v>
      </c>
      <c r="J46" s="334">
        <v>30</v>
      </c>
      <c r="K46" s="334">
        <v>31</v>
      </c>
      <c r="L46" s="334">
        <v>52</v>
      </c>
      <c r="M46" s="335">
        <v>27</v>
      </c>
    </row>
    <row r="47" spans="2:13" ht="27.75" customHeight="1" x14ac:dyDescent="0.15">
      <c r="B47" s="1171"/>
      <c r="C47" s="1172"/>
      <c r="D47" s="106"/>
      <c r="E47" s="1185" t="s">
        <v>37</v>
      </c>
      <c r="F47" s="1186"/>
      <c r="G47" s="1186"/>
      <c r="H47" s="1187"/>
      <c r="I47" s="333" t="s">
        <v>491</v>
      </c>
      <c r="J47" s="334" t="s">
        <v>491</v>
      </c>
      <c r="K47" s="334" t="s">
        <v>491</v>
      </c>
      <c r="L47" s="334" t="s">
        <v>491</v>
      </c>
      <c r="M47" s="335" t="s">
        <v>491</v>
      </c>
    </row>
    <row r="48" spans="2:13" ht="27.75" customHeight="1" x14ac:dyDescent="0.15">
      <c r="B48" s="1171"/>
      <c r="C48" s="1172"/>
      <c r="D48" s="104"/>
      <c r="E48" s="1175" t="s">
        <v>38</v>
      </c>
      <c r="F48" s="1175"/>
      <c r="G48" s="1175"/>
      <c r="H48" s="1176"/>
      <c r="I48" s="333" t="s">
        <v>491</v>
      </c>
      <c r="J48" s="334" t="s">
        <v>491</v>
      </c>
      <c r="K48" s="334" t="s">
        <v>491</v>
      </c>
      <c r="L48" s="334" t="s">
        <v>491</v>
      </c>
      <c r="M48" s="335" t="s">
        <v>491</v>
      </c>
    </row>
    <row r="49" spans="2:13" ht="27.75" customHeight="1" x14ac:dyDescent="0.15">
      <c r="B49" s="1173"/>
      <c r="C49" s="1174"/>
      <c r="D49" s="104"/>
      <c r="E49" s="1175" t="s">
        <v>39</v>
      </c>
      <c r="F49" s="1175"/>
      <c r="G49" s="1175"/>
      <c r="H49" s="1176"/>
      <c r="I49" s="333" t="s">
        <v>491</v>
      </c>
      <c r="J49" s="334" t="s">
        <v>491</v>
      </c>
      <c r="K49" s="334" t="s">
        <v>491</v>
      </c>
      <c r="L49" s="334" t="s">
        <v>491</v>
      </c>
      <c r="M49" s="335" t="s">
        <v>491</v>
      </c>
    </row>
    <row r="50" spans="2:13" ht="27.75" customHeight="1" x14ac:dyDescent="0.15">
      <c r="B50" s="1169" t="s">
        <v>40</v>
      </c>
      <c r="C50" s="1170"/>
      <c r="D50" s="107"/>
      <c r="E50" s="1175" t="s">
        <v>41</v>
      </c>
      <c r="F50" s="1175"/>
      <c r="G50" s="1175"/>
      <c r="H50" s="1176"/>
      <c r="I50" s="333">
        <v>22609</v>
      </c>
      <c r="J50" s="334">
        <v>28828</v>
      </c>
      <c r="K50" s="334">
        <v>41995</v>
      </c>
      <c r="L50" s="334">
        <v>46813</v>
      </c>
      <c r="M50" s="335">
        <v>42257</v>
      </c>
    </row>
    <row r="51" spans="2:13" ht="27.75" customHeight="1" x14ac:dyDescent="0.15">
      <c r="B51" s="1171"/>
      <c r="C51" s="1172"/>
      <c r="D51" s="104"/>
      <c r="E51" s="1175" t="s">
        <v>42</v>
      </c>
      <c r="F51" s="1175"/>
      <c r="G51" s="1175"/>
      <c r="H51" s="1176"/>
      <c r="I51" s="333">
        <v>66937</v>
      </c>
      <c r="J51" s="334">
        <v>63661</v>
      </c>
      <c r="K51" s="334">
        <v>57160</v>
      </c>
      <c r="L51" s="334">
        <v>52835</v>
      </c>
      <c r="M51" s="335">
        <v>50210</v>
      </c>
    </row>
    <row r="52" spans="2:13" ht="27.75" customHeight="1" x14ac:dyDescent="0.15">
      <c r="B52" s="1173"/>
      <c r="C52" s="1174"/>
      <c r="D52" s="104"/>
      <c r="E52" s="1175" t="s">
        <v>43</v>
      </c>
      <c r="F52" s="1175"/>
      <c r="G52" s="1175"/>
      <c r="H52" s="1176"/>
      <c r="I52" s="333">
        <v>172709</v>
      </c>
      <c r="J52" s="334">
        <v>169201</v>
      </c>
      <c r="K52" s="334">
        <v>167984</v>
      </c>
      <c r="L52" s="334">
        <v>163242</v>
      </c>
      <c r="M52" s="335">
        <v>154941</v>
      </c>
    </row>
    <row r="53" spans="2:13" ht="27.75" customHeight="1" thickBot="1" x14ac:dyDescent="0.2">
      <c r="B53" s="1177" t="s">
        <v>19</v>
      </c>
      <c r="C53" s="1178"/>
      <c r="D53" s="108"/>
      <c r="E53" s="1179" t="s">
        <v>44</v>
      </c>
      <c r="F53" s="1179"/>
      <c r="G53" s="1179"/>
      <c r="H53" s="1180"/>
      <c r="I53" s="336">
        <v>25876</v>
      </c>
      <c r="J53" s="337">
        <v>17460</v>
      </c>
      <c r="K53" s="337">
        <v>-5555</v>
      </c>
      <c r="L53" s="337">
        <v>-10414</v>
      </c>
      <c r="M53" s="338">
        <v>-4945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5NxQczp8cgm9bPzyL8JXAPCvO0w8j5Ol57Gm/5g3lgOGtfSz+aZP+TOpJLKwzjmJVsipL9cAWTaLQbY1ImaRSg==" saltValue="H58WBMGDMNH7GqCeq5eA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24442</v>
      </c>
      <c r="G55" s="339">
        <v>24113</v>
      </c>
      <c r="H55" s="340">
        <v>21068</v>
      </c>
    </row>
    <row r="56" spans="2:8" ht="52.5" customHeight="1" x14ac:dyDescent="0.15">
      <c r="B56" s="120"/>
      <c r="C56" s="1198" t="s">
        <v>47</v>
      </c>
      <c r="D56" s="1198"/>
      <c r="E56" s="1199"/>
      <c r="F56" s="341">
        <v>4818</v>
      </c>
      <c r="G56" s="341">
        <v>5284</v>
      </c>
      <c r="H56" s="342">
        <v>5680</v>
      </c>
    </row>
    <row r="57" spans="2:8" ht="53.25" customHeight="1" x14ac:dyDescent="0.15">
      <c r="B57" s="120"/>
      <c r="C57" s="1200" t="s">
        <v>48</v>
      </c>
      <c r="D57" s="1200"/>
      <c r="E57" s="1201"/>
      <c r="F57" s="343">
        <v>10047</v>
      </c>
      <c r="G57" s="343">
        <v>16051</v>
      </c>
      <c r="H57" s="344">
        <v>14887</v>
      </c>
    </row>
    <row r="58" spans="2:8" ht="45.75" customHeight="1" x14ac:dyDescent="0.15">
      <c r="B58" s="121"/>
      <c r="C58" s="1188" t="s">
        <v>553</v>
      </c>
      <c r="D58" s="1189"/>
      <c r="E58" s="1190"/>
      <c r="F58" s="345">
        <v>7029</v>
      </c>
      <c r="G58" s="345">
        <v>7137</v>
      </c>
      <c r="H58" s="346">
        <v>7203</v>
      </c>
    </row>
    <row r="59" spans="2:8" ht="45.75" customHeight="1" x14ac:dyDescent="0.15">
      <c r="B59" s="121"/>
      <c r="C59" s="1188" t="s">
        <v>554</v>
      </c>
      <c r="D59" s="1189"/>
      <c r="E59" s="1190"/>
      <c r="F59" s="345" t="s">
        <v>555</v>
      </c>
      <c r="G59" s="345">
        <v>5400</v>
      </c>
      <c r="H59" s="346">
        <v>5404</v>
      </c>
    </row>
    <row r="60" spans="2:8" ht="45.75" customHeight="1" x14ac:dyDescent="0.15">
      <c r="B60" s="121"/>
      <c r="C60" s="1188" t="s">
        <v>556</v>
      </c>
      <c r="D60" s="1189"/>
      <c r="E60" s="1190"/>
      <c r="F60" s="345">
        <v>1306</v>
      </c>
      <c r="G60" s="345">
        <v>2023</v>
      </c>
      <c r="H60" s="346">
        <v>910</v>
      </c>
    </row>
    <row r="61" spans="2:8" ht="45.75" customHeight="1" x14ac:dyDescent="0.15">
      <c r="B61" s="121"/>
      <c r="C61" s="1188" t="s">
        <v>557</v>
      </c>
      <c r="D61" s="1189"/>
      <c r="E61" s="1190"/>
      <c r="F61" s="345">
        <v>795</v>
      </c>
      <c r="G61" s="345">
        <v>638</v>
      </c>
      <c r="H61" s="346">
        <v>494</v>
      </c>
    </row>
    <row r="62" spans="2:8" ht="45.75" customHeight="1" thickBot="1" x14ac:dyDescent="0.2">
      <c r="B62" s="122"/>
      <c r="C62" s="1191" t="s">
        <v>558</v>
      </c>
      <c r="D62" s="1192"/>
      <c r="E62" s="1193"/>
      <c r="F62" s="347">
        <v>423</v>
      </c>
      <c r="G62" s="347">
        <v>416</v>
      </c>
      <c r="H62" s="348">
        <v>408</v>
      </c>
    </row>
    <row r="63" spans="2:8" ht="52.5" customHeight="1" thickBot="1" x14ac:dyDescent="0.2">
      <c r="B63" s="123"/>
      <c r="C63" s="1194" t="s">
        <v>49</v>
      </c>
      <c r="D63" s="1194"/>
      <c r="E63" s="1195"/>
      <c r="F63" s="349">
        <v>39307</v>
      </c>
      <c r="G63" s="349">
        <v>45448</v>
      </c>
      <c r="H63" s="350">
        <v>41636</v>
      </c>
    </row>
    <row r="64" spans="2:8" x14ac:dyDescent="0.15"/>
  </sheetData>
  <sheetProtection algorithmName="SHA-512" hashValue="lcTDhtpk7KgSmsZCLQw43JoC3sgOCb3lV6VzB2NYP8F6TAHK+0IEmNjFkCOcwBIEGxb3elvplusfUE5OPsFySw==" saltValue="WMvSNm16h38inD8AUiAv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29007</v>
      </c>
      <c r="E3" s="142"/>
      <c r="F3" s="143">
        <v>52191</v>
      </c>
      <c r="G3" s="144"/>
      <c r="H3" s="145"/>
    </row>
    <row r="4" spans="1:8" x14ac:dyDescent="0.15">
      <c r="A4" s="146"/>
      <c r="B4" s="147"/>
      <c r="C4" s="148"/>
      <c r="D4" s="149">
        <v>16227</v>
      </c>
      <c r="E4" s="150"/>
      <c r="F4" s="151">
        <v>26807</v>
      </c>
      <c r="G4" s="152"/>
      <c r="H4" s="153"/>
    </row>
    <row r="5" spans="1:8" x14ac:dyDescent="0.15">
      <c r="A5" s="134" t="s">
        <v>523</v>
      </c>
      <c r="B5" s="139"/>
      <c r="C5" s="140"/>
      <c r="D5" s="141">
        <v>20812</v>
      </c>
      <c r="E5" s="142"/>
      <c r="F5" s="143">
        <v>48105</v>
      </c>
      <c r="G5" s="144"/>
      <c r="H5" s="145"/>
    </row>
    <row r="6" spans="1:8" x14ac:dyDescent="0.15">
      <c r="A6" s="146"/>
      <c r="B6" s="147"/>
      <c r="C6" s="148"/>
      <c r="D6" s="149">
        <v>10966</v>
      </c>
      <c r="E6" s="150"/>
      <c r="F6" s="151">
        <v>24072</v>
      </c>
      <c r="G6" s="152"/>
      <c r="H6" s="153"/>
    </row>
    <row r="7" spans="1:8" x14ac:dyDescent="0.15">
      <c r="A7" s="134" t="s">
        <v>524</v>
      </c>
      <c r="B7" s="139"/>
      <c r="C7" s="140"/>
      <c r="D7" s="141">
        <v>18355</v>
      </c>
      <c r="E7" s="142"/>
      <c r="F7" s="143">
        <v>47446</v>
      </c>
      <c r="G7" s="144"/>
      <c r="H7" s="145"/>
    </row>
    <row r="8" spans="1:8" x14ac:dyDescent="0.15">
      <c r="A8" s="146"/>
      <c r="B8" s="147"/>
      <c r="C8" s="148"/>
      <c r="D8" s="149">
        <v>12185</v>
      </c>
      <c r="E8" s="150"/>
      <c r="F8" s="151">
        <v>24371</v>
      </c>
      <c r="G8" s="152"/>
      <c r="H8" s="153"/>
    </row>
    <row r="9" spans="1:8" x14ac:dyDescent="0.15">
      <c r="A9" s="134" t="s">
        <v>525</v>
      </c>
      <c r="B9" s="139"/>
      <c r="C9" s="140"/>
      <c r="D9" s="141">
        <v>22860</v>
      </c>
      <c r="E9" s="142"/>
      <c r="F9" s="143">
        <v>48387</v>
      </c>
      <c r="G9" s="144"/>
      <c r="H9" s="145"/>
    </row>
    <row r="10" spans="1:8" x14ac:dyDescent="0.15">
      <c r="A10" s="146"/>
      <c r="B10" s="147"/>
      <c r="C10" s="148"/>
      <c r="D10" s="149">
        <v>16867</v>
      </c>
      <c r="E10" s="150"/>
      <c r="F10" s="151">
        <v>25592</v>
      </c>
      <c r="G10" s="152"/>
      <c r="H10" s="153"/>
    </row>
    <row r="11" spans="1:8" x14ac:dyDescent="0.15">
      <c r="A11" s="134" t="s">
        <v>526</v>
      </c>
      <c r="B11" s="139"/>
      <c r="C11" s="140"/>
      <c r="D11" s="141">
        <v>26904</v>
      </c>
      <c r="E11" s="142"/>
      <c r="F11" s="143">
        <v>49684</v>
      </c>
      <c r="G11" s="144"/>
      <c r="H11" s="145"/>
    </row>
    <row r="12" spans="1:8" x14ac:dyDescent="0.15">
      <c r="A12" s="146"/>
      <c r="B12" s="147"/>
      <c r="C12" s="154"/>
      <c r="D12" s="149">
        <v>21702</v>
      </c>
      <c r="E12" s="150"/>
      <c r="F12" s="151">
        <v>28303</v>
      </c>
      <c r="G12" s="152"/>
      <c r="H12" s="153"/>
    </row>
    <row r="13" spans="1:8" x14ac:dyDescent="0.15">
      <c r="A13" s="134"/>
      <c r="B13" s="139"/>
      <c r="C13" s="140"/>
      <c r="D13" s="141">
        <v>23588</v>
      </c>
      <c r="E13" s="142"/>
      <c r="F13" s="143">
        <v>49163</v>
      </c>
      <c r="G13" s="155"/>
      <c r="H13" s="145"/>
    </row>
    <row r="14" spans="1:8" x14ac:dyDescent="0.15">
      <c r="A14" s="146"/>
      <c r="B14" s="147"/>
      <c r="C14" s="148"/>
      <c r="D14" s="149">
        <v>15589</v>
      </c>
      <c r="E14" s="150"/>
      <c r="F14" s="151">
        <v>25829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3.1</v>
      </c>
      <c r="C19" s="156">
        <f>ROUND(VALUE(SUBSTITUTE(実質収支比率等に係る経年分析!G$48,"▲","-")),2)</f>
        <v>8.01</v>
      </c>
      <c r="D19" s="156">
        <f>ROUND(VALUE(SUBSTITUTE(実質収支比率等に係る経年分析!H$48,"▲","-")),2)</f>
        <v>5.28</v>
      </c>
      <c r="E19" s="156">
        <f>ROUND(VALUE(SUBSTITUTE(実質収支比率等に係る経年分析!I$48,"▲","-")),2)</f>
        <v>1.07</v>
      </c>
      <c r="F19" s="156">
        <f>ROUND(VALUE(SUBSTITUTE(実質収支比率等に係る経年分析!J$48,"▲","-")),2)</f>
        <v>3.34</v>
      </c>
    </row>
    <row r="20" spans="1:11" x14ac:dyDescent="0.15">
      <c r="A20" s="156" t="s">
        <v>53</v>
      </c>
      <c r="B20" s="156">
        <f>ROUND(VALUE(SUBSTITUTE(実質収支比率等に係る経年分析!F$47,"▲","-")),2)</f>
        <v>9.57</v>
      </c>
      <c r="C20" s="156">
        <f>ROUND(VALUE(SUBSTITUTE(実質収支比率等に係る経年分析!G$47,"▲","-")),2)</f>
        <v>11.72</v>
      </c>
      <c r="D20" s="156">
        <f>ROUND(VALUE(SUBSTITUTE(実質収支比率等に係る経年分析!H$47,"▲","-")),2)</f>
        <v>19.57</v>
      </c>
      <c r="E20" s="156">
        <f>ROUND(VALUE(SUBSTITUTE(実質収支比率等に係る経年分析!I$47,"▲","-")),2)</f>
        <v>18.86</v>
      </c>
      <c r="F20" s="156">
        <f>ROUND(VALUE(SUBSTITUTE(実質収支比率等に係る経年分析!J$47,"▲","-")),2)</f>
        <v>16.010000000000002</v>
      </c>
    </row>
    <row r="21" spans="1:11" x14ac:dyDescent="0.15">
      <c r="A21" s="156" t="s">
        <v>54</v>
      </c>
      <c r="B21" s="156">
        <f>IF(ISNUMBER(VALUE(SUBSTITUTE(実質収支比率等に係る経年分析!F$49,"▲","-"))),ROUND(VALUE(SUBSTITUTE(実質収支比率等に係る経年分析!F$49,"▲","-")),2),NA())</f>
        <v>-0.48</v>
      </c>
      <c r="C21" s="156">
        <f>IF(ISNUMBER(VALUE(SUBSTITUTE(実質収支比率等に係る経年分析!G$49,"▲","-"))),ROUND(VALUE(SUBSTITUTE(実質収支比率等に係る経年分析!G$49,"▲","-")),2),NA())</f>
        <v>7.37</v>
      </c>
      <c r="D21" s="156">
        <f>IF(ISNUMBER(VALUE(SUBSTITUTE(実質収支比率等に係る経年分析!H$49,"▲","-"))),ROUND(VALUE(SUBSTITUTE(実質収支比率等に係る経年分析!H$49,"▲","-")),2),NA())</f>
        <v>-2.79</v>
      </c>
      <c r="E21" s="156">
        <f>IF(ISNUMBER(VALUE(SUBSTITUTE(実質収支比率等に係る経年分析!I$49,"▲","-"))),ROUND(VALUE(SUBSTITUTE(実質収支比率等に係る経年分析!I$49,"▲","-")),2),NA())</f>
        <v>-9.0399999999999991</v>
      </c>
      <c r="F21" s="156">
        <f>IF(ISNUMBER(VALUE(SUBSTITUTE(実質収支比率等に係る経年分析!J$49,"▲","-"))),ROUND(VALUE(SUBSTITUTE(実質収支比率等に係る経年分析!J$49,"▲","-")),2),NA())</f>
        <v>-0.1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母子父子寡婦福祉資金貸付事業特別会計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0.11</v>
      </c>
    </row>
    <row r="32" spans="1:11" x14ac:dyDescent="0.15">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0.57999999999999996</v>
      </c>
    </row>
    <row r="33" spans="1:16" x14ac:dyDescent="0.15">
      <c r="A33" s="157" t="str">
        <f>IF(連結実質赤字比率に係る赤字・黒字の構成分析!C$37="",NA(),連結実質赤字比率に係る赤字・黒字の構成分析!C$37)</f>
        <v>地方卸売市場事業会計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1.0900000000000001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1.05</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1.69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2.13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3.03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7.93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5.18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3.27</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7.73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8.31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8.2799999999999994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8.09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7.35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18688</v>
      </c>
      <c r="E42" s="158"/>
      <c r="F42" s="158"/>
      <c r="G42" s="158">
        <f>'実質公債費比率（分子）の構造'!L$52</f>
        <v>18657</v>
      </c>
      <c r="H42" s="158"/>
      <c r="I42" s="158"/>
      <c r="J42" s="158">
        <f>'実質公債費比率（分子）の構造'!M$52</f>
        <v>18867</v>
      </c>
      <c r="K42" s="158"/>
      <c r="L42" s="158"/>
      <c r="M42" s="158">
        <f>'実質公債費比率（分子）の構造'!N$52</f>
        <v>18651</v>
      </c>
      <c r="N42" s="158"/>
      <c r="O42" s="158"/>
      <c r="P42" s="158">
        <f>'実質公債費比率（分子）の構造'!O$52</f>
        <v>18634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208</v>
      </c>
      <c r="C44" s="158"/>
      <c r="D44" s="158"/>
      <c r="E44" s="158">
        <f>'実質公債費比率（分子）の構造'!L$50</f>
        <v>196</v>
      </c>
      <c r="F44" s="158"/>
      <c r="G44" s="158"/>
      <c r="H44" s="158">
        <f>'実質公債費比率（分子）の構造'!M$50</f>
        <v>97</v>
      </c>
      <c r="I44" s="158"/>
      <c r="J44" s="158"/>
      <c r="K44" s="158">
        <f>'実質公債費比率（分子）の構造'!N$50</f>
        <v>19</v>
      </c>
      <c r="L44" s="158"/>
      <c r="M44" s="158"/>
      <c r="N44" s="158">
        <f>'実質公債費比率（分子）の構造'!O$50</f>
        <v>19</v>
      </c>
      <c r="O44" s="158"/>
      <c r="P44" s="158"/>
    </row>
    <row r="45" spans="1:16" x14ac:dyDescent="0.15">
      <c r="A45" s="158" t="s">
        <v>63</v>
      </c>
      <c r="B45" s="158">
        <f>'実質公債費比率（分子）の構造'!K$49</f>
        <v>115</v>
      </c>
      <c r="C45" s="158"/>
      <c r="D45" s="158"/>
      <c r="E45" s="158">
        <f>'実質公債費比率（分子）の構造'!L$49</f>
        <v>194</v>
      </c>
      <c r="F45" s="158"/>
      <c r="G45" s="158"/>
      <c r="H45" s="158">
        <f>'実質公債費比率（分子）の構造'!M$49</f>
        <v>268</v>
      </c>
      <c r="I45" s="158"/>
      <c r="J45" s="158"/>
      <c r="K45" s="158">
        <f>'実質公債費比率（分子）の構造'!N$49</f>
        <v>265</v>
      </c>
      <c r="L45" s="158"/>
      <c r="M45" s="158"/>
      <c r="N45" s="158">
        <f>'実質公債費比率（分子）の構造'!O$49</f>
        <v>274</v>
      </c>
      <c r="O45" s="158"/>
      <c r="P45" s="158"/>
    </row>
    <row r="46" spans="1:16" x14ac:dyDescent="0.15">
      <c r="A46" s="158" t="s">
        <v>64</v>
      </c>
      <c r="B46" s="158">
        <f>'実質公債費比率（分子）の構造'!K$48</f>
        <v>5846</v>
      </c>
      <c r="C46" s="158"/>
      <c r="D46" s="158"/>
      <c r="E46" s="158">
        <f>'実質公債費比率（分子）の構造'!L$48</f>
        <v>5169</v>
      </c>
      <c r="F46" s="158"/>
      <c r="G46" s="158"/>
      <c r="H46" s="158">
        <f>'実質公債費比率（分子）の構造'!M$48</f>
        <v>4846</v>
      </c>
      <c r="I46" s="158"/>
      <c r="J46" s="158"/>
      <c r="K46" s="158">
        <f>'実質公債費比率（分子）の構造'!N$48</f>
        <v>4765</v>
      </c>
      <c r="L46" s="158"/>
      <c r="M46" s="158"/>
      <c r="N46" s="158">
        <f>'実質公債費比率（分子）の構造'!O$48</f>
        <v>4764</v>
      </c>
      <c r="O46" s="158"/>
      <c r="P46" s="158"/>
    </row>
    <row r="47" spans="1:16" x14ac:dyDescent="0.15">
      <c r="A47" s="158" t="s">
        <v>12</v>
      </c>
      <c r="B47" s="158">
        <f>'実質公債費比率（分子）の構造'!K$47</f>
        <v>33</v>
      </c>
      <c r="C47" s="158"/>
      <c r="D47" s="158"/>
      <c r="E47" s="158">
        <f>'実質公債費比率（分子）の構造'!L$47</f>
        <v>17</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f>'実質公債費比率（分子）の構造'!K$46</f>
        <v>39</v>
      </c>
      <c r="C48" s="158"/>
      <c r="D48" s="158"/>
      <c r="E48" s="158">
        <f>'実質公債費比率（分子）の構造'!L$46</f>
        <v>28</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15661</v>
      </c>
      <c r="C49" s="158"/>
      <c r="D49" s="158"/>
      <c r="E49" s="158">
        <f>'実質公債費比率（分子）の構造'!L$45</f>
        <v>16956</v>
      </c>
      <c r="F49" s="158"/>
      <c r="G49" s="158"/>
      <c r="H49" s="158">
        <f>'実質公債費比率（分子）の構造'!M$45</f>
        <v>17919</v>
      </c>
      <c r="I49" s="158"/>
      <c r="J49" s="158"/>
      <c r="K49" s="158">
        <f>'実質公債費比率（分子）の構造'!N$45</f>
        <v>17943</v>
      </c>
      <c r="L49" s="158"/>
      <c r="M49" s="158"/>
      <c r="N49" s="158">
        <f>'実質公債費比率（分子）の構造'!O$45</f>
        <v>17468</v>
      </c>
      <c r="O49" s="158"/>
      <c r="P49" s="158"/>
    </row>
    <row r="50" spans="1:16" x14ac:dyDescent="0.15">
      <c r="A50" s="158" t="s">
        <v>67</v>
      </c>
      <c r="B50" s="158" t="e">
        <f>NA()</f>
        <v>#N/A</v>
      </c>
      <c r="C50" s="158">
        <f>IF(ISNUMBER('実質公債費比率（分子）の構造'!K$53),'実質公債費比率（分子）の構造'!K$53,NA())</f>
        <v>3214</v>
      </c>
      <c r="D50" s="158" t="e">
        <f>NA()</f>
        <v>#N/A</v>
      </c>
      <c r="E50" s="158" t="e">
        <f>NA()</f>
        <v>#N/A</v>
      </c>
      <c r="F50" s="158">
        <f>IF(ISNUMBER('実質公債費比率（分子）の構造'!L$53),'実質公債費比率（分子）の構造'!L$53,NA())</f>
        <v>3903</v>
      </c>
      <c r="G50" s="158" t="e">
        <f>NA()</f>
        <v>#N/A</v>
      </c>
      <c r="H50" s="158" t="e">
        <f>NA()</f>
        <v>#N/A</v>
      </c>
      <c r="I50" s="158">
        <f>IF(ISNUMBER('実質公債費比率（分子）の構造'!M$53),'実質公債費比率（分子）の構造'!M$53,NA())</f>
        <v>4263</v>
      </c>
      <c r="J50" s="158" t="e">
        <f>NA()</f>
        <v>#N/A</v>
      </c>
      <c r="K50" s="158" t="e">
        <f>NA()</f>
        <v>#N/A</v>
      </c>
      <c r="L50" s="158">
        <f>IF(ISNUMBER('実質公債費比率（分子）の構造'!N$53),'実質公債費比率（分子）の構造'!N$53,NA())</f>
        <v>4341</v>
      </c>
      <c r="M50" s="158" t="e">
        <f>NA()</f>
        <v>#N/A</v>
      </c>
      <c r="N50" s="158" t="e">
        <f>NA()</f>
        <v>#N/A</v>
      </c>
      <c r="O50" s="158">
        <f>IF(ISNUMBER('実質公債費比率（分子）の構造'!O$53),'実質公債費比率（分子）の構造'!O$53,NA())</f>
        <v>3891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172709</v>
      </c>
      <c r="E56" s="157"/>
      <c r="F56" s="157"/>
      <c r="G56" s="157">
        <f>'将来負担比率（分子）の構造'!J$52</f>
        <v>169201</v>
      </c>
      <c r="H56" s="157"/>
      <c r="I56" s="157"/>
      <c r="J56" s="157">
        <f>'将来負担比率（分子）の構造'!K$52</f>
        <v>167984</v>
      </c>
      <c r="K56" s="157"/>
      <c r="L56" s="157"/>
      <c r="M56" s="157">
        <f>'将来負担比率（分子）の構造'!L$52</f>
        <v>163242</v>
      </c>
      <c r="N56" s="157"/>
      <c r="O56" s="157"/>
      <c r="P56" s="157">
        <f>'将来負担比率（分子）の構造'!M$52</f>
        <v>154941</v>
      </c>
    </row>
    <row r="57" spans="1:16" x14ac:dyDescent="0.15">
      <c r="A57" s="157" t="s">
        <v>42</v>
      </c>
      <c r="B57" s="157"/>
      <c r="C57" s="157"/>
      <c r="D57" s="157">
        <f>'将来負担比率（分子）の構造'!I$51</f>
        <v>66937</v>
      </c>
      <c r="E57" s="157"/>
      <c r="F57" s="157"/>
      <c r="G57" s="157">
        <f>'将来負担比率（分子）の構造'!J$51</f>
        <v>63661</v>
      </c>
      <c r="H57" s="157"/>
      <c r="I57" s="157"/>
      <c r="J57" s="157">
        <f>'将来負担比率（分子）の構造'!K$51</f>
        <v>57160</v>
      </c>
      <c r="K57" s="157"/>
      <c r="L57" s="157"/>
      <c r="M57" s="157">
        <f>'将来負担比率（分子）の構造'!L$51</f>
        <v>52835</v>
      </c>
      <c r="N57" s="157"/>
      <c r="O57" s="157"/>
      <c r="P57" s="157">
        <f>'将来負担比率（分子）の構造'!M$51</f>
        <v>50210</v>
      </c>
    </row>
    <row r="58" spans="1:16" x14ac:dyDescent="0.15">
      <c r="A58" s="157" t="s">
        <v>41</v>
      </c>
      <c r="B58" s="157"/>
      <c r="C58" s="157"/>
      <c r="D58" s="157">
        <f>'将来負担比率（分子）の構造'!I$50</f>
        <v>22609</v>
      </c>
      <c r="E58" s="157"/>
      <c r="F58" s="157"/>
      <c r="G58" s="157">
        <f>'将来負担比率（分子）の構造'!J$50</f>
        <v>28828</v>
      </c>
      <c r="H58" s="157"/>
      <c r="I58" s="157"/>
      <c r="J58" s="157">
        <f>'将来負担比率（分子）の構造'!K$50</f>
        <v>41995</v>
      </c>
      <c r="K58" s="157"/>
      <c r="L58" s="157"/>
      <c r="M58" s="157">
        <f>'将来負担比率（分子）の構造'!L$50</f>
        <v>46813</v>
      </c>
      <c r="N58" s="157"/>
      <c r="O58" s="157"/>
      <c r="P58" s="157">
        <f>'将来負担比率（分子）の構造'!M$50</f>
        <v>42257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39</v>
      </c>
      <c r="C61" s="157"/>
      <c r="D61" s="157"/>
      <c r="E61" s="157">
        <f>'将来負担比率（分子）の構造'!J$46</f>
        <v>30</v>
      </c>
      <c r="F61" s="157"/>
      <c r="G61" s="157"/>
      <c r="H61" s="157">
        <f>'将来負担比率（分子）の構造'!K$46</f>
        <v>31</v>
      </c>
      <c r="I61" s="157"/>
      <c r="J61" s="157"/>
      <c r="K61" s="157">
        <f>'将来負担比率（分子）の構造'!L$46</f>
        <v>52</v>
      </c>
      <c r="L61" s="157"/>
      <c r="M61" s="157"/>
      <c r="N61" s="157">
        <f>'将来負担比率（分子）の構造'!M$46</f>
        <v>27</v>
      </c>
      <c r="O61" s="157"/>
      <c r="P61" s="157"/>
    </row>
    <row r="62" spans="1:16" x14ac:dyDescent="0.15">
      <c r="A62" s="157" t="s">
        <v>35</v>
      </c>
      <c r="B62" s="157">
        <f>'将来負担比率（分子）の構造'!I$45</f>
        <v>23471</v>
      </c>
      <c r="C62" s="157"/>
      <c r="D62" s="157"/>
      <c r="E62" s="157">
        <f>'将来負担比率（分子）の構造'!J$45</f>
        <v>23273</v>
      </c>
      <c r="F62" s="157"/>
      <c r="G62" s="157"/>
      <c r="H62" s="157">
        <f>'将来負担比率（分子）の構造'!K$45</f>
        <v>22946</v>
      </c>
      <c r="I62" s="157"/>
      <c r="J62" s="157"/>
      <c r="K62" s="157">
        <f>'将来負担比率（分子）の構造'!L$45</f>
        <v>23833</v>
      </c>
      <c r="L62" s="157"/>
      <c r="M62" s="157"/>
      <c r="N62" s="157">
        <f>'将来負担比率（分子）の構造'!M$45</f>
        <v>23293</v>
      </c>
      <c r="O62" s="157"/>
      <c r="P62" s="157"/>
    </row>
    <row r="63" spans="1:16" x14ac:dyDescent="0.15">
      <c r="A63" s="157" t="s">
        <v>34</v>
      </c>
      <c r="B63" s="157">
        <f>'将来負担比率（分子）の構造'!I$44</f>
        <v>4061</v>
      </c>
      <c r="C63" s="157"/>
      <c r="D63" s="157"/>
      <c r="E63" s="157">
        <f>'将来負担比率（分子）の構造'!J$44</f>
        <v>4104</v>
      </c>
      <c r="F63" s="157"/>
      <c r="G63" s="157"/>
      <c r="H63" s="157">
        <f>'将来負担比率（分子）の構造'!K$44</f>
        <v>4558</v>
      </c>
      <c r="I63" s="157"/>
      <c r="J63" s="157"/>
      <c r="K63" s="157">
        <f>'将来負担比率（分子）の構造'!L$44</f>
        <v>4305</v>
      </c>
      <c r="L63" s="157"/>
      <c r="M63" s="157"/>
      <c r="N63" s="157">
        <f>'将来負担比率（分子）の構造'!M$44</f>
        <v>4042</v>
      </c>
      <c r="O63" s="157"/>
      <c r="P63" s="157"/>
    </row>
    <row r="64" spans="1:16" x14ac:dyDescent="0.15">
      <c r="A64" s="157" t="s">
        <v>33</v>
      </c>
      <c r="B64" s="157">
        <f>'将来負担比率（分子）の構造'!I$43</f>
        <v>70930</v>
      </c>
      <c r="C64" s="157"/>
      <c r="D64" s="157"/>
      <c r="E64" s="157">
        <f>'将来負担比率（分子）の構造'!J$43</f>
        <v>64361</v>
      </c>
      <c r="F64" s="157"/>
      <c r="G64" s="157"/>
      <c r="H64" s="157">
        <f>'将来負担比率（分子）の構造'!K$43</f>
        <v>54519</v>
      </c>
      <c r="I64" s="157"/>
      <c r="J64" s="157"/>
      <c r="K64" s="157">
        <f>'将来負担比率（分子）の構造'!L$43</f>
        <v>52647</v>
      </c>
      <c r="L64" s="157"/>
      <c r="M64" s="157"/>
      <c r="N64" s="157">
        <f>'将来負担比率（分子）の構造'!M$43</f>
        <v>49391</v>
      </c>
      <c r="O64" s="157"/>
      <c r="P64" s="157"/>
    </row>
    <row r="65" spans="1:16" x14ac:dyDescent="0.15">
      <c r="A65" s="157" t="s">
        <v>32</v>
      </c>
      <c r="B65" s="157">
        <f>'将来負担比率（分子）の構造'!I$42</f>
        <v>1044</v>
      </c>
      <c r="C65" s="157"/>
      <c r="D65" s="157"/>
      <c r="E65" s="157">
        <f>'将来負担比率（分子）の構造'!J$42</f>
        <v>762</v>
      </c>
      <c r="F65" s="157"/>
      <c r="G65" s="157"/>
      <c r="H65" s="157">
        <f>'将来負担比率（分子）の構造'!K$42</f>
        <v>531</v>
      </c>
      <c r="I65" s="157"/>
      <c r="J65" s="157"/>
      <c r="K65" s="157">
        <f>'将来負担比率（分子）の構造'!L$42</f>
        <v>260</v>
      </c>
      <c r="L65" s="157"/>
      <c r="M65" s="157"/>
      <c r="N65" s="157">
        <f>'将来負担比率（分子）の構造'!M$42</f>
        <v>98</v>
      </c>
      <c r="O65" s="157"/>
      <c r="P65" s="157"/>
    </row>
    <row r="66" spans="1:16" x14ac:dyDescent="0.15">
      <c r="A66" s="157" t="s">
        <v>31</v>
      </c>
      <c r="B66" s="157">
        <f>'将来負担比率（分子）の構造'!I$41</f>
        <v>188584</v>
      </c>
      <c r="C66" s="157"/>
      <c r="D66" s="157"/>
      <c r="E66" s="157">
        <f>'将来負担比率（分子）の構造'!J$41</f>
        <v>186621</v>
      </c>
      <c r="F66" s="157"/>
      <c r="G66" s="157"/>
      <c r="H66" s="157">
        <f>'将来負担比率（分子）の構造'!K$41</f>
        <v>179000</v>
      </c>
      <c r="I66" s="157"/>
      <c r="J66" s="157"/>
      <c r="K66" s="157">
        <f>'将来負担比率（分子）の構造'!L$41</f>
        <v>171380</v>
      </c>
      <c r="L66" s="157"/>
      <c r="M66" s="157"/>
      <c r="N66" s="157">
        <f>'将来負担比率（分子）の構造'!M$41</f>
        <v>165612</v>
      </c>
      <c r="O66" s="157"/>
      <c r="P66" s="157"/>
    </row>
    <row r="67" spans="1:16" x14ac:dyDescent="0.15">
      <c r="A67" s="157" t="s">
        <v>71</v>
      </c>
      <c r="B67" s="157" t="e">
        <f>NA()</f>
        <v>#N/A</v>
      </c>
      <c r="C67" s="157">
        <f>IF(ISNUMBER('将来負担比率（分子）の構造'!I$53), IF('将来負担比率（分子）の構造'!I$53 &lt; 0, 0, '将来負担比率（分子）の構造'!I$53), NA())</f>
        <v>25876</v>
      </c>
      <c r="D67" s="157" t="e">
        <f>NA()</f>
        <v>#N/A</v>
      </c>
      <c r="E67" s="157" t="e">
        <f>NA()</f>
        <v>#N/A</v>
      </c>
      <c r="F67" s="157">
        <f>IF(ISNUMBER('将来負担比率（分子）の構造'!J$53), IF('将来負担比率（分子）の構造'!J$53 &lt; 0, 0, '将来負担比率（分子）の構造'!J$53), NA())</f>
        <v>17460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24442</v>
      </c>
      <c r="C72" s="161">
        <f>基金残高に係る経年分析!G55</f>
        <v>24113</v>
      </c>
      <c r="D72" s="161">
        <f>基金残高に係る経年分析!H55</f>
        <v>21068</v>
      </c>
    </row>
    <row r="73" spans="1:16" x14ac:dyDescent="0.15">
      <c r="A73" s="160" t="s">
        <v>74</v>
      </c>
      <c r="B73" s="161">
        <f>基金残高に係る経年分析!F56</f>
        <v>4818</v>
      </c>
      <c r="C73" s="161">
        <f>基金残高に係る経年分析!G56</f>
        <v>5284</v>
      </c>
      <c r="D73" s="161">
        <f>基金残高に係る経年分析!H56</f>
        <v>5680</v>
      </c>
    </row>
    <row r="74" spans="1:16" x14ac:dyDescent="0.15">
      <c r="A74" s="160" t="s">
        <v>75</v>
      </c>
      <c r="B74" s="161">
        <f>基金残高に係る経年分析!F57</f>
        <v>10047</v>
      </c>
      <c r="C74" s="161">
        <f>基金残高に係る経年分析!G57</f>
        <v>16051</v>
      </c>
      <c r="D74" s="161">
        <f>基金残高に係る経年分析!H57</f>
        <v>14887</v>
      </c>
    </row>
  </sheetData>
  <sheetProtection algorithmName="SHA-512" hashValue="LP05dPro8SmPb7Czu29uAj2+S94SR74xlq39Z82d7R9Fi1kJZAQGHrFBucuaOTlVVBciS+zl7L5gbDXsk4AJXw==" saltValue="i2DoGmBUP1wtb35AOSXt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107706662</v>
      </c>
      <c r="S5" s="664"/>
      <c r="T5" s="664"/>
      <c r="U5" s="664"/>
      <c r="V5" s="664"/>
      <c r="W5" s="664"/>
      <c r="X5" s="664"/>
      <c r="Y5" s="689"/>
      <c r="Z5" s="702">
        <v>43.2</v>
      </c>
      <c r="AA5" s="702"/>
      <c r="AB5" s="702"/>
      <c r="AC5" s="702"/>
      <c r="AD5" s="703">
        <v>99201640</v>
      </c>
      <c r="AE5" s="703"/>
      <c r="AF5" s="703"/>
      <c r="AG5" s="703"/>
      <c r="AH5" s="703"/>
      <c r="AI5" s="703"/>
      <c r="AJ5" s="703"/>
      <c r="AK5" s="703"/>
      <c r="AL5" s="690">
        <v>72.400000000000006</v>
      </c>
      <c r="AM5" s="672"/>
      <c r="AN5" s="672"/>
      <c r="AO5" s="691"/>
      <c r="AP5" s="666" t="s">
        <v>216</v>
      </c>
      <c r="AQ5" s="667"/>
      <c r="AR5" s="667"/>
      <c r="AS5" s="667"/>
      <c r="AT5" s="667"/>
      <c r="AU5" s="667"/>
      <c r="AV5" s="667"/>
      <c r="AW5" s="667"/>
      <c r="AX5" s="667"/>
      <c r="AY5" s="667"/>
      <c r="AZ5" s="667"/>
      <c r="BA5" s="667"/>
      <c r="BB5" s="667"/>
      <c r="BC5" s="667"/>
      <c r="BD5" s="667"/>
      <c r="BE5" s="667"/>
      <c r="BF5" s="668"/>
      <c r="BG5" s="608">
        <v>96970668</v>
      </c>
      <c r="BH5" s="609"/>
      <c r="BI5" s="609"/>
      <c r="BJ5" s="609"/>
      <c r="BK5" s="609"/>
      <c r="BL5" s="609"/>
      <c r="BM5" s="609"/>
      <c r="BN5" s="610"/>
      <c r="BO5" s="646">
        <v>90</v>
      </c>
      <c r="BP5" s="646"/>
      <c r="BQ5" s="646"/>
      <c r="BR5" s="646"/>
      <c r="BS5" s="647">
        <v>721297</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1102461</v>
      </c>
      <c r="S6" s="609"/>
      <c r="T6" s="609"/>
      <c r="U6" s="609"/>
      <c r="V6" s="609"/>
      <c r="W6" s="609"/>
      <c r="X6" s="609"/>
      <c r="Y6" s="610"/>
      <c r="Z6" s="646">
        <v>0.4</v>
      </c>
      <c r="AA6" s="646"/>
      <c r="AB6" s="646"/>
      <c r="AC6" s="646"/>
      <c r="AD6" s="647">
        <v>1102461</v>
      </c>
      <c r="AE6" s="647"/>
      <c r="AF6" s="647"/>
      <c r="AG6" s="647"/>
      <c r="AH6" s="647"/>
      <c r="AI6" s="647"/>
      <c r="AJ6" s="647"/>
      <c r="AK6" s="647"/>
      <c r="AL6" s="611">
        <v>0.8</v>
      </c>
      <c r="AM6" s="612"/>
      <c r="AN6" s="612"/>
      <c r="AO6" s="648"/>
      <c r="AP6" s="605" t="s">
        <v>221</v>
      </c>
      <c r="AQ6" s="606"/>
      <c r="AR6" s="606"/>
      <c r="AS6" s="606"/>
      <c r="AT6" s="606"/>
      <c r="AU6" s="606"/>
      <c r="AV6" s="606"/>
      <c r="AW6" s="606"/>
      <c r="AX6" s="606"/>
      <c r="AY6" s="606"/>
      <c r="AZ6" s="606"/>
      <c r="BA6" s="606"/>
      <c r="BB6" s="606"/>
      <c r="BC6" s="606"/>
      <c r="BD6" s="606"/>
      <c r="BE6" s="606"/>
      <c r="BF6" s="607"/>
      <c r="BG6" s="608">
        <v>96970668</v>
      </c>
      <c r="BH6" s="609"/>
      <c r="BI6" s="609"/>
      <c r="BJ6" s="609"/>
      <c r="BK6" s="609"/>
      <c r="BL6" s="609"/>
      <c r="BM6" s="609"/>
      <c r="BN6" s="610"/>
      <c r="BO6" s="646">
        <v>90</v>
      </c>
      <c r="BP6" s="646"/>
      <c r="BQ6" s="646"/>
      <c r="BR6" s="646"/>
      <c r="BS6" s="647">
        <v>721297</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951923</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951827</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65017</v>
      </c>
      <c r="S7" s="609"/>
      <c r="T7" s="609"/>
      <c r="U7" s="609"/>
      <c r="V7" s="609"/>
      <c r="W7" s="609"/>
      <c r="X7" s="609"/>
      <c r="Y7" s="610"/>
      <c r="Z7" s="646">
        <v>0</v>
      </c>
      <c r="AA7" s="646"/>
      <c r="AB7" s="646"/>
      <c r="AC7" s="646"/>
      <c r="AD7" s="647">
        <v>65017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51701622</v>
      </c>
      <c r="BH7" s="609"/>
      <c r="BI7" s="609"/>
      <c r="BJ7" s="609"/>
      <c r="BK7" s="609"/>
      <c r="BL7" s="609"/>
      <c r="BM7" s="609"/>
      <c r="BN7" s="610"/>
      <c r="BO7" s="646">
        <v>48</v>
      </c>
      <c r="BP7" s="646"/>
      <c r="BQ7" s="646"/>
      <c r="BR7" s="646"/>
      <c r="BS7" s="647">
        <v>721297</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19360976</v>
      </c>
      <c r="CS7" s="609"/>
      <c r="CT7" s="609"/>
      <c r="CU7" s="609"/>
      <c r="CV7" s="609"/>
      <c r="CW7" s="609"/>
      <c r="CX7" s="609"/>
      <c r="CY7" s="610"/>
      <c r="CZ7" s="646">
        <v>8</v>
      </c>
      <c r="DA7" s="646"/>
      <c r="DB7" s="646"/>
      <c r="DC7" s="646"/>
      <c r="DD7" s="614">
        <v>423115</v>
      </c>
      <c r="DE7" s="609"/>
      <c r="DF7" s="609"/>
      <c r="DG7" s="609"/>
      <c r="DH7" s="609"/>
      <c r="DI7" s="609"/>
      <c r="DJ7" s="609"/>
      <c r="DK7" s="609"/>
      <c r="DL7" s="609"/>
      <c r="DM7" s="609"/>
      <c r="DN7" s="609"/>
      <c r="DO7" s="609"/>
      <c r="DP7" s="610"/>
      <c r="DQ7" s="614">
        <v>15472526</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1097457</v>
      </c>
      <c r="S8" s="609"/>
      <c r="T8" s="609"/>
      <c r="U8" s="609"/>
      <c r="V8" s="609"/>
      <c r="W8" s="609"/>
      <c r="X8" s="609"/>
      <c r="Y8" s="610"/>
      <c r="Z8" s="646">
        <v>0.4</v>
      </c>
      <c r="AA8" s="646"/>
      <c r="AB8" s="646"/>
      <c r="AC8" s="646"/>
      <c r="AD8" s="647">
        <v>1097457</v>
      </c>
      <c r="AE8" s="647"/>
      <c r="AF8" s="647"/>
      <c r="AG8" s="647"/>
      <c r="AH8" s="647"/>
      <c r="AI8" s="647"/>
      <c r="AJ8" s="647"/>
      <c r="AK8" s="647"/>
      <c r="AL8" s="611">
        <v>0.8</v>
      </c>
      <c r="AM8" s="612"/>
      <c r="AN8" s="612"/>
      <c r="AO8" s="648"/>
      <c r="AP8" s="605" t="s">
        <v>227</v>
      </c>
      <c r="AQ8" s="606"/>
      <c r="AR8" s="606"/>
      <c r="AS8" s="606"/>
      <c r="AT8" s="606"/>
      <c r="AU8" s="606"/>
      <c r="AV8" s="606"/>
      <c r="AW8" s="606"/>
      <c r="AX8" s="606"/>
      <c r="AY8" s="606"/>
      <c r="AZ8" s="606"/>
      <c r="BA8" s="606"/>
      <c r="BB8" s="606"/>
      <c r="BC8" s="606"/>
      <c r="BD8" s="606"/>
      <c r="BE8" s="606"/>
      <c r="BF8" s="607"/>
      <c r="BG8" s="608">
        <v>1060440</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120613571</v>
      </c>
      <c r="CS8" s="609"/>
      <c r="CT8" s="609"/>
      <c r="CU8" s="609"/>
      <c r="CV8" s="609"/>
      <c r="CW8" s="609"/>
      <c r="CX8" s="609"/>
      <c r="CY8" s="610"/>
      <c r="CZ8" s="646">
        <v>49.6</v>
      </c>
      <c r="DA8" s="646"/>
      <c r="DB8" s="646"/>
      <c r="DC8" s="646"/>
      <c r="DD8" s="614">
        <v>1971581</v>
      </c>
      <c r="DE8" s="609"/>
      <c r="DF8" s="609"/>
      <c r="DG8" s="609"/>
      <c r="DH8" s="609"/>
      <c r="DI8" s="609"/>
      <c r="DJ8" s="609"/>
      <c r="DK8" s="609"/>
      <c r="DL8" s="609"/>
      <c r="DM8" s="609"/>
      <c r="DN8" s="609"/>
      <c r="DO8" s="609"/>
      <c r="DP8" s="610"/>
      <c r="DQ8" s="614">
        <v>64406474</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1647833</v>
      </c>
      <c r="S9" s="609"/>
      <c r="T9" s="609"/>
      <c r="U9" s="609"/>
      <c r="V9" s="609"/>
      <c r="W9" s="609"/>
      <c r="X9" s="609"/>
      <c r="Y9" s="610"/>
      <c r="Z9" s="646">
        <v>0.7</v>
      </c>
      <c r="AA9" s="646"/>
      <c r="AB9" s="646"/>
      <c r="AC9" s="646"/>
      <c r="AD9" s="647">
        <v>1647833</v>
      </c>
      <c r="AE9" s="647"/>
      <c r="AF9" s="647"/>
      <c r="AG9" s="647"/>
      <c r="AH9" s="647"/>
      <c r="AI9" s="647"/>
      <c r="AJ9" s="647"/>
      <c r="AK9" s="647"/>
      <c r="AL9" s="611">
        <v>1.2</v>
      </c>
      <c r="AM9" s="612"/>
      <c r="AN9" s="612"/>
      <c r="AO9" s="648"/>
      <c r="AP9" s="605" t="s">
        <v>230</v>
      </c>
      <c r="AQ9" s="606"/>
      <c r="AR9" s="606"/>
      <c r="AS9" s="606"/>
      <c r="AT9" s="606"/>
      <c r="AU9" s="606"/>
      <c r="AV9" s="606"/>
      <c r="AW9" s="606"/>
      <c r="AX9" s="606"/>
      <c r="AY9" s="606"/>
      <c r="AZ9" s="606"/>
      <c r="BA9" s="606"/>
      <c r="BB9" s="606"/>
      <c r="BC9" s="606"/>
      <c r="BD9" s="606"/>
      <c r="BE9" s="606"/>
      <c r="BF9" s="607"/>
      <c r="BG9" s="608">
        <v>45070769</v>
      </c>
      <c r="BH9" s="609"/>
      <c r="BI9" s="609"/>
      <c r="BJ9" s="609"/>
      <c r="BK9" s="609"/>
      <c r="BL9" s="609"/>
      <c r="BM9" s="609"/>
      <c r="BN9" s="610"/>
      <c r="BO9" s="646">
        <v>41.8</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19464618</v>
      </c>
      <c r="CS9" s="609"/>
      <c r="CT9" s="609"/>
      <c r="CU9" s="609"/>
      <c r="CV9" s="609"/>
      <c r="CW9" s="609"/>
      <c r="CX9" s="609"/>
      <c r="CY9" s="610"/>
      <c r="CZ9" s="646">
        <v>8</v>
      </c>
      <c r="DA9" s="646"/>
      <c r="DB9" s="646"/>
      <c r="DC9" s="646"/>
      <c r="DD9" s="614">
        <v>410792</v>
      </c>
      <c r="DE9" s="609"/>
      <c r="DF9" s="609"/>
      <c r="DG9" s="609"/>
      <c r="DH9" s="609"/>
      <c r="DI9" s="609"/>
      <c r="DJ9" s="609"/>
      <c r="DK9" s="609"/>
      <c r="DL9" s="609"/>
      <c r="DM9" s="609"/>
      <c r="DN9" s="609"/>
      <c r="DO9" s="609"/>
      <c r="DP9" s="610"/>
      <c r="DQ9" s="614">
        <v>16500100</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1656998</v>
      </c>
      <c r="BH10" s="609"/>
      <c r="BI10" s="609"/>
      <c r="BJ10" s="609"/>
      <c r="BK10" s="609"/>
      <c r="BL10" s="609"/>
      <c r="BM10" s="609"/>
      <c r="BN10" s="610"/>
      <c r="BO10" s="646">
        <v>1.5</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181843</v>
      </c>
      <c r="CS10" s="609"/>
      <c r="CT10" s="609"/>
      <c r="CU10" s="609"/>
      <c r="CV10" s="609"/>
      <c r="CW10" s="609"/>
      <c r="CX10" s="609"/>
      <c r="CY10" s="610"/>
      <c r="CZ10" s="646">
        <v>0.1</v>
      </c>
      <c r="DA10" s="646"/>
      <c r="DB10" s="646"/>
      <c r="DC10" s="646"/>
      <c r="DD10" s="614">
        <v>26400</v>
      </c>
      <c r="DE10" s="609"/>
      <c r="DF10" s="609"/>
      <c r="DG10" s="609"/>
      <c r="DH10" s="609"/>
      <c r="DI10" s="609"/>
      <c r="DJ10" s="609"/>
      <c r="DK10" s="609"/>
      <c r="DL10" s="609"/>
      <c r="DM10" s="609"/>
      <c r="DN10" s="609"/>
      <c r="DO10" s="609"/>
      <c r="DP10" s="610"/>
      <c r="DQ10" s="614">
        <v>177762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15582352</v>
      </c>
      <c r="S11" s="609"/>
      <c r="T11" s="609"/>
      <c r="U11" s="609"/>
      <c r="V11" s="609"/>
      <c r="W11" s="609"/>
      <c r="X11" s="609"/>
      <c r="Y11" s="610"/>
      <c r="Z11" s="611">
        <v>6.2</v>
      </c>
      <c r="AA11" s="612"/>
      <c r="AB11" s="612"/>
      <c r="AC11" s="613"/>
      <c r="AD11" s="614">
        <v>15582352</v>
      </c>
      <c r="AE11" s="609"/>
      <c r="AF11" s="609"/>
      <c r="AG11" s="609"/>
      <c r="AH11" s="609"/>
      <c r="AI11" s="609"/>
      <c r="AJ11" s="609"/>
      <c r="AK11" s="610"/>
      <c r="AL11" s="611">
        <v>11.4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3913415</v>
      </c>
      <c r="BH11" s="609"/>
      <c r="BI11" s="609"/>
      <c r="BJ11" s="609"/>
      <c r="BK11" s="609"/>
      <c r="BL11" s="609"/>
      <c r="BM11" s="609"/>
      <c r="BN11" s="610"/>
      <c r="BO11" s="646">
        <v>3.6</v>
      </c>
      <c r="BP11" s="646"/>
      <c r="BQ11" s="646"/>
      <c r="BR11" s="646"/>
      <c r="BS11" s="647">
        <v>721297</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532062</v>
      </c>
      <c r="CS11" s="609"/>
      <c r="CT11" s="609"/>
      <c r="CU11" s="609"/>
      <c r="CV11" s="609"/>
      <c r="CW11" s="609"/>
      <c r="CX11" s="609"/>
      <c r="CY11" s="610"/>
      <c r="CZ11" s="646">
        <v>0.2</v>
      </c>
      <c r="DA11" s="646"/>
      <c r="DB11" s="646"/>
      <c r="DC11" s="646"/>
      <c r="DD11" s="614">
        <v>129739</v>
      </c>
      <c r="DE11" s="609"/>
      <c r="DF11" s="609"/>
      <c r="DG11" s="609"/>
      <c r="DH11" s="609"/>
      <c r="DI11" s="609"/>
      <c r="DJ11" s="609"/>
      <c r="DK11" s="609"/>
      <c r="DL11" s="609"/>
      <c r="DM11" s="609"/>
      <c r="DN11" s="609"/>
      <c r="DO11" s="609"/>
      <c r="DP11" s="610"/>
      <c r="DQ11" s="614">
        <v>433444</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3254</v>
      </c>
      <c r="S12" s="609"/>
      <c r="T12" s="609"/>
      <c r="U12" s="609"/>
      <c r="V12" s="609"/>
      <c r="W12" s="609"/>
      <c r="X12" s="609"/>
      <c r="Y12" s="610"/>
      <c r="Z12" s="646">
        <v>0</v>
      </c>
      <c r="AA12" s="646"/>
      <c r="AB12" s="646"/>
      <c r="AC12" s="646"/>
      <c r="AD12" s="647">
        <v>3254</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40545161</v>
      </c>
      <c r="BH12" s="609"/>
      <c r="BI12" s="609"/>
      <c r="BJ12" s="609"/>
      <c r="BK12" s="609"/>
      <c r="BL12" s="609"/>
      <c r="BM12" s="609"/>
      <c r="BN12" s="610"/>
      <c r="BO12" s="646">
        <v>37.6</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4676184</v>
      </c>
      <c r="CS12" s="609"/>
      <c r="CT12" s="609"/>
      <c r="CU12" s="609"/>
      <c r="CV12" s="609"/>
      <c r="CW12" s="609"/>
      <c r="CX12" s="609"/>
      <c r="CY12" s="610"/>
      <c r="CZ12" s="646">
        <v>1.9</v>
      </c>
      <c r="DA12" s="646"/>
      <c r="DB12" s="646"/>
      <c r="DC12" s="646"/>
      <c r="DD12" s="614">
        <v>5282</v>
      </c>
      <c r="DE12" s="609"/>
      <c r="DF12" s="609"/>
      <c r="DG12" s="609"/>
      <c r="DH12" s="609"/>
      <c r="DI12" s="609"/>
      <c r="DJ12" s="609"/>
      <c r="DK12" s="609"/>
      <c r="DL12" s="609"/>
      <c r="DM12" s="609"/>
      <c r="DN12" s="609"/>
      <c r="DO12" s="609"/>
      <c r="DP12" s="610"/>
      <c r="DQ12" s="614">
        <v>1609129</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40490964</v>
      </c>
      <c r="BH13" s="609"/>
      <c r="BI13" s="609"/>
      <c r="BJ13" s="609"/>
      <c r="BK13" s="609"/>
      <c r="BL13" s="609"/>
      <c r="BM13" s="609"/>
      <c r="BN13" s="610"/>
      <c r="BO13" s="646">
        <v>37.6</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20374965</v>
      </c>
      <c r="CS13" s="609"/>
      <c r="CT13" s="609"/>
      <c r="CU13" s="609"/>
      <c r="CV13" s="609"/>
      <c r="CW13" s="609"/>
      <c r="CX13" s="609"/>
      <c r="CY13" s="610"/>
      <c r="CZ13" s="646">
        <v>8.4</v>
      </c>
      <c r="DA13" s="646"/>
      <c r="DB13" s="646"/>
      <c r="DC13" s="646"/>
      <c r="DD13" s="614">
        <v>7045380</v>
      </c>
      <c r="DE13" s="609"/>
      <c r="DF13" s="609"/>
      <c r="DG13" s="609"/>
      <c r="DH13" s="609"/>
      <c r="DI13" s="609"/>
      <c r="DJ13" s="609"/>
      <c r="DK13" s="609"/>
      <c r="DL13" s="609"/>
      <c r="DM13" s="609"/>
      <c r="DN13" s="609"/>
      <c r="DO13" s="609"/>
      <c r="DP13" s="610"/>
      <c r="DQ13" s="614">
        <v>14075233</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757936</v>
      </c>
      <c r="BH14" s="609"/>
      <c r="BI14" s="609"/>
      <c r="BJ14" s="609"/>
      <c r="BK14" s="609"/>
      <c r="BL14" s="609"/>
      <c r="BM14" s="609"/>
      <c r="BN14" s="610"/>
      <c r="BO14" s="646">
        <v>0.7</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7478487</v>
      </c>
      <c r="CS14" s="609"/>
      <c r="CT14" s="609"/>
      <c r="CU14" s="609"/>
      <c r="CV14" s="609"/>
      <c r="CW14" s="609"/>
      <c r="CX14" s="609"/>
      <c r="CY14" s="610"/>
      <c r="CZ14" s="646">
        <v>3.1</v>
      </c>
      <c r="DA14" s="646"/>
      <c r="DB14" s="646"/>
      <c r="DC14" s="646"/>
      <c r="DD14" s="614">
        <v>760660</v>
      </c>
      <c r="DE14" s="609"/>
      <c r="DF14" s="609"/>
      <c r="DG14" s="609"/>
      <c r="DH14" s="609"/>
      <c r="DI14" s="609"/>
      <c r="DJ14" s="609"/>
      <c r="DK14" s="609"/>
      <c r="DL14" s="609"/>
      <c r="DM14" s="609"/>
      <c r="DN14" s="609"/>
      <c r="DO14" s="609"/>
      <c r="DP14" s="610"/>
      <c r="DQ14" s="614">
        <v>6819195</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205048</v>
      </c>
      <c r="S15" s="609"/>
      <c r="T15" s="609"/>
      <c r="U15" s="609"/>
      <c r="V15" s="609"/>
      <c r="W15" s="609"/>
      <c r="X15" s="609"/>
      <c r="Y15" s="610"/>
      <c r="Z15" s="646">
        <v>0.1</v>
      </c>
      <c r="AA15" s="646"/>
      <c r="AB15" s="646"/>
      <c r="AC15" s="646"/>
      <c r="AD15" s="647">
        <v>205048</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3965949</v>
      </c>
      <c r="BH15" s="609"/>
      <c r="BI15" s="609"/>
      <c r="BJ15" s="609"/>
      <c r="BK15" s="609"/>
      <c r="BL15" s="609"/>
      <c r="BM15" s="609"/>
      <c r="BN15" s="610"/>
      <c r="BO15" s="646">
        <v>3.7</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30649843</v>
      </c>
      <c r="CS15" s="609"/>
      <c r="CT15" s="609"/>
      <c r="CU15" s="609"/>
      <c r="CV15" s="609"/>
      <c r="CW15" s="609"/>
      <c r="CX15" s="609"/>
      <c r="CY15" s="610"/>
      <c r="CZ15" s="646">
        <v>12.6</v>
      </c>
      <c r="DA15" s="646"/>
      <c r="DB15" s="646"/>
      <c r="DC15" s="646"/>
      <c r="DD15" s="614">
        <v>6698088</v>
      </c>
      <c r="DE15" s="609"/>
      <c r="DF15" s="609"/>
      <c r="DG15" s="609"/>
      <c r="DH15" s="609"/>
      <c r="DI15" s="609"/>
      <c r="DJ15" s="609"/>
      <c r="DK15" s="609"/>
      <c r="DL15" s="609"/>
      <c r="DM15" s="609"/>
      <c r="DN15" s="609"/>
      <c r="DO15" s="609"/>
      <c r="DP15" s="610"/>
      <c r="DQ15" s="614">
        <v>20037015</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1222479</v>
      </c>
      <c r="S16" s="609"/>
      <c r="T16" s="609"/>
      <c r="U16" s="609"/>
      <c r="V16" s="609"/>
      <c r="W16" s="609"/>
      <c r="X16" s="609"/>
      <c r="Y16" s="610"/>
      <c r="Z16" s="646">
        <v>0.5</v>
      </c>
      <c r="AA16" s="646"/>
      <c r="AB16" s="646"/>
      <c r="AC16" s="646"/>
      <c r="AD16" s="647">
        <v>1222479</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3810574</v>
      </c>
      <c r="S17" s="609"/>
      <c r="T17" s="609"/>
      <c r="U17" s="609"/>
      <c r="V17" s="609"/>
      <c r="W17" s="609"/>
      <c r="X17" s="609"/>
      <c r="Y17" s="610"/>
      <c r="Z17" s="646">
        <v>1.5</v>
      </c>
      <c r="AA17" s="646"/>
      <c r="AB17" s="646"/>
      <c r="AC17" s="646"/>
      <c r="AD17" s="647">
        <v>3810574</v>
      </c>
      <c r="AE17" s="647"/>
      <c r="AF17" s="647"/>
      <c r="AG17" s="647"/>
      <c r="AH17" s="647"/>
      <c r="AI17" s="647"/>
      <c r="AJ17" s="647"/>
      <c r="AK17" s="647"/>
      <c r="AL17" s="611">
        <v>2.8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19039177</v>
      </c>
      <c r="CS17" s="609"/>
      <c r="CT17" s="609"/>
      <c r="CU17" s="609"/>
      <c r="CV17" s="609"/>
      <c r="CW17" s="609"/>
      <c r="CX17" s="609"/>
      <c r="CY17" s="610"/>
      <c r="CZ17" s="646">
        <v>7.8</v>
      </c>
      <c r="DA17" s="646"/>
      <c r="DB17" s="646"/>
      <c r="DC17" s="646"/>
      <c r="DD17" s="614" t="s">
        <v>122</v>
      </c>
      <c r="DE17" s="609"/>
      <c r="DF17" s="609"/>
      <c r="DG17" s="609"/>
      <c r="DH17" s="609"/>
      <c r="DI17" s="609"/>
      <c r="DJ17" s="609"/>
      <c r="DK17" s="609"/>
      <c r="DL17" s="609"/>
      <c r="DM17" s="609"/>
      <c r="DN17" s="609"/>
      <c r="DO17" s="609"/>
      <c r="DP17" s="610"/>
      <c r="DQ17" s="614">
        <v>19036384</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698733</v>
      </c>
      <c r="S18" s="609"/>
      <c r="T18" s="609"/>
      <c r="U18" s="609"/>
      <c r="V18" s="609"/>
      <c r="W18" s="609"/>
      <c r="X18" s="609"/>
      <c r="Y18" s="610"/>
      <c r="Z18" s="646">
        <v>0.3</v>
      </c>
      <c r="AA18" s="646"/>
      <c r="AB18" s="646"/>
      <c r="AC18" s="646"/>
      <c r="AD18" s="647">
        <v>698733</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3108721</v>
      </c>
      <c r="S19" s="609"/>
      <c r="T19" s="609"/>
      <c r="U19" s="609"/>
      <c r="V19" s="609"/>
      <c r="W19" s="609"/>
      <c r="X19" s="609"/>
      <c r="Y19" s="610"/>
      <c r="Z19" s="646">
        <v>1.2</v>
      </c>
      <c r="AA19" s="646"/>
      <c r="AB19" s="646"/>
      <c r="AC19" s="646"/>
      <c r="AD19" s="647">
        <v>3108721</v>
      </c>
      <c r="AE19" s="647"/>
      <c r="AF19" s="647"/>
      <c r="AG19" s="647"/>
      <c r="AH19" s="647"/>
      <c r="AI19" s="647"/>
      <c r="AJ19" s="647"/>
      <c r="AK19" s="647"/>
      <c r="AL19" s="611">
        <v>2.2999999999999998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10735994</v>
      </c>
      <c r="BH19" s="609"/>
      <c r="BI19" s="609"/>
      <c r="BJ19" s="609"/>
      <c r="BK19" s="609"/>
      <c r="BL19" s="609"/>
      <c r="BM19" s="609"/>
      <c r="BN19" s="610"/>
      <c r="BO19" s="646">
        <v>10</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3120</v>
      </c>
      <c r="S20" s="609"/>
      <c r="T20" s="609"/>
      <c r="U20" s="609"/>
      <c r="V20" s="609"/>
      <c r="W20" s="609"/>
      <c r="X20" s="609"/>
      <c r="Y20" s="610"/>
      <c r="Z20" s="646">
        <v>0</v>
      </c>
      <c r="AA20" s="646"/>
      <c r="AB20" s="646"/>
      <c r="AC20" s="646"/>
      <c r="AD20" s="647">
        <v>3120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10735994</v>
      </c>
      <c r="BH20" s="609"/>
      <c r="BI20" s="609"/>
      <c r="BJ20" s="609"/>
      <c r="BK20" s="609"/>
      <c r="BL20" s="609"/>
      <c r="BM20" s="609"/>
      <c r="BN20" s="610"/>
      <c r="BO20" s="646">
        <v>10</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243323649</v>
      </c>
      <c r="CS20" s="609"/>
      <c r="CT20" s="609"/>
      <c r="CU20" s="609"/>
      <c r="CV20" s="609"/>
      <c r="CW20" s="609"/>
      <c r="CX20" s="609"/>
      <c r="CY20" s="610"/>
      <c r="CZ20" s="646">
        <v>100</v>
      </c>
      <c r="DA20" s="646"/>
      <c r="DB20" s="646"/>
      <c r="DC20" s="646"/>
      <c r="DD20" s="614">
        <v>17471037</v>
      </c>
      <c r="DE20" s="609"/>
      <c r="DF20" s="609"/>
      <c r="DG20" s="609"/>
      <c r="DH20" s="609"/>
      <c r="DI20" s="609"/>
      <c r="DJ20" s="609"/>
      <c r="DK20" s="609"/>
      <c r="DL20" s="609"/>
      <c r="DM20" s="609"/>
      <c r="DN20" s="609"/>
      <c r="DO20" s="609"/>
      <c r="DP20" s="610"/>
      <c r="DQ20" s="614">
        <v>159519089</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10916370</v>
      </c>
      <c r="S21" s="609"/>
      <c r="T21" s="609"/>
      <c r="U21" s="609"/>
      <c r="V21" s="609"/>
      <c r="W21" s="609"/>
      <c r="X21" s="609"/>
      <c r="Y21" s="610"/>
      <c r="Z21" s="646">
        <v>4.4000000000000004</v>
      </c>
      <c r="AA21" s="646"/>
      <c r="AB21" s="646"/>
      <c r="AC21" s="646"/>
      <c r="AD21" s="647">
        <v>10304898</v>
      </c>
      <c r="AE21" s="647"/>
      <c r="AF21" s="647"/>
      <c r="AG21" s="647"/>
      <c r="AH21" s="647"/>
      <c r="AI21" s="647"/>
      <c r="AJ21" s="647"/>
      <c r="AK21" s="647"/>
      <c r="AL21" s="611">
        <v>7.5</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3401</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10304898</v>
      </c>
      <c r="S22" s="609"/>
      <c r="T22" s="609"/>
      <c r="U22" s="609"/>
      <c r="V22" s="609"/>
      <c r="W22" s="609"/>
      <c r="X22" s="609"/>
      <c r="Y22" s="610"/>
      <c r="Z22" s="646">
        <v>4.0999999999999996</v>
      </c>
      <c r="AA22" s="646"/>
      <c r="AB22" s="646"/>
      <c r="AC22" s="646"/>
      <c r="AD22" s="647">
        <v>10304898</v>
      </c>
      <c r="AE22" s="647"/>
      <c r="AF22" s="647"/>
      <c r="AG22" s="647"/>
      <c r="AH22" s="647"/>
      <c r="AI22" s="647"/>
      <c r="AJ22" s="647"/>
      <c r="AK22" s="647"/>
      <c r="AL22" s="611">
        <v>7.5</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2227571</v>
      </c>
      <c r="BH22" s="609"/>
      <c r="BI22" s="609"/>
      <c r="BJ22" s="609"/>
      <c r="BK22" s="609"/>
      <c r="BL22" s="609"/>
      <c r="BM22" s="609"/>
      <c r="BN22" s="610"/>
      <c r="BO22" s="646">
        <v>2.1</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606266</v>
      </c>
      <c r="S23" s="609"/>
      <c r="T23" s="609"/>
      <c r="U23" s="609"/>
      <c r="V23" s="609"/>
      <c r="W23" s="609"/>
      <c r="X23" s="609"/>
      <c r="Y23" s="610"/>
      <c r="Z23" s="646">
        <v>0.2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8505022</v>
      </c>
      <c r="BH23" s="609"/>
      <c r="BI23" s="609"/>
      <c r="BJ23" s="609"/>
      <c r="BK23" s="609"/>
      <c r="BL23" s="609"/>
      <c r="BM23" s="609"/>
      <c r="BN23" s="610"/>
      <c r="BO23" s="646">
        <v>7.9</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5206</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139222715</v>
      </c>
      <c r="CS24" s="664"/>
      <c r="CT24" s="664"/>
      <c r="CU24" s="664"/>
      <c r="CV24" s="664"/>
      <c r="CW24" s="664"/>
      <c r="CX24" s="664"/>
      <c r="CY24" s="689"/>
      <c r="CZ24" s="690">
        <v>57.2</v>
      </c>
      <c r="DA24" s="672"/>
      <c r="DB24" s="672"/>
      <c r="DC24" s="692"/>
      <c r="DD24" s="688">
        <v>85101061</v>
      </c>
      <c r="DE24" s="664"/>
      <c r="DF24" s="664"/>
      <c r="DG24" s="664"/>
      <c r="DH24" s="664"/>
      <c r="DI24" s="664"/>
      <c r="DJ24" s="664"/>
      <c r="DK24" s="689"/>
      <c r="DL24" s="688">
        <v>76947122</v>
      </c>
      <c r="DM24" s="664"/>
      <c r="DN24" s="664"/>
      <c r="DO24" s="664"/>
      <c r="DP24" s="664"/>
      <c r="DQ24" s="664"/>
      <c r="DR24" s="664"/>
      <c r="DS24" s="664"/>
      <c r="DT24" s="664"/>
      <c r="DU24" s="664"/>
      <c r="DV24" s="689"/>
      <c r="DW24" s="690">
        <v>55.8</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143359507</v>
      </c>
      <c r="S25" s="609"/>
      <c r="T25" s="609"/>
      <c r="U25" s="609"/>
      <c r="V25" s="609"/>
      <c r="W25" s="609"/>
      <c r="X25" s="609"/>
      <c r="Y25" s="610"/>
      <c r="Z25" s="646">
        <v>57.5</v>
      </c>
      <c r="AA25" s="646"/>
      <c r="AB25" s="646"/>
      <c r="AC25" s="646"/>
      <c r="AD25" s="647">
        <v>134243013</v>
      </c>
      <c r="AE25" s="647"/>
      <c r="AF25" s="647"/>
      <c r="AG25" s="647"/>
      <c r="AH25" s="647"/>
      <c r="AI25" s="647"/>
      <c r="AJ25" s="647"/>
      <c r="AK25" s="647"/>
      <c r="AL25" s="611">
        <v>98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43439784</v>
      </c>
      <c r="CS25" s="621"/>
      <c r="CT25" s="621"/>
      <c r="CU25" s="621"/>
      <c r="CV25" s="621"/>
      <c r="CW25" s="621"/>
      <c r="CX25" s="621"/>
      <c r="CY25" s="622"/>
      <c r="CZ25" s="611">
        <v>17.899999999999999</v>
      </c>
      <c r="DA25" s="623"/>
      <c r="DB25" s="623"/>
      <c r="DC25" s="624"/>
      <c r="DD25" s="614">
        <v>38897231</v>
      </c>
      <c r="DE25" s="621"/>
      <c r="DF25" s="621"/>
      <c r="DG25" s="621"/>
      <c r="DH25" s="621"/>
      <c r="DI25" s="621"/>
      <c r="DJ25" s="621"/>
      <c r="DK25" s="622"/>
      <c r="DL25" s="614">
        <v>38612700</v>
      </c>
      <c r="DM25" s="621"/>
      <c r="DN25" s="621"/>
      <c r="DO25" s="621"/>
      <c r="DP25" s="621"/>
      <c r="DQ25" s="621"/>
      <c r="DR25" s="621"/>
      <c r="DS25" s="621"/>
      <c r="DT25" s="621"/>
      <c r="DU25" s="621"/>
      <c r="DV25" s="622"/>
      <c r="DW25" s="611">
        <v>28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47353</v>
      </c>
      <c r="S26" s="609"/>
      <c r="T26" s="609"/>
      <c r="U26" s="609"/>
      <c r="V26" s="609"/>
      <c r="W26" s="609"/>
      <c r="X26" s="609"/>
      <c r="Y26" s="610"/>
      <c r="Z26" s="646">
        <v>0</v>
      </c>
      <c r="AA26" s="646"/>
      <c r="AB26" s="646"/>
      <c r="AC26" s="646"/>
      <c r="AD26" s="647">
        <v>47353</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24723841</v>
      </c>
      <c r="CS26" s="609"/>
      <c r="CT26" s="609"/>
      <c r="CU26" s="609"/>
      <c r="CV26" s="609"/>
      <c r="CW26" s="609"/>
      <c r="CX26" s="609"/>
      <c r="CY26" s="610"/>
      <c r="CZ26" s="611">
        <v>10.199999999999999</v>
      </c>
      <c r="DA26" s="623"/>
      <c r="DB26" s="623"/>
      <c r="DC26" s="624"/>
      <c r="DD26" s="614">
        <v>22164593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1324298</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107706662</v>
      </c>
      <c r="BH27" s="609"/>
      <c r="BI27" s="609"/>
      <c r="BJ27" s="609"/>
      <c r="BK27" s="609"/>
      <c r="BL27" s="609"/>
      <c r="BM27" s="609"/>
      <c r="BN27" s="610"/>
      <c r="BO27" s="646">
        <v>100</v>
      </c>
      <c r="BP27" s="646"/>
      <c r="BQ27" s="646"/>
      <c r="BR27" s="646"/>
      <c r="BS27" s="647">
        <v>721297</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76743754</v>
      </c>
      <c r="CS27" s="621"/>
      <c r="CT27" s="621"/>
      <c r="CU27" s="621"/>
      <c r="CV27" s="621"/>
      <c r="CW27" s="621"/>
      <c r="CX27" s="621"/>
      <c r="CY27" s="622"/>
      <c r="CZ27" s="611">
        <v>31.5</v>
      </c>
      <c r="DA27" s="623"/>
      <c r="DB27" s="623"/>
      <c r="DC27" s="624"/>
      <c r="DD27" s="614">
        <v>27167446</v>
      </c>
      <c r="DE27" s="621"/>
      <c r="DF27" s="621"/>
      <c r="DG27" s="621"/>
      <c r="DH27" s="621"/>
      <c r="DI27" s="621"/>
      <c r="DJ27" s="621"/>
      <c r="DK27" s="622"/>
      <c r="DL27" s="614">
        <v>20118185</v>
      </c>
      <c r="DM27" s="621"/>
      <c r="DN27" s="621"/>
      <c r="DO27" s="621"/>
      <c r="DP27" s="621"/>
      <c r="DQ27" s="621"/>
      <c r="DR27" s="621"/>
      <c r="DS27" s="621"/>
      <c r="DT27" s="621"/>
      <c r="DU27" s="621"/>
      <c r="DV27" s="622"/>
      <c r="DW27" s="611">
        <v>14.6</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2880966</v>
      </c>
      <c r="S28" s="609"/>
      <c r="T28" s="609"/>
      <c r="U28" s="609"/>
      <c r="V28" s="609"/>
      <c r="W28" s="609"/>
      <c r="X28" s="609"/>
      <c r="Y28" s="610"/>
      <c r="Z28" s="646">
        <v>1.2</v>
      </c>
      <c r="AA28" s="646"/>
      <c r="AB28" s="646"/>
      <c r="AC28" s="646"/>
      <c r="AD28" s="647">
        <v>508390</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19039177</v>
      </c>
      <c r="CS28" s="609"/>
      <c r="CT28" s="609"/>
      <c r="CU28" s="609"/>
      <c r="CV28" s="609"/>
      <c r="CW28" s="609"/>
      <c r="CX28" s="609"/>
      <c r="CY28" s="610"/>
      <c r="CZ28" s="611">
        <v>7.8</v>
      </c>
      <c r="DA28" s="623"/>
      <c r="DB28" s="623"/>
      <c r="DC28" s="624"/>
      <c r="DD28" s="614">
        <v>19036384</v>
      </c>
      <c r="DE28" s="609"/>
      <c r="DF28" s="609"/>
      <c r="DG28" s="609"/>
      <c r="DH28" s="609"/>
      <c r="DI28" s="609"/>
      <c r="DJ28" s="609"/>
      <c r="DK28" s="610"/>
      <c r="DL28" s="614">
        <v>18216237</v>
      </c>
      <c r="DM28" s="609"/>
      <c r="DN28" s="609"/>
      <c r="DO28" s="609"/>
      <c r="DP28" s="609"/>
      <c r="DQ28" s="609"/>
      <c r="DR28" s="609"/>
      <c r="DS28" s="609"/>
      <c r="DT28" s="609"/>
      <c r="DU28" s="609"/>
      <c r="DV28" s="610"/>
      <c r="DW28" s="611">
        <v>13.2</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1544677</v>
      </c>
      <c r="S29" s="609"/>
      <c r="T29" s="609"/>
      <c r="U29" s="609"/>
      <c r="V29" s="609"/>
      <c r="W29" s="609"/>
      <c r="X29" s="609"/>
      <c r="Y29" s="610"/>
      <c r="Z29" s="646">
        <v>0.6</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19036041</v>
      </c>
      <c r="CS29" s="621"/>
      <c r="CT29" s="621"/>
      <c r="CU29" s="621"/>
      <c r="CV29" s="621"/>
      <c r="CW29" s="621"/>
      <c r="CX29" s="621"/>
      <c r="CY29" s="622"/>
      <c r="CZ29" s="611">
        <v>7.8</v>
      </c>
      <c r="DA29" s="623"/>
      <c r="DB29" s="623"/>
      <c r="DC29" s="624"/>
      <c r="DD29" s="614">
        <v>19033248</v>
      </c>
      <c r="DE29" s="621"/>
      <c r="DF29" s="621"/>
      <c r="DG29" s="621"/>
      <c r="DH29" s="621"/>
      <c r="DI29" s="621"/>
      <c r="DJ29" s="621"/>
      <c r="DK29" s="622"/>
      <c r="DL29" s="614">
        <v>18213101</v>
      </c>
      <c r="DM29" s="621"/>
      <c r="DN29" s="621"/>
      <c r="DO29" s="621"/>
      <c r="DP29" s="621"/>
      <c r="DQ29" s="621"/>
      <c r="DR29" s="621"/>
      <c r="DS29" s="621"/>
      <c r="DT29" s="621"/>
      <c r="DU29" s="621"/>
      <c r="DV29" s="622"/>
      <c r="DW29" s="611">
        <v>13.2</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51032449</v>
      </c>
      <c r="S30" s="609"/>
      <c r="T30" s="609"/>
      <c r="U30" s="609"/>
      <c r="V30" s="609"/>
      <c r="W30" s="609"/>
      <c r="X30" s="609"/>
      <c r="Y30" s="610"/>
      <c r="Z30" s="646">
        <v>20.5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18442483</v>
      </c>
      <c r="CS30" s="609"/>
      <c r="CT30" s="609"/>
      <c r="CU30" s="609"/>
      <c r="CV30" s="609"/>
      <c r="CW30" s="609"/>
      <c r="CX30" s="609"/>
      <c r="CY30" s="610"/>
      <c r="CZ30" s="611">
        <v>7.6</v>
      </c>
      <c r="DA30" s="623"/>
      <c r="DB30" s="623"/>
      <c r="DC30" s="624"/>
      <c r="DD30" s="614">
        <v>18439690</v>
      </c>
      <c r="DE30" s="609"/>
      <c r="DF30" s="609"/>
      <c r="DG30" s="609"/>
      <c r="DH30" s="609"/>
      <c r="DI30" s="609"/>
      <c r="DJ30" s="609"/>
      <c r="DK30" s="610"/>
      <c r="DL30" s="614">
        <v>17619543</v>
      </c>
      <c r="DM30" s="609"/>
      <c r="DN30" s="609"/>
      <c r="DO30" s="609"/>
      <c r="DP30" s="609"/>
      <c r="DQ30" s="609"/>
      <c r="DR30" s="609"/>
      <c r="DS30" s="609"/>
      <c r="DT30" s="609"/>
      <c r="DU30" s="609"/>
      <c r="DV30" s="610"/>
      <c r="DW30" s="611">
        <v>12.8</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215239</v>
      </c>
      <c r="S31" s="609"/>
      <c r="T31" s="609"/>
      <c r="U31" s="609"/>
      <c r="V31" s="609"/>
      <c r="W31" s="609"/>
      <c r="X31" s="609"/>
      <c r="Y31" s="610"/>
      <c r="Z31" s="646">
        <v>0.1</v>
      </c>
      <c r="AA31" s="646"/>
      <c r="AB31" s="646"/>
      <c r="AC31" s="646"/>
      <c r="AD31" s="647">
        <v>215239</v>
      </c>
      <c r="AE31" s="647"/>
      <c r="AF31" s="647"/>
      <c r="AG31" s="647"/>
      <c r="AH31" s="647"/>
      <c r="AI31" s="647"/>
      <c r="AJ31" s="647"/>
      <c r="AK31" s="647"/>
      <c r="AL31" s="611">
        <v>0.2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98.3</v>
      </c>
      <c r="BN31" s="671"/>
      <c r="BO31" s="671"/>
      <c r="BP31" s="671"/>
      <c r="BQ31" s="673"/>
      <c r="BR31" s="670">
        <v>99.3</v>
      </c>
      <c r="BS31" s="671"/>
      <c r="BT31" s="671"/>
      <c r="BU31" s="671"/>
      <c r="BV31" s="671"/>
      <c r="BW31" s="671"/>
      <c r="BX31" s="672">
        <v>98.3</v>
      </c>
      <c r="BY31" s="671"/>
      <c r="BZ31" s="671"/>
      <c r="CA31" s="671"/>
      <c r="CB31" s="673"/>
      <c r="CD31" s="629"/>
      <c r="CE31" s="630"/>
      <c r="CF31" s="605" t="s">
        <v>300</v>
      </c>
      <c r="CG31" s="606"/>
      <c r="CH31" s="606"/>
      <c r="CI31" s="606"/>
      <c r="CJ31" s="606"/>
      <c r="CK31" s="606"/>
      <c r="CL31" s="606"/>
      <c r="CM31" s="606"/>
      <c r="CN31" s="606"/>
      <c r="CO31" s="606"/>
      <c r="CP31" s="606"/>
      <c r="CQ31" s="607"/>
      <c r="CR31" s="608">
        <v>593558</v>
      </c>
      <c r="CS31" s="621"/>
      <c r="CT31" s="621"/>
      <c r="CU31" s="621"/>
      <c r="CV31" s="621"/>
      <c r="CW31" s="621"/>
      <c r="CX31" s="621"/>
      <c r="CY31" s="622"/>
      <c r="CZ31" s="611">
        <v>0.2</v>
      </c>
      <c r="DA31" s="623"/>
      <c r="DB31" s="623"/>
      <c r="DC31" s="624"/>
      <c r="DD31" s="614">
        <v>593558</v>
      </c>
      <c r="DE31" s="621"/>
      <c r="DF31" s="621"/>
      <c r="DG31" s="621"/>
      <c r="DH31" s="621"/>
      <c r="DI31" s="621"/>
      <c r="DJ31" s="621"/>
      <c r="DK31" s="622"/>
      <c r="DL31" s="614">
        <v>593558</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15685530</v>
      </c>
      <c r="S32" s="609"/>
      <c r="T32" s="609"/>
      <c r="U32" s="609"/>
      <c r="V32" s="609"/>
      <c r="W32" s="609"/>
      <c r="X32" s="609"/>
      <c r="Y32" s="610"/>
      <c r="Z32" s="646">
        <v>6.3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99.1</v>
      </c>
      <c r="BH32" s="621"/>
      <c r="BI32" s="621"/>
      <c r="BJ32" s="621"/>
      <c r="BK32" s="621"/>
      <c r="BL32" s="621"/>
      <c r="BM32" s="612">
        <v>97.5</v>
      </c>
      <c r="BN32" s="621"/>
      <c r="BO32" s="621"/>
      <c r="BP32" s="621"/>
      <c r="BQ32" s="644"/>
      <c r="BR32" s="674">
        <v>99.1</v>
      </c>
      <c r="BS32" s="621"/>
      <c r="BT32" s="621"/>
      <c r="BU32" s="621"/>
      <c r="BV32" s="621"/>
      <c r="BW32" s="621"/>
      <c r="BX32" s="612">
        <v>97.6</v>
      </c>
      <c r="BY32" s="621"/>
      <c r="BZ32" s="621"/>
      <c r="CA32" s="621"/>
      <c r="CB32" s="644"/>
      <c r="CD32" s="631"/>
      <c r="CE32" s="632"/>
      <c r="CF32" s="605" t="s">
        <v>304</v>
      </c>
      <c r="CG32" s="606"/>
      <c r="CH32" s="606"/>
      <c r="CI32" s="606"/>
      <c r="CJ32" s="606"/>
      <c r="CK32" s="606"/>
      <c r="CL32" s="606"/>
      <c r="CM32" s="606"/>
      <c r="CN32" s="606"/>
      <c r="CO32" s="606"/>
      <c r="CP32" s="606"/>
      <c r="CQ32" s="607"/>
      <c r="CR32" s="608">
        <v>3136</v>
      </c>
      <c r="CS32" s="609"/>
      <c r="CT32" s="609"/>
      <c r="CU32" s="609"/>
      <c r="CV32" s="609"/>
      <c r="CW32" s="609"/>
      <c r="CX32" s="609"/>
      <c r="CY32" s="610"/>
      <c r="CZ32" s="611">
        <v>0</v>
      </c>
      <c r="DA32" s="623"/>
      <c r="DB32" s="623"/>
      <c r="DC32" s="624"/>
      <c r="DD32" s="614">
        <v>3136</v>
      </c>
      <c r="DE32" s="609"/>
      <c r="DF32" s="609"/>
      <c r="DG32" s="609"/>
      <c r="DH32" s="609"/>
      <c r="DI32" s="609"/>
      <c r="DJ32" s="609"/>
      <c r="DK32" s="610"/>
      <c r="DL32" s="614">
        <v>3136</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471742</v>
      </c>
      <c r="S33" s="609"/>
      <c r="T33" s="609"/>
      <c r="U33" s="609"/>
      <c r="V33" s="609"/>
      <c r="W33" s="609"/>
      <c r="X33" s="609"/>
      <c r="Y33" s="610"/>
      <c r="Z33" s="646">
        <v>0.2</v>
      </c>
      <c r="AA33" s="646"/>
      <c r="AB33" s="646"/>
      <c r="AC33" s="646"/>
      <c r="AD33" s="647">
        <v>334625</v>
      </c>
      <c r="AE33" s="647"/>
      <c r="AF33" s="647"/>
      <c r="AG33" s="647"/>
      <c r="AH33" s="647"/>
      <c r="AI33" s="647"/>
      <c r="AJ33" s="647"/>
      <c r="AK33" s="647"/>
      <c r="AL33" s="611">
        <v>0.2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99.6</v>
      </c>
      <c r="BH33" s="593"/>
      <c r="BI33" s="593"/>
      <c r="BJ33" s="593"/>
      <c r="BK33" s="593"/>
      <c r="BL33" s="593"/>
      <c r="BM33" s="639">
        <v>99</v>
      </c>
      <c r="BN33" s="593"/>
      <c r="BO33" s="593"/>
      <c r="BP33" s="593"/>
      <c r="BQ33" s="656"/>
      <c r="BR33" s="669">
        <v>99.6</v>
      </c>
      <c r="BS33" s="593"/>
      <c r="BT33" s="593"/>
      <c r="BU33" s="593"/>
      <c r="BV33" s="593"/>
      <c r="BW33" s="593"/>
      <c r="BX33" s="639">
        <v>99</v>
      </c>
      <c r="BY33" s="593"/>
      <c r="BZ33" s="593"/>
      <c r="CA33" s="593"/>
      <c r="CB33" s="656"/>
      <c r="CD33" s="605" t="s">
        <v>307</v>
      </c>
      <c r="CE33" s="606"/>
      <c r="CF33" s="606"/>
      <c r="CG33" s="606"/>
      <c r="CH33" s="606"/>
      <c r="CI33" s="606"/>
      <c r="CJ33" s="606"/>
      <c r="CK33" s="606"/>
      <c r="CL33" s="606"/>
      <c r="CM33" s="606"/>
      <c r="CN33" s="606"/>
      <c r="CO33" s="606"/>
      <c r="CP33" s="606"/>
      <c r="CQ33" s="607"/>
      <c r="CR33" s="608">
        <v>86629897</v>
      </c>
      <c r="CS33" s="621"/>
      <c r="CT33" s="621"/>
      <c r="CU33" s="621"/>
      <c r="CV33" s="621"/>
      <c r="CW33" s="621"/>
      <c r="CX33" s="621"/>
      <c r="CY33" s="622"/>
      <c r="CZ33" s="611">
        <v>35.6</v>
      </c>
      <c r="DA33" s="623"/>
      <c r="DB33" s="623"/>
      <c r="DC33" s="624"/>
      <c r="DD33" s="614">
        <v>70568488</v>
      </c>
      <c r="DE33" s="621"/>
      <c r="DF33" s="621"/>
      <c r="DG33" s="621"/>
      <c r="DH33" s="621"/>
      <c r="DI33" s="621"/>
      <c r="DJ33" s="621"/>
      <c r="DK33" s="622"/>
      <c r="DL33" s="614">
        <v>57196247</v>
      </c>
      <c r="DM33" s="621"/>
      <c r="DN33" s="621"/>
      <c r="DO33" s="621"/>
      <c r="DP33" s="621"/>
      <c r="DQ33" s="621"/>
      <c r="DR33" s="621"/>
      <c r="DS33" s="621"/>
      <c r="DT33" s="621"/>
      <c r="DU33" s="621"/>
      <c r="DV33" s="622"/>
      <c r="DW33" s="611">
        <v>41.5</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1706015</v>
      </c>
      <c r="S34" s="609"/>
      <c r="T34" s="609"/>
      <c r="U34" s="609"/>
      <c r="V34" s="609"/>
      <c r="W34" s="609"/>
      <c r="X34" s="609"/>
      <c r="Y34" s="610"/>
      <c r="Z34" s="646">
        <v>0.7</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39044852</v>
      </c>
      <c r="CS34" s="609"/>
      <c r="CT34" s="609"/>
      <c r="CU34" s="609"/>
      <c r="CV34" s="609"/>
      <c r="CW34" s="609"/>
      <c r="CX34" s="609"/>
      <c r="CY34" s="610"/>
      <c r="CZ34" s="611">
        <v>16</v>
      </c>
      <c r="DA34" s="623"/>
      <c r="DB34" s="623"/>
      <c r="DC34" s="624"/>
      <c r="DD34" s="614">
        <v>30510183</v>
      </c>
      <c r="DE34" s="609"/>
      <c r="DF34" s="609"/>
      <c r="DG34" s="609"/>
      <c r="DH34" s="609"/>
      <c r="DI34" s="609"/>
      <c r="DJ34" s="609"/>
      <c r="DK34" s="610"/>
      <c r="DL34" s="614">
        <v>26262277</v>
      </c>
      <c r="DM34" s="609"/>
      <c r="DN34" s="609"/>
      <c r="DO34" s="609"/>
      <c r="DP34" s="609"/>
      <c r="DQ34" s="609"/>
      <c r="DR34" s="609"/>
      <c r="DS34" s="609"/>
      <c r="DT34" s="609"/>
      <c r="DU34" s="609"/>
      <c r="DV34" s="610"/>
      <c r="DW34" s="611">
        <v>19.100000000000001</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5843493</v>
      </c>
      <c r="S35" s="609"/>
      <c r="T35" s="609"/>
      <c r="U35" s="609"/>
      <c r="V35" s="609"/>
      <c r="W35" s="609"/>
      <c r="X35" s="609"/>
      <c r="Y35" s="610"/>
      <c r="Z35" s="646">
        <v>2.2999999999999998</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1281104</v>
      </c>
      <c r="CS35" s="621"/>
      <c r="CT35" s="621"/>
      <c r="CU35" s="621"/>
      <c r="CV35" s="621"/>
      <c r="CW35" s="621"/>
      <c r="CX35" s="621"/>
      <c r="CY35" s="622"/>
      <c r="CZ35" s="611">
        <v>0.5</v>
      </c>
      <c r="DA35" s="623"/>
      <c r="DB35" s="623"/>
      <c r="DC35" s="624"/>
      <c r="DD35" s="614">
        <v>1276838</v>
      </c>
      <c r="DE35" s="621"/>
      <c r="DF35" s="621"/>
      <c r="DG35" s="621"/>
      <c r="DH35" s="621"/>
      <c r="DI35" s="621"/>
      <c r="DJ35" s="621"/>
      <c r="DK35" s="622"/>
      <c r="DL35" s="614">
        <v>1276838</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3021816</v>
      </c>
      <c r="S36" s="609"/>
      <c r="T36" s="609"/>
      <c r="U36" s="609"/>
      <c r="V36" s="609"/>
      <c r="W36" s="609"/>
      <c r="X36" s="609"/>
      <c r="Y36" s="610"/>
      <c r="Z36" s="646">
        <v>1.2</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31153268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156441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19229053</v>
      </c>
      <c r="CS36" s="609"/>
      <c r="CT36" s="609"/>
      <c r="CU36" s="609"/>
      <c r="CV36" s="609"/>
      <c r="CW36" s="609"/>
      <c r="CX36" s="609"/>
      <c r="CY36" s="610"/>
      <c r="CZ36" s="611">
        <v>7.9</v>
      </c>
      <c r="DA36" s="623"/>
      <c r="DB36" s="623"/>
      <c r="DC36" s="624"/>
      <c r="DD36" s="614">
        <v>17916597</v>
      </c>
      <c r="DE36" s="609"/>
      <c r="DF36" s="609"/>
      <c r="DG36" s="609"/>
      <c r="DH36" s="609"/>
      <c r="DI36" s="609"/>
      <c r="DJ36" s="609"/>
      <c r="DK36" s="610"/>
      <c r="DL36" s="614">
        <v>13443552</v>
      </c>
      <c r="DM36" s="609"/>
      <c r="DN36" s="609"/>
      <c r="DO36" s="609"/>
      <c r="DP36" s="609"/>
      <c r="DQ36" s="609"/>
      <c r="DR36" s="609"/>
      <c r="DS36" s="609"/>
      <c r="DT36" s="609"/>
      <c r="DU36" s="609"/>
      <c r="DV36" s="610"/>
      <c r="DW36" s="611">
        <v>9.8000000000000007</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9704369</v>
      </c>
      <c r="S37" s="609"/>
      <c r="T37" s="609"/>
      <c r="U37" s="609"/>
      <c r="V37" s="609"/>
      <c r="W37" s="609"/>
      <c r="X37" s="609"/>
      <c r="Y37" s="610"/>
      <c r="Z37" s="646">
        <v>3.9</v>
      </c>
      <c r="AA37" s="646"/>
      <c r="AB37" s="646"/>
      <c r="AC37" s="646"/>
      <c r="AD37" s="647">
        <v>1641921</v>
      </c>
      <c r="AE37" s="647"/>
      <c r="AF37" s="647"/>
      <c r="AG37" s="647"/>
      <c r="AH37" s="647"/>
      <c r="AI37" s="647"/>
      <c r="AJ37" s="647"/>
      <c r="AK37" s="647"/>
      <c r="AL37" s="611">
        <v>1.2</v>
      </c>
      <c r="AM37" s="612"/>
      <c r="AN37" s="612"/>
      <c r="AO37" s="648"/>
      <c r="AQ37" s="641" t="s">
        <v>319</v>
      </c>
      <c r="AR37" s="642"/>
      <c r="AS37" s="642"/>
      <c r="AT37" s="642"/>
      <c r="AU37" s="642"/>
      <c r="AV37" s="642"/>
      <c r="AW37" s="642"/>
      <c r="AX37" s="642"/>
      <c r="AY37" s="643"/>
      <c r="AZ37" s="608">
        <v>7589900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-1978120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466934</v>
      </c>
      <c r="CS37" s="621"/>
      <c r="CT37" s="621"/>
      <c r="CU37" s="621"/>
      <c r="CV37" s="621"/>
      <c r="CW37" s="621"/>
      <c r="CX37" s="621"/>
      <c r="CY37" s="622"/>
      <c r="CZ37" s="611">
        <v>0.2</v>
      </c>
      <c r="DA37" s="623"/>
      <c r="DB37" s="623"/>
      <c r="DC37" s="624"/>
      <c r="DD37" s="614">
        <v>466934</v>
      </c>
      <c r="DE37" s="621"/>
      <c r="DF37" s="621"/>
      <c r="DG37" s="621"/>
      <c r="DH37" s="621"/>
      <c r="DI37" s="621"/>
      <c r="DJ37" s="621"/>
      <c r="DK37" s="622"/>
      <c r="DL37" s="614">
        <v>398228</v>
      </c>
      <c r="DM37" s="621"/>
      <c r="DN37" s="621"/>
      <c r="DO37" s="621"/>
      <c r="DP37" s="621"/>
      <c r="DQ37" s="621"/>
      <c r="DR37" s="621"/>
      <c r="DS37" s="621"/>
      <c r="DT37" s="621"/>
      <c r="DU37" s="621"/>
      <c r="DV37" s="622"/>
      <c r="DW37" s="611">
        <v>0.3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12650700</v>
      </c>
      <c r="S38" s="609"/>
      <c r="T38" s="609"/>
      <c r="U38" s="609"/>
      <c r="V38" s="609"/>
      <c r="W38" s="609"/>
      <c r="X38" s="609"/>
      <c r="Y38" s="610"/>
      <c r="Z38" s="646">
        <v>5.0999999999999996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2041896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72010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21220872</v>
      </c>
      <c r="CS38" s="609"/>
      <c r="CT38" s="609"/>
      <c r="CU38" s="609"/>
      <c r="CV38" s="609"/>
      <c r="CW38" s="609"/>
      <c r="CX38" s="609"/>
      <c r="CY38" s="610"/>
      <c r="CZ38" s="611">
        <v>8.6999999999999993</v>
      </c>
      <c r="DA38" s="623"/>
      <c r="DB38" s="623"/>
      <c r="DC38" s="624"/>
      <c r="DD38" s="614">
        <v>18011919</v>
      </c>
      <c r="DE38" s="609"/>
      <c r="DF38" s="609"/>
      <c r="DG38" s="609"/>
      <c r="DH38" s="609"/>
      <c r="DI38" s="609"/>
      <c r="DJ38" s="609"/>
      <c r="DK38" s="610"/>
      <c r="DL38" s="614">
        <v>15209980</v>
      </c>
      <c r="DM38" s="609"/>
      <c r="DN38" s="609"/>
      <c r="DO38" s="609"/>
      <c r="DP38" s="609"/>
      <c r="DQ38" s="609"/>
      <c r="DR38" s="609"/>
      <c r="DS38" s="609"/>
      <c r="DT38" s="609"/>
      <c r="DU38" s="609"/>
      <c r="DV38" s="610"/>
      <c r="DW38" s="611">
        <v>11</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322500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99003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923086</v>
      </c>
      <c r="CS39" s="621"/>
      <c r="CT39" s="621"/>
      <c r="CU39" s="621"/>
      <c r="CV39" s="621"/>
      <c r="CW39" s="621"/>
      <c r="CX39" s="621"/>
      <c r="CY39" s="622"/>
      <c r="CZ39" s="611">
        <v>0.4</v>
      </c>
      <c r="DA39" s="623"/>
      <c r="DB39" s="623"/>
      <c r="DC39" s="624"/>
      <c r="DD39" s="614">
        <v>702254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860000</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300600</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4930930</v>
      </c>
      <c r="CS40" s="609"/>
      <c r="CT40" s="609"/>
      <c r="CU40" s="609"/>
      <c r="CV40" s="609"/>
      <c r="CW40" s="609"/>
      <c r="CX40" s="609"/>
      <c r="CY40" s="610"/>
      <c r="CZ40" s="611">
        <v>2</v>
      </c>
      <c r="DA40" s="623"/>
      <c r="DB40" s="623"/>
      <c r="DC40" s="624"/>
      <c r="DD40" s="614">
        <v>2150697</v>
      </c>
      <c r="DE40" s="609"/>
      <c r="DF40" s="609"/>
      <c r="DG40" s="609"/>
      <c r="DH40" s="609"/>
      <c r="DI40" s="609"/>
      <c r="DJ40" s="609"/>
      <c r="DK40" s="610"/>
      <c r="DL40" s="614">
        <v>1003600</v>
      </c>
      <c r="DM40" s="609"/>
      <c r="DN40" s="609"/>
      <c r="DO40" s="609"/>
      <c r="DP40" s="609"/>
      <c r="DQ40" s="609"/>
      <c r="DR40" s="609"/>
      <c r="DS40" s="609"/>
      <c r="DT40" s="609"/>
      <c r="DU40" s="609"/>
      <c r="DV40" s="610"/>
      <c r="DW40" s="611">
        <v>0.7</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249488154</v>
      </c>
      <c r="S41" s="633"/>
      <c r="T41" s="633"/>
      <c r="U41" s="633"/>
      <c r="V41" s="633"/>
      <c r="W41" s="633"/>
      <c r="X41" s="633"/>
      <c r="Y41" s="636"/>
      <c r="Z41" s="637">
        <v>100</v>
      </c>
      <c r="AA41" s="637"/>
      <c r="AB41" s="637"/>
      <c r="AC41" s="637"/>
      <c r="AD41" s="638">
        <v>136990541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5301530</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3</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15596842</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325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17471037</v>
      </c>
      <c r="CS42" s="621"/>
      <c r="CT42" s="621"/>
      <c r="CU42" s="621"/>
      <c r="CV42" s="621"/>
      <c r="CW42" s="621"/>
      <c r="CX42" s="621"/>
      <c r="CY42" s="622"/>
      <c r="CZ42" s="611">
        <v>7.2</v>
      </c>
      <c r="DA42" s="623"/>
      <c r="DB42" s="623"/>
      <c r="DC42" s="624"/>
      <c r="DD42" s="614">
        <v>3849540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1344218</v>
      </c>
      <c r="CS43" s="621"/>
      <c r="CT43" s="621"/>
      <c r="CU43" s="621"/>
      <c r="CV43" s="621"/>
      <c r="CW43" s="621"/>
      <c r="CX43" s="621"/>
      <c r="CY43" s="622"/>
      <c r="CZ43" s="611">
        <v>0.6</v>
      </c>
      <c r="DA43" s="623"/>
      <c r="DB43" s="623"/>
      <c r="DC43" s="624"/>
      <c r="DD43" s="614">
        <v>1344202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17471037</v>
      </c>
      <c r="CS44" s="609"/>
      <c r="CT44" s="609"/>
      <c r="CU44" s="609"/>
      <c r="CV44" s="609"/>
      <c r="CW44" s="609"/>
      <c r="CX44" s="609"/>
      <c r="CY44" s="610"/>
      <c r="CZ44" s="611">
        <v>7.2</v>
      </c>
      <c r="DA44" s="612"/>
      <c r="DB44" s="612"/>
      <c r="DC44" s="613"/>
      <c r="DD44" s="614">
        <v>3849540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3018090</v>
      </c>
      <c r="CS45" s="621"/>
      <c r="CT45" s="621"/>
      <c r="CU45" s="621"/>
      <c r="CV45" s="621"/>
      <c r="CW45" s="621"/>
      <c r="CX45" s="621"/>
      <c r="CY45" s="622"/>
      <c r="CZ45" s="611">
        <v>1.2</v>
      </c>
      <c r="DA45" s="623"/>
      <c r="DB45" s="623"/>
      <c r="DC45" s="624"/>
      <c r="DD45" s="614">
        <v>96938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14093029</v>
      </c>
      <c r="CS46" s="609"/>
      <c r="CT46" s="609"/>
      <c r="CU46" s="609"/>
      <c r="CV46" s="609"/>
      <c r="CW46" s="609"/>
      <c r="CX46" s="609"/>
      <c r="CY46" s="610"/>
      <c r="CZ46" s="611">
        <v>5.8</v>
      </c>
      <c r="DA46" s="612"/>
      <c r="DB46" s="612"/>
      <c r="DC46" s="613"/>
      <c r="DD46" s="614">
        <v>3737453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243323649</v>
      </c>
      <c r="CS49" s="593"/>
      <c r="CT49" s="593"/>
      <c r="CU49" s="593"/>
      <c r="CV49" s="593"/>
      <c r="CW49" s="593"/>
      <c r="CX49" s="593"/>
      <c r="CY49" s="594"/>
      <c r="CZ49" s="595">
        <v>100</v>
      </c>
      <c r="DA49" s="596"/>
      <c r="DB49" s="596"/>
      <c r="DC49" s="597"/>
      <c r="DD49" s="598">
        <v>159519089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Lyrm8ddgVV+6XeMpxtlJrLAtlTCEGXYKS/SwnN6JX8k6LiPShwZ9zVsO0TFzR/6h4xYtoXA9uKZ4bCqs0OutTw==" saltValue="MNHW/QpJndhVUTfMqpBd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0"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249314</v>
      </c>
      <c r="R7" s="1090"/>
      <c r="S7" s="1090"/>
      <c r="T7" s="1090"/>
      <c r="U7" s="1090"/>
      <c r="V7" s="1090">
        <v>243229</v>
      </c>
      <c r="W7" s="1090"/>
      <c r="X7" s="1090"/>
      <c r="Y7" s="1090"/>
      <c r="Z7" s="1090"/>
      <c r="AA7" s="1090">
        <v>6085</v>
      </c>
      <c r="AB7" s="1090"/>
      <c r="AC7" s="1090"/>
      <c r="AD7" s="1090"/>
      <c r="AE7" s="1091"/>
      <c r="AF7" s="1092">
        <v>4314</v>
      </c>
      <c r="AG7" s="1093"/>
      <c r="AH7" s="1093"/>
      <c r="AI7" s="1093"/>
      <c r="AJ7" s="1094"/>
      <c r="AK7" s="1095">
        <v>5863</v>
      </c>
      <c r="AL7" s="1096"/>
      <c r="AM7" s="1096"/>
      <c r="AN7" s="1096"/>
      <c r="AO7" s="1096"/>
      <c r="AP7" s="1096">
        <v>163199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559</v>
      </c>
      <c r="BT7" s="1087"/>
      <c r="BU7" s="1087"/>
      <c r="BV7" s="1087"/>
      <c r="BW7" s="1087"/>
      <c r="BX7" s="1087"/>
      <c r="BY7" s="1087"/>
      <c r="BZ7" s="1087"/>
      <c r="CA7" s="1087"/>
      <c r="CB7" s="1087"/>
      <c r="CC7" s="1087"/>
      <c r="CD7" s="1087"/>
      <c r="CE7" s="1087"/>
      <c r="CF7" s="1087"/>
      <c r="CG7" s="1099"/>
      <c r="CH7" s="1083">
        <v>81.593147999999999</v>
      </c>
      <c r="CI7" s="1084"/>
      <c r="CJ7" s="1084"/>
      <c r="CK7" s="1084"/>
      <c r="CL7" s="1085"/>
      <c r="CM7" s="1083">
        <v>1123.9906370000001</v>
      </c>
      <c r="CN7" s="1084"/>
      <c r="CO7" s="1084"/>
      <c r="CP7" s="1084"/>
      <c r="CQ7" s="1085"/>
      <c r="CR7" s="1083">
        <v>40</v>
      </c>
      <c r="CS7" s="1084"/>
      <c r="CT7" s="1084"/>
      <c r="CU7" s="1084"/>
      <c r="CV7" s="1085"/>
      <c r="CW7" s="1083">
        <v>0</v>
      </c>
      <c r="CX7" s="1084"/>
      <c r="CY7" s="1084"/>
      <c r="CZ7" s="1084"/>
      <c r="DA7" s="1085"/>
      <c r="DB7" s="1083" t="s">
        <v>491</v>
      </c>
      <c r="DC7" s="1084"/>
      <c r="DD7" s="1084"/>
      <c r="DE7" s="1084"/>
      <c r="DF7" s="1085"/>
      <c r="DG7" s="1083" t="s">
        <v>576</v>
      </c>
      <c r="DH7" s="1084"/>
      <c r="DI7" s="1084"/>
      <c r="DJ7" s="1084"/>
      <c r="DK7" s="1085"/>
      <c r="DL7" s="1083" t="s">
        <v>576</v>
      </c>
      <c r="DM7" s="1084"/>
      <c r="DN7" s="1084"/>
      <c r="DO7" s="1084"/>
      <c r="DP7" s="1085"/>
      <c r="DQ7" s="1083" t="s">
        <v>576</v>
      </c>
      <c r="DR7" s="1084"/>
      <c r="DS7" s="1084"/>
      <c r="DT7" s="1084"/>
      <c r="DU7" s="1085"/>
      <c r="DV7" s="1086"/>
      <c r="DW7" s="1087"/>
      <c r="DX7" s="1087"/>
      <c r="DY7" s="1087"/>
      <c r="DZ7" s="1088"/>
      <c r="EA7" s="216"/>
    </row>
    <row r="8" spans="1:131" s="217" customFormat="1" ht="26.25" customHeight="1" x14ac:dyDescent="0.15">
      <c r="A8" s="220">
        <v>2</v>
      </c>
      <c r="B8" s="1017" t="s">
        <v>375</v>
      </c>
      <c r="C8" s="1018"/>
      <c r="D8" s="1018"/>
      <c r="E8" s="1018"/>
      <c r="F8" s="1018"/>
      <c r="G8" s="1018"/>
      <c r="H8" s="1018"/>
      <c r="I8" s="1018"/>
      <c r="J8" s="1018"/>
      <c r="K8" s="1018"/>
      <c r="L8" s="1018"/>
      <c r="M8" s="1018"/>
      <c r="N8" s="1018"/>
      <c r="O8" s="1018"/>
      <c r="P8" s="1019"/>
      <c r="Q8" s="1025">
        <v>1721</v>
      </c>
      <c r="R8" s="1026"/>
      <c r="S8" s="1026"/>
      <c r="T8" s="1026"/>
      <c r="U8" s="1026"/>
      <c r="V8" s="1026">
        <v>1721</v>
      </c>
      <c r="W8" s="1026"/>
      <c r="X8" s="1026"/>
      <c r="Y8" s="1026"/>
      <c r="Z8" s="1026"/>
      <c r="AA8" s="1026" t="s">
        <v>576</v>
      </c>
      <c r="AB8" s="1026"/>
      <c r="AC8" s="1026"/>
      <c r="AD8" s="1026"/>
      <c r="AE8" s="1027"/>
      <c r="AF8" s="1022" t="s">
        <v>122</v>
      </c>
      <c r="AG8" s="1023"/>
      <c r="AH8" s="1023"/>
      <c r="AI8" s="1023"/>
      <c r="AJ8" s="1024"/>
      <c r="AK8" s="1067">
        <v>830</v>
      </c>
      <c r="AL8" s="1068"/>
      <c r="AM8" s="1068"/>
      <c r="AN8" s="1068"/>
      <c r="AO8" s="1068"/>
      <c r="AP8" s="1068">
        <v>2157</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560</v>
      </c>
      <c r="BT8" s="980"/>
      <c r="BU8" s="980"/>
      <c r="BV8" s="980"/>
      <c r="BW8" s="980"/>
      <c r="BX8" s="980"/>
      <c r="BY8" s="980"/>
      <c r="BZ8" s="980"/>
      <c r="CA8" s="980"/>
      <c r="CB8" s="980"/>
      <c r="CC8" s="980"/>
      <c r="CD8" s="980"/>
      <c r="CE8" s="980"/>
      <c r="CF8" s="980"/>
      <c r="CG8" s="1001"/>
      <c r="CH8" s="976">
        <v>-8.5414689999999993</v>
      </c>
      <c r="CI8" s="977"/>
      <c r="CJ8" s="977"/>
      <c r="CK8" s="977"/>
      <c r="CL8" s="978"/>
      <c r="CM8" s="976">
        <v>494.38664599999998</v>
      </c>
      <c r="CN8" s="977"/>
      <c r="CO8" s="977"/>
      <c r="CP8" s="977"/>
      <c r="CQ8" s="978"/>
      <c r="CR8" s="976">
        <v>300</v>
      </c>
      <c r="CS8" s="977"/>
      <c r="CT8" s="977"/>
      <c r="CU8" s="977"/>
      <c r="CV8" s="978"/>
      <c r="CW8" s="976">
        <v>88.876390000000001</v>
      </c>
      <c r="CX8" s="977"/>
      <c r="CY8" s="977"/>
      <c r="CZ8" s="977"/>
      <c r="DA8" s="978"/>
      <c r="DB8" s="976" t="s">
        <v>491</v>
      </c>
      <c r="DC8" s="977"/>
      <c r="DD8" s="977"/>
      <c r="DE8" s="977"/>
      <c r="DF8" s="978"/>
      <c r="DG8" s="976" t="s">
        <v>576</v>
      </c>
      <c r="DH8" s="977"/>
      <c r="DI8" s="977"/>
      <c r="DJ8" s="977"/>
      <c r="DK8" s="978"/>
      <c r="DL8" s="976" t="s">
        <v>576</v>
      </c>
      <c r="DM8" s="977"/>
      <c r="DN8" s="977"/>
      <c r="DO8" s="977"/>
      <c r="DP8" s="978"/>
      <c r="DQ8" s="976" t="s">
        <v>576</v>
      </c>
      <c r="DR8" s="977"/>
      <c r="DS8" s="977"/>
      <c r="DT8" s="977"/>
      <c r="DU8" s="978"/>
      <c r="DV8" s="979"/>
      <c r="DW8" s="980"/>
      <c r="DX8" s="980"/>
      <c r="DY8" s="980"/>
      <c r="DZ8" s="981"/>
      <c r="EA8" s="216"/>
    </row>
    <row r="9" spans="1:131" s="217" customFormat="1" ht="26.25" customHeight="1" x14ac:dyDescent="0.15">
      <c r="A9" s="220">
        <v>3</v>
      </c>
      <c r="B9" s="1017" t="s">
        <v>376</v>
      </c>
      <c r="C9" s="1018"/>
      <c r="D9" s="1018"/>
      <c r="E9" s="1018"/>
      <c r="F9" s="1018"/>
      <c r="G9" s="1018"/>
      <c r="H9" s="1018"/>
      <c r="I9" s="1018"/>
      <c r="J9" s="1018"/>
      <c r="K9" s="1018"/>
      <c r="L9" s="1018"/>
      <c r="M9" s="1018"/>
      <c r="N9" s="1018"/>
      <c r="O9" s="1018"/>
      <c r="P9" s="1019"/>
      <c r="Q9" s="1025">
        <v>171</v>
      </c>
      <c r="R9" s="1026"/>
      <c r="S9" s="1026"/>
      <c r="T9" s="1026"/>
      <c r="U9" s="1026"/>
      <c r="V9" s="1026">
        <v>92</v>
      </c>
      <c r="W9" s="1026"/>
      <c r="X9" s="1026"/>
      <c r="Y9" s="1026"/>
      <c r="Z9" s="1026"/>
      <c r="AA9" s="1026">
        <v>79</v>
      </c>
      <c r="AB9" s="1026"/>
      <c r="AC9" s="1026"/>
      <c r="AD9" s="1026"/>
      <c r="AE9" s="1027"/>
      <c r="AF9" s="1022">
        <v>6</v>
      </c>
      <c r="AG9" s="1023"/>
      <c r="AH9" s="1023"/>
      <c r="AI9" s="1023"/>
      <c r="AJ9" s="1024"/>
      <c r="AK9" s="1067">
        <v>1</v>
      </c>
      <c r="AL9" s="1068"/>
      <c r="AM9" s="1068"/>
      <c r="AN9" s="1068"/>
      <c r="AO9" s="1068"/>
      <c r="AP9" s="1068">
        <v>256</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561</v>
      </c>
      <c r="BT9" s="980"/>
      <c r="BU9" s="980"/>
      <c r="BV9" s="980"/>
      <c r="BW9" s="980"/>
      <c r="BX9" s="980"/>
      <c r="BY9" s="980"/>
      <c r="BZ9" s="980"/>
      <c r="CA9" s="980"/>
      <c r="CB9" s="980"/>
      <c r="CC9" s="980"/>
      <c r="CD9" s="980"/>
      <c r="CE9" s="980"/>
      <c r="CF9" s="980"/>
      <c r="CG9" s="1001"/>
      <c r="CH9" s="976">
        <v>0</v>
      </c>
      <c r="CI9" s="977"/>
      <c r="CJ9" s="977"/>
      <c r="CK9" s="977"/>
      <c r="CL9" s="978"/>
      <c r="CM9" s="976">
        <v>160.82462899999999</v>
      </c>
      <c r="CN9" s="977"/>
      <c r="CO9" s="977"/>
      <c r="CP9" s="977"/>
      <c r="CQ9" s="978"/>
      <c r="CR9" s="976">
        <v>10</v>
      </c>
      <c r="CS9" s="977"/>
      <c r="CT9" s="977"/>
      <c r="CU9" s="977"/>
      <c r="CV9" s="978"/>
      <c r="CW9" s="976">
        <v>6.9680580000000001</v>
      </c>
      <c r="CX9" s="977"/>
      <c r="CY9" s="977"/>
      <c r="CZ9" s="977"/>
      <c r="DA9" s="978"/>
      <c r="DB9" s="976" t="s">
        <v>491</v>
      </c>
      <c r="DC9" s="977"/>
      <c r="DD9" s="977"/>
      <c r="DE9" s="977"/>
      <c r="DF9" s="978"/>
      <c r="DG9" s="976" t="s">
        <v>576</v>
      </c>
      <c r="DH9" s="977"/>
      <c r="DI9" s="977"/>
      <c r="DJ9" s="977"/>
      <c r="DK9" s="978"/>
      <c r="DL9" s="976" t="s">
        <v>576</v>
      </c>
      <c r="DM9" s="977"/>
      <c r="DN9" s="977"/>
      <c r="DO9" s="977"/>
      <c r="DP9" s="978"/>
      <c r="DQ9" s="976" t="s">
        <v>576</v>
      </c>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562</v>
      </c>
      <c r="BT10" s="980"/>
      <c r="BU10" s="980"/>
      <c r="BV10" s="980"/>
      <c r="BW10" s="980"/>
      <c r="BX10" s="980"/>
      <c r="BY10" s="980"/>
      <c r="BZ10" s="980"/>
      <c r="CA10" s="980"/>
      <c r="CB10" s="980"/>
      <c r="CC10" s="980"/>
      <c r="CD10" s="980"/>
      <c r="CE10" s="980"/>
      <c r="CF10" s="980"/>
      <c r="CG10" s="1001"/>
      <c r="CH10" s="976">
        <v>-5.5431010000000001</v>
      </c>
      <c r="CI10" s="977"/>
      <c r="CJ10" s="977"/>
      <c r="CK10" s="977"/>
      <c r="CL10" s="978"/>
      <c r="CM10" s="976">
        <v>111.72708799999999</v>
      </c>
      <c r="CN10" s="977"/>
      <c r="CO10" s="977"/>
      <c r="CP10" s="977"/>
      <c r="CQ10" s="978"/>
      <c r="CR10" s="976">
        <v>10</v>
      </c>
      <c r="CS10" s="977"/>
      <c r="CT10" s="977"/>
      <c r="CU10" s="977"/>
      <c r="CV10" s="978"/>
      <c r="CW10" s="976">
        <v>41.702903999999997</v>
      </c>
      <c r="CX10" s="977"/>
      <c r="CY10" s="977"/>
      <c r="CZ10" s="977"/>
      <c r="DA10" s="978"/>
      <c r="DB10" s="976" t="s">
        <v>491</v>
      </c>
      <c r="DC10" s="977"/>
      <c r="DD10" s="977"/>
      <c r="DE10" s="977"/>
      <c r="DF10" s="978"/>
      <c r="DG10" s="976" t="s">
        <v>576</v>
      </c>
      <c r="DH10" s="977"/>
      <c r="DI10" s="977"/>
      <c r="DJ10" s="977"/>
      <c r="DK10" s="978"/>
      <c r="DL10" s="976" t="s">
        <v>576</v>
      </c>
      <c r="DM10" s="977"/>
      <c r="DN10" s="977"/>
      <c r="DO10" s="977"/>
      <c r="DP10" s="978"/>
      <c r="DQ10" s="976" t="s">
        <v>576</v>
      </c>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563</v>
      </c>
      <c r="BT11" s="980"/>
      <c r="BU11" s="980"/>
      <c r="BV11" s="980"/>
      <c r="BW11" s="980"/>
      <c r="BX11" s="980"/>
      <c r="BY11" s="980"/>
      <c r="BZ11" s="980"/>
      <c r="CA11" s="980"/>
      <c r="CB11" s="980"/>
      <c r="CC11" s="980"/>
      <c r="CD11" s="980"/>
      <c r="CE11" s="980"/>
      <c r="CF11" s="980"/>
      <c r="CG11" s="1001"/>
      <c r="CH11" s="976">
        <v>0</v>
      </c>
      <c r="CI11" s="977"/>
      <c r="CJ11" s="977"/>
      <c r="CK11" s="977"/>
      <c r="CL11" s="978"/>
      <c r="CM11" s="976">
        <v>596</v>
      </c>
      <c r="CN11" s="977"/>
      <c r="CO11" s="977"/>
      <c r="CP11" s="977"/>
      <c r="CQ11" s="978"/>
      <c r="CR11" s="976">
        <v>185</v>
      </c>
      <c r="CS11" s="977"/>
      <c r="CT11" s="977"/>
      <c r="CU11" s="977"/>
      <c r="CV11" s="978"/>
      <c r="CW11" s="976">
        <v>16.161999999999999</v>
      </c>
      <c r="CX11" s="977"/>
      <c r="CY11" s="977"/>
      <c r="CZ11" s="977"/>
      <c r="DA11" s="978"/>
      <c r="DB11" s="976" t="s">
        <v>564</v>
      </c>
      <c r="DC11" s="977"/>
      <c r="DD11" s="977"/>
      <c r="DE11" s="977"/>
      <c r="DF11" s="978"/>
      <c r="DG11" s="976" t="s">
        <v>576</v>
      </c>
      <c r="DH11" s="977"/>
      <c r="DI11" s="977"/>
      <c r="DJ11" s="977"/>
      <c r="DK11" s="978"/>
      <c r="DL11" s="976" t="s">
        <v>576</v>
      </c>
      <c r="DM11" s="977"/>
      <c r="DN11" s="977"/>
      <c r="DO11" s="977"/>
      <c r="DP11" s="978"/>
      <c r="DQ11" s="976" t="s">
        <v>576</v>
      </c>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565</v>
      </c>
      <c r="BT12" s="980"/>
      <c r="BU12" s="980"/>
      <c r="BV12" s="980"/>
      <c r="BW12" s="980"/>
      <c r="BX12" s="980"/>
      <c r="BY12" s="980"/>
      <c r="BZ12" s="980"/>
      <c r="CA12" s="980"/>
      <c r="CB12" s="980"/>
      <c r="CC12" s="980"/>
      <c r="CD12" s="980"/>
      <c r="CE12" s="980"/>
      <c r="CF12" s="980"/>
      <c r="CG12" s="1001"/>
      <c r="CH12" s="976">
        <v>-3.7103169999999999</v>
      </c>
      <c r="CI12" s="977"/>
      <c r="CJ12" s="977"/>
      <c r="CK12" s="977"/>
      <c r="CL12" s="978"/>
      <c r="CM12" s="976">
        <v>364.50716499999999</v>
      </c>
      <c r="CN12" s="977"/>
      <c r="CO12" s="977"/>
      <c r="CP12" s="977"/>
      <c r="CQ12" s="978"/>
      <c r="CR12" s="976">
        <v>276.387</v>
      </c>
      <c r="CS12" s="977"/>
      <c r="CT12" s="977"/>
      <c r="CU12" s="977"/>
      <c r="CV12" s="978"/>
      <c r="CW12" s="976">
        <v>49.037481</v>
      </c>
      <c r="CX12" s="977"/>
      <c r="CY12" s="977"/>
      <c r="CZ12" s="977"/>
      <c r="DA12" s="978"/>
      <c r="DB12" s="976" t="s">
        <v>491</v>
      </c>
      <c r="DC12" s="977"/>
      <c r="DD12" s="977"/>
      <c r="DE12" s="977"/>
      <c r="DF12" s="978"/>
      <c r="DG12" s="976" t="s">
        <v>576</v>
      </c>
      <c r="DH12" s="977"/>
      <c r="DI12" s="977"/>
      <c r="DJ12" s="977"/>
      <c r="DK12" s="978"/>
      <c r="DL12" s="976" t="s">
        <v>576</v>
      </c>
      <c r="DM12" s="977"/>
      <c r="DN12" s="977"/>
      <c r="DO12" s="977"/>
      <c r="DP12" s="978"/>
      <c r="DQ12" s="976" t="s">
        <v>576</v>
      </c>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t="s">
        <v>566</v>
      </c>
      <c r="BT13" s="980"/>
      <c r="BU13" s="980"/>
      <c r="BV13" s="980"/>
      <c r="BW13" s="980"/>
      <c r="BX13" s="980"/>
      <c r="BY13" s="980"/>
      <c r="BZ13" s="980"/>
      <c r="CA13" s="980"/>
      <c r="CB13" s="980"/>
      <c r="CC13" s="980"/>
      <c r="CD13" s="980"/>
      <c r="CE13" s="980"/>
      <c r="CF13" s="980"/>
      <c r="CG13" s="1001"/>
      <c r="CH13" s="976">
        <v>20.294789000000002</v>
      </c>
      <c r="CI13" s="977"/>
      <c r="CJ13" s="977"/>
      <c r="CK13" s="977"/>
      <c r="CL13" s="978"/>
      <c r="CM13" s="976">
        <v>1123.312105</v>
      </c>
      <c r="CN13" s="977"/>
      <c r="CO13" s="977"/>
      <c r="CP13" s="977"/>
      <c r="CQ13" s="978"/>
      <c r="CR13" s="976">
        <v>31.25</v>
      </c>
      <c r="CS13" s="977"/>
      <c r="CT13" s="977"/>
      <c r="CU13" s="977"/>
      <c r="CV13" s="978"/>
      <c r="CW13" s="976">
        <v>0</v>
      </c>
      <c r="CX13" s="977"/>
      <c r="CY13" s="977"/>
      <c r="CZ13" s="977"/>
      <c r="DA13" s="978"/>
      <c r="DB13" s="976" t="s">
        <v>491</v>
      </c>
      <c r="DC13" s="977"/>
      <c r="DD13" s="977"/>
      <c r="DE13" s="977"/>
      <c r="DF13" s="978"/>
      <c r="DG13" s="976" t="s">
        <v>576</v>
      </c>
      <c r="DH13" s="977"/>
      <c r="DI13" s="977"/>
      <c r="DJ13" s="977"/>
      <c r="DK13" s="978"/>
      <c r="DL13" s="976" t="s">
        <v>576</v>
      </c>
      <c r="DM13" s="977"/>
      <c r="DN13" s="977"/>
      <c r="DO13" s="977"/>
      <c r="DP13" s="978"/>
      <c r="DQ13" s="976" t="s">
        <v>576</v>
      </c>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t="s">
        <v>567</v>
      </c>
      <c r="BT14" s="980"/>
      <c r="BU14" s="980"/>
      <c r="BV14" s="980"/>
      <c r="BW14" s="980"/>
      <c r="BX14" s="980"/>
      <c r="BY14" s="980"/>
      <c r="BZ14" s="980"/>
      <c r="CA14" s="980"/>
      <c r="CB14" s="980"/>
      <c r="CC14" s="980"/>
      <c r="CD14" s="980"/>
      <c r="CE14" s="980"/>
      <c r="CF14" s="980"/>
      <c r="CG14" s="1001"/>
      <c r="CH14" s="976">
        <v>4831</v>
      </c>
      <c r="CI14" s="977"/>
      <c r="CJ14" s="977"/>
      <c r="CK14" s="977"/>
      <c r="CL14" s="978"/>
      <c r="CM14" s="976">
        <v>5857</v>
      </c>
      <c r="CN14" s="977"/>
      <c r="CO14" s="977"/>
      <c r="CP14" s="977"/>
      <c r="CQ14" s="978"/>
      <c r="CR14" s="976">
        <v>15599</v>
      </c>
      <c r="CS14" s="977"/>
      <c r="CT14" s="977"/>
      <c r="CU14" s="977"/>
      <c r="CV14" s="978"/>
      <c r="CW14" s="976">
        <v>7</v>
      </c>
      <c r="CX14" s="977"/>
      <c r="CY14" s="977"/>
      <c r="CZ14" s="977"/>
      <c r="DA14" s="978"/>
      <c r="DB14" s="976" t="s">
        <v>491</v>
      </c>
      <c r="DC14" s="977"/>
      <c r="DD14" s="977"/>
      <c r="DE14" s="977"/>
      <c r="DF14" s="978"/>
      <c r="DG14" s="976" t="s">
        <v>576</v>
      </c>
      <c r="DH14" s="977"/>
      <c r="DI14" s="977"/>
      <c r="DJ14" s="977"/>
      <c r="DK14" s="978"/>
      <c r="DL14" s="976" t="s">
        <v>576</v>
      </c>
      <c r="DM14" s="977"/>
      <c r="DN14" s="977"/>
      <c r="DO14" s="977"/>
      <c r="DP14" s="978"/>
      <c r="DQ14" s="976" t="s">
        <v>576</v>
      </c>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378</v>
      </c>
      <c r="B23" s="924" t="s">
        <v>379</v>
      </c>
      <c r="C23" s="925"/>
      <c r="D23" s="925"/>
      <c r="E23" s="925"/>
      <c r="F23" s="925"/>
      <c r="G23" s="925"/>
      <c r="H23" s="925"/>
      <c r="I23" s="925"/>
      <c r="J23" s="925"/>
      <c r="K23" s="925"/>
      <c r="L23" s="925"/>
      <c r="M23" s="925"/>
      <c r="N23" s="925"/>
      <c r="O23" s="925"/>
      <c r="P23" s="935"/>
      <c r="Q23" s="1054">
        <v>250352</v>
      </c>
      <c r="R23" s="1048"/>
      <c r="S23" s="1048"/>
      <c r="T23" s="1048"/>
      <c r="U23" s="1048"/>
      <c r="V23" s="1048">
        <v>244188</v>
      </c>
      <c r="W23" s="1048"/>
      <c r="X23" s="1048"/>
      <c r="Y23" s="1048"/>
      <c r="Z23" s="1048"/>
      <c r="AA23" s="1048">
        <v>6165</v>
      </c>
      <c r="AB23" s="1048"/>
      <c r="AC23" s="1048"/>
      <c r="AD23" s="1048"/>
      <c r="AE23" s="1055"/>
      <c r="AF23" s="1056">
        <v>4320</v>
      </c>
      <c r="AG23" s="1048"/>
      <c r="AH23" s="1048"/>
      <c r="AI23" s="1048"/>
      <c r="AJ23" s="1057"/>
      <c r="AK23" s="1058"/>
      <c r="AL23" s="1059"/>
      <c r="AM23" s="1059"/>
      <c r="AN23" s="1059"/>
      <c r="AO23" s="1059"/>
      <c r="AP23" s="1048">
        <v>165612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390</v>
      </c>
      <c r="C28" s="1035"/>
      <c r="D28" s="1035"/>
      <c r="E28" s="1035"/>
      <c r="F28" s="1035"/>
      <c r="G28" s="1035"/>
      <c r="H28" s="1035"/>
      <c r="I28" s="1035"/>
      <c r="J28" s="1035"/>
      <c r="K28" s="1035"/>
      <c r="L28" s="1035"/>
      <c r="M28" s="1035"/>
      <c r="N28" s="1035"/>
      <c r="O28" s="1035"/>
      <c r="P28" s="1036"/>
      <c r="Q28" s="1037">
        <v>49162</v>
      </c>
      <c r="R28" s="1038"/>
      <c r="S28" s="1038"/>
      <c r="T28" s="1038"/>
      <c r="U28" s="1038"/>
      <c r="V28" s="1038">
        <v>49006</v>
      </c>
      <c r="W28" s="1038"/>
      <c r="X28" s="1038"/>
      <c r="Y28" s="1038"/>
      <c r="Z28" s="1038"/>
      <c r="AA28" s="1038">
        <v>156</v>
      </c>
      <c r="AB28" s="1038"/>
      <c r="AC28" s="1038"/>
      <c r="AD28" s="1038"/>
      <c r="AE28" s="1039"/>
      <c r="AF28" s="1040">
        <v>156</v>
      </c>
      <c r="AG28" s="1038"/>
      <c r="AH28" s="1038"/>
      <c r="AI28" s="1038"/>
      <c r="AJ28" s="1041"/>
      <c r="AK28" s="1029">
        <v>5470</v>
      </c>
      <c r="AL28" s="1030"/>
      <c r="AM28" s="1030"/>
      <c r="AN28" s="1030"/>
      <c r="AO28" s="1030"/>
      <c r="AP28" s="1030" t="s">
        <v>576</v>
      </c>
      <c r="AQ28" s="1030"/>
      <c r="AR28" s="1030"/>
      <c r="AS28" s="1030"/>
      <c r="AT28" s="1030"/>
      <c r="AU28" s="1030" t="s">
        <v>576</v>
      </c>
      <c r="AV28" s="1030"/>
      <c r="AW28" s="1030"/>
      <c r="AX28" s="1030"/>
      <c r="AY28" s="1030"/>
      <c r="AZ28" s="1031" t="s">
        <v>576</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391</v>
      </c>
      <c r="C29" s="1018"/>
      <c r="D29" s="1018"/>
      <c r="E29" s="1018"/>
      <c r="F29" s="1018"/>
      <c r="G29" s="1018"/>
      <c r="H29" s="1018"/>
      <c r="I29" s="1018"/>
      <c r="J29" s="1018"/>
      <c r="K29" s="1018"/>
      <c r="L29" s="1018"/>
      <c r="M29" s="1018"/>
      <c r="N29" s="1018"/>
      <c r="O29" s="1018"/>
      <c r="P29" s="1019"/>
      <c r="Q29" s="1025">
        <v>52441</v>
      </c>
      <c r="R29" s="1026"/>
      <c r="S29" s="1026"/>
      <c r="T29" s="1026"/>
      <c r="U29" s="1026"/>
      <c r="V29" s="1026">
        <v>51677</v>
      </c>
      <c r="W29" s="1026"/>
      <c r="X29" s="1026"/>
      <c r="Y29" s="1026"/>
      <c r="Z29" s="1026"/>
      <c r="AA29" s="1026">
        <v>765</v>
      </c>
      <c r="AB29" s="1026"/>
      <c r="AC29" s="1026"/>
      <c r="AD29" s="1026"/>
      <c r="AE29" s="1027"/>
      <c r="AF29" s="1022">
        <v>765</v>
      </c>
      <c r="AG29" s="1023"/>
      <c r="AH29" s="1023"/>
      <c r="AI29" s="1023"/>
      <c r="AJ29" s="1024"/>
      <c r="AK29" s="967">
        <v>7967</v>
      </c>
      <c r="AL29" s="958"/>
      <c r="AM29" s="958"/>
      <c r="AN29" s="958"/>
      <c r="AO29" s="958"/>
      <c r="AP29" s="958" t="s">
        <v>576</v>
      </c>
      <c r="AQ29" s="958"/>
      <c r="AR29" s="958"/>
      <c r="AS29" s="958"/>
      <c r="AT29" s="958"/>
      <c r="AU29" s="958" t="s">
        <v>576</v>
      </c>
      <c r="AV29" s="958"/>
      <c r="AW29" s="958"/>
      <c r="AX29" s="958"/>
      <c r="AY29" s="958"/>
      <c r="AZ29" s="1028" t="s">
        <v>576</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392</v>
      </c>
      <c r="C30" s="1018"/>
      <c r="D30" s="1018"/>
      <c r="E30" s="1018"/>
      <c r="F30" s="1018"/>
      <c r="G30" s="1018"/>
      <c r="H30" s="1018"/>
      <c r="I30" s="1018"/>
      <c r="J30" s="1018"/>
      <c r="K30" s="1018"/>
      <c r="L30" s="1018"/>
      <c r="M30" s="1018"/>
      <c r="N30" s="1018"/>
      <c r="O30" s="1018"/>
      <c r="P30" s="1019"/>
      <c r="Q30" s="1025">
        <v>9743</v>
      </c>
      <c r="R30" s="1026"/>
      <c r="S30" s="1026"/>
      <c r="T30" s="1026"/>
      <c r="U30" s="1026"/>
      <c r="V30" s="1026">
        <v>9711</v>
      </c>
      <c r="W30" s="1026"/>
      <c r="X30" s="1026"/>
      <c r="Y30" s="1026"/>
      <c r="Z30" s="1026"/>
      <c r="AA30" s="1026">
        <v>32</v>
      </c>
      <c r="AB30" s="1026"/>
      <c r="AC30" s="1026"/>
      <c r="AD30" s="1026"/>
      <c r="AE30" s="1027"/>
      <c r="AF30" s="1022">
        <v>32</v>
      </c>
      <c r="AG30" s="1023"/>
      <c r="AH30" s="1023"/>
      <c r="AI30" s="1023"/>
      <c r="AJ30" s="1024"/>
      <c r="AK30" s="967">
        <v>1467</v>
      </c>
      <c r="AL30" s="958"/>
      <c r="AM30" s="958"/>
      <c r="AN30" s="958"/>
      <c r="AO30" s="958"/>
      <c r="AP30" s="958" t="s">
        <v>576</v>
      </c>
      <c r="AQ30" s="958"/>
      <c r="AR30" s="958"/>
      <c r="AS30" s="958"/>
      <c r="AT30" s="958"/>
      <c r="AU30" s="958" t="s">
        <v>576</v>
      </c>
      <c r="AV30" s="958"/>
      <c r="AW30" s="958"/>
      <c r="AX30" s="958"/>
      <c r="AY30" s="958"/>
      <c r="AZ30" s="1028" t="s">
        <v>576</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393</v>
      </c>
      <c r="C31" s="1018"/>
      <c r="D31" s="1018"/>
      <c r="E31" s="1018"/>
      <c r="F31" s="1018"/>
      <c r="G31" s="1018"/>
      <c r="H31" s="1018"/>
      <c r="I31" s="1018"/>
      <c r="J31" s="1018"/>
      <c r="K31" s="1018"/>
      <c r="L31" s="1018"/>
      <c r="M31" s="1018"/>
      <c r="N31" s="1018"/>
      <c r="O31" s="1018"/>
      <c r="P31" s="1019"/>
      <c r="Q31" s="1025">
        <v>979</v>
      </c>
      <c r="R31" s="1026"/>
      <c r="S31" s="1026"/>
      <c r="T31" s="1026"/>
      <c r="U31" s="1026"/>
      <c r="V31" s="1026">
        <v>961</v>
      </c>
      <c r="W31" s="1026"/>
      <c r="X31" s="1026"/>
      <c r="Y31" s="1026"/>
      <c r="Z31" s="1026"/>
      <c r="AA31" s="1026">
        <f>Q31-V31</f>
        <v>18</v>
      </c>
      <c r="AB31" s="1026"/>
      <c r="AC31" s="1026"/>
      <c r="AD31" s="1026"/>
      <c r="AE31" s="1027"/>
      <c r="AF31" s="1022">
        <v>1394</v>
      </c>
      <c r="AG31" s="1023"/>
      <c r="AH31" s="1023"/>
      <c r="AI31" s="1023"/>
      <c r="AJ31" s="1024"/>
      <c r="AK31" s="967">
        <v>301</v>
      </c>
      <c r="AL31" s="958"/>
      <c r="AM31" s="958"/>
      <c r="AN31" s="958"/>
      <c r="AO31" s="958"/>
      <c r="AP31" s="958">
        <v>969</v>
      </c>
      <c r="AQ31" s="958"/>
      <c r="AR31" s="958"/>
      <c r="AS31" s="958"/>
      <c r="AT31" s="958"/>
      <c r="AU31" s="958">
        <v>558</v>
      </c>
      <c r="AV31" s="958"/>
      <c r="AW31" s="958"/>
      <c r="AX31" s="958"/>
      <c r="AY31" s="958"/>
      <c r="AZ31" s="1028" t="s">
        <v>576</v>
      </c>
      <c r="BA31" s="1028"/>
      <c r="BB31" s="1028"/>
      <c r="BC31" s="1028"/>
      <c r="BD31" s="1028"/>
      <c r="BE31" s="959" t="s">
        <v>394</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395</v>
      </c>
      <c r="C32" s="1018"/>
      <c r="D32" s="1018"/>
      <c r="E32" s="1018"/>
      <c r="F32" s="1018"/>
      <c r="G32" s="1018"/>
      <c r="H32" s="1018"/>
      <c r="I32" s="1018"/>
      <c r="J32" s="1018"/>
      <c r="K32" s="1018"/>
      <c r="L32" s="1018"/>
      <c r="M32" s="1018"/>
      <c r="N32" s="1018"/>
      <c r="O32" s="1018"/>
      <c r="P32" s="1019"/>
      <c r="Q32" s="1025">
        <v>19800</v>
      </c>
      <c r="R32" s="1026"/>
      <c r="S32" s="1026"/>
      <c r="T32" s="1026"/>
      <c r="U32" s="1026"/>
      <c r="V32" s="1026">
        <v>20882</v>
      </c>
      <c r="W32" s="1026"/>
      <c r="X32" s="1026"/>
      <c r="Y32" s="1026"/>
      <c r="Z32" s="1026"/>
      <c r="AA32" s="1026">
        <f>Q32-V32</f>
        <v>-1082</v>
      </c>
      <c r="AB32" s="1026"/>
      <c r="AC32" s="1026"/>
      <c r="AD32" s="1026"/>
      <c r="AE32" s="1027"/>
      <c r="AF32" s="1022">
        <v>9670</v>
      </c>
      <c r="AG32" s="1023"/>
      <c r="AH32" s="1023"/>
      <c r="AI32" s="1023"/>
      <c r="AJ32" s="1024"/>
      <c r="AK32" s="967">
        <v>2042</v>
      </c>
      <c r="AL32" s="958"/>
      <c r="AM32" s="958"/>
      <c r="AN32" s="958"/>
      <c r="AO32" s="958"/>
      <c r="AP32" s="958">
        <v>8817</v>
      </c>
      <c r="AQ32" s="958"/>
      <c r="AR32" s="958"/>
      <c r="AS32" s="958"/>
      <c r="AT32" s="958"/>
      <c r="AU32" s="958">
        <v>5379</v>
      </c>
      <c r="AV32" s="958"/>
      <c r="AW32" s="958"/>
      <c r="AX32" s="958"/>
      <c r="AY32" s="958"/>
      <c r="AZ32" s="1028" t="s">
        <v>576</v>
      </c>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396</v>
      </c>
      <c r="C33" s="1018"/>
      <c r="D33" s="1018"/>
      <c r="E33" s="1018"/>
      <c r="F33" s="1018"/>
      <c r="G33" s="1018"/>
      <c r="H33" s="1018"/>
      <c r="I33" s="1018"/>
      <c r="J33" s="1018"/>
      <c r="K33" s="1018"/>
      <c r="L33" s="1018"/>
      <c r="M33" s="1018"/>
      <c r="N33" s="1018"/>
      <c r="O33" s="1018"/>
      <c r="P33" s="1019"/>
      <c r="Q33" s="1025">
        <v>16977</v>
      </c>
      <c r="R33" s="1026"/>
      <c r="S33" s="1026"/>
      <c r="T33" s="1026"/>
      <c r="U33" s="1026"/>
      <c r="V33" s="1026">
        <v>15900</v>
      </c>
      <c r="W33" s="1026"/>
      <c r="X33" s="1026"/>
      <c r="Y33" s="1026"/>
      <c r="Z33" s="1026"/>
      <c r="AA33" s="1026">
        <v>1076</v>
      </c>
      <c r="AB33" s="1026"/>
      <c r="AC33" s="1026"/>
      <c r="AD33" s="1026"/>
      <c r="AE33" s="1027"/>
      <c r="AF33" s="1022">
        <v>2806</v>
      </c>
      <c r="AG33" s="1023"/>
      <c r="AH33" s="1023"/>
      <c r="AI33" s="1023"/>
      <c r="AJ33" s="1024"/>
      <c r="AK33" s="967">
        <v>7590</v>
      </c>
      <c r="AL33" s="958"/>
      <c r="AM33" s="958"/>
      <c r="AN33" s="958"/>
      <c r="AO33" s="958"/>
      <c r="AP33" s="958">
        <v>110010</v>
      </c>
      <c r="AQ33" s="958"/>
      <c r="AR33" s="958"/>
      <c r="AS33" s="958"/>
      <c r="AT33" s="958"/>
      <c r="AU33" s="958">
        <v>43454</v>
      </c>
      <c r="AV33" s="958"/>
      <c r="AW33" s="958"/>
      <c r="AX33" s="958"/>
      <c r="AY33" s="958"/>
      <c r="AZ33" s="1028" t="s">
        <v>576</v>
      </c>
      <c r="BA33" s="1028"/>
      <c r="BB33" s="1028"/>
      <c r="BC33" s="1028"/>
      <c r="BD33" s="1028"/>
      <c r="BE33" s="959" t="s">
        <v>394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397</v>
      </c>
      <c r="C34" s="1018"/>
      <c r="D34" s="1018"/>
      <c r="E34" s="1018"/>
      <c r="F34" s="1018"/>
      <c r="G34" s="1018"/>
      <c r="H34" s="1018"/>
      <c r="I34" s="1018"/>
      <c r="J34" s="1018"/>
      <c r="K34" s="1018"/>
      <c r="L34" s="1018"/>
      <c r="M34" s="1018"/>
      <c r="N34" s="1018"/>
      <c r="O34" s="1018"/>
      <c r="P34" s="1019"/>
      <c r="Q34" s="1025">
        <v>677</v>
      </c>
      <c r="R34" s="1026"/>
      <c r="S34" s="1026"/>
      <c r="T34" s="1026"/>
      <c r="U34" s="1026"/>
      <c r="V34" s="1026">
        <v>677</v>
      </c>
      <c r="W34" s="1026"/>
      <c r="X34" s="1026"/>
      <c r="Y34" s="1026"/>
      <c r="Z34" s="1026"/>
      <c r="AA34" s="1026">
        <v>0</v>
      </c>
      <c r="AB34" s="1026"/>
      <c r="AC34" s="1026"/>
      <c r="AD34" s="1026"/>
      <c r="AE34" s="1027"/>
      <c r="AF34" s="1022" t="s">
        <v>122</v>
      </c>
      <c r="AG34" s="1023"/>
      <c r="AH34" s="1023"/>
      <c r="AI34" s="1023"/>
      <c r="AJ34" s="1024"/>
      <c r="AK34" s="967">
        <v>55</v>
      </c>
      <c r="AL34" s="958"/>
      <c r="AM34" s="958"/>
      <c r="AN34" s="958"/>
      <c r="AO34" s="958"/>
      <c r="AP34" s="958">
        <v>1789</v>
      </c>
      <c r="AQ34" s="958"/>
      <c r="AR34" s="958"/>
      <c r="AS34" s="958"/>
      <c r="AT34" s="958"/>
      <c r="AU34" s="958" t="s">
        <v>576</v>
      </c>
      <c r="AV34" s="958"/>
      <c r="AW34" s="958"/>
      <c r="AX34" s="958"/>
      <c r="AY34" s="958"/>
      <c r="AZ34" s="1028" t="s">
        <v>576</v>
      </c>
      <c r="BA34" s="1028"/>
      <c r="BB34" s="1028"/>
      <c r="BC34" s="1028"/>
      <c r="BD34" s="1028"/>
      <c r="BE34" s="959" t="s">
        <v>398</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378</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14822</v>
      </c>
      <c r="AG63" s="946"/>
      <c r="AH63" s="946"/>
      <c r="AI63" s="946"/>
      <c r="AJ63" s="1009"/>
      <c r="AK63" s="1010"/>
      <c r="AL63" s="950"/>
      <c r="AM63" s="950"/>
      <c r="AN63" s="950"/>
      <c r="AO63" s="950"/>
      <c r="AP63" s="946">
        <v>121585</v>
      </c>
      <c r="AQ63" s="946"/>
      <c r="AR63" s="946"/>
      <c r="AS63" s="946"/>
      <c r="AT63" s="946"/>
      <c r="AU63" s="946">
        <v>49391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403</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568</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576</v>
      </c>
      <c r="AQ68" s="969"/>
      <c r="AR68" s="969"/>
      <c r="AS68" s="969"/>
      <c r="AT68" s="969"/>
      <c r="AU68" s="969" t="s">
        <v>576</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569</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576</v>
      </c>
      <c r="AL69" s="958"/>
      <c r="AM69" s="958"/>
      <c r="AN69" s="958"/>
      <c r="AO69" s="958"/>
      <c r="AP69" s="958" t="s">
        <v>576</v>
      </c>
      <c r="AQ69" s="958"/>
      <c r="AR69" s="958"/>
      <c r="AS69" s="958"/>
      <c r="AT69" s="958"/>
      <c r="AU69" s="958" t="s">
        <v>576</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570</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576</v>
      </c>
      <c r="AQ70" s="958"/>
      <c r="AR70" s="958"/>
      <c r="AS70" s="958"/>
      <c r="AT70" s="958"/>
      <c r="AU70" s="958" t="s">
        <v>576</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571</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576</v>
      </c>
      <c r="AL71" s="958"/>
      <c r="AM71" s="958"/>
      <c r="AN71" s="958"/>
      <c r="AO71" s="958"/>
      <c r="AP71" s="958" t="s">
        <v>576</v>
      </c>
      <c r="AQ71" s="958"/>
      <c r="AR71" s="958"/>
      <c r="AS71" s="958"/>
      <c r="AT71" s="958"/>
      <c r="AU71" s="958" t="s">
        <v>576</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572</v>
      </c>
      <c r="C72" s="962"/>
      <c r="D72" s="962"/>
      <c r="E72" s="962"/>
      <c r="F72" s="962"/>
      <c r="G72" s="962"/>
      <c r="H72" s="962"/>
      <c r="I72" s="962"/>
      <c r="J72" s="962"/>
      <c r="K72" s="962"/>
      <c r="L72" s="962"/>
      <c r="M72" s="962"/>
      <c r="N72" s="962"/>
      <c r="O72" s="962"/>
      <c r="P72" s="963"/>
      <c r="Q72" s="964">
        <v>2432</v>
      </c>
      <c r="R72" s="958"/>
      <c r="S72" s="958"/>
      <c r="T72" s="958"/>
      <c r="U72" s="958"/>
      <c r="V72" s="958">
        <v>2225</v>
      </c>
      <c r="W72" s="958"/>
      <c r="X72" s="958"/>
      <c r="Y72" s="958"/>
      <c r="Z72" s="958"/>
      <c r="AA72" s="958">
        <v>208</v>
      </c>
      <c r="AB72" s="958"/>
      <c r="AC72" s="958"/>
      <c r="AD72" s="958"/>
      <c r="AE72" s="958"/>
      <c r="AF72" s="958">
        <v>208</v>
      </c>
      <c r="AG72" s="958"/>
      <c r="AH72" s="958"/>
      <c r="AI72" s="958"/>
      <c r="AJ72" s="958"/>
      <c r="AK72" s="958" t="s">
        <v>576</v>
      </c>
      <c r="AL72" s="958"/>
      <c r="AM72" s="958"/>
      <c r="AN72" s="958"/>
      <c r="AO72" s="958"/>
      <c r="AP72" s="958">
        <v>8526</v>
      </c>
      <c r="AQ72" s="958"/>
      <c r="AR72" s="958"/>
      <c r="AS72" s="958"/>
      <c r="AT72" s="958"/>
      <c r="AU72" s="958">
        <v>4042</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573</v>
      </c>
      <c r="C73" s="962"/>
      <c r="D73" s="962"/>
      <c r="E73" s="962"/>
      <c r="F73" s="962"/>
      <c r="G73" s="962"/>
      <c r="H73" s="962"/>
      <c r="I73" s="962"/>
      <c r="J73" s="962"/>
      <c r="K73" s="962"/>
      <c r="L73" s="962"/>
      <c r="M73" s="962"/>
      <c r="N73" s="962"/>
      <c r="O73" s="962"/>
      <c r="P73" s="963"/>
      <c r="Q73" s="964">
        <v>108015</v>
      </c>
      <c r="R73" s="958"/>
      <c r="S73" s="958"/>
      <c r="T73" s="958"/>
      <c r="U73" s="958"/>
      <c r="V73" s="958">
        <v>106448</v>
      </c>
      <c r="W73" s="958"/>
      <c r="X73" s="958"/>
      <c r="Y73" s="958"/>
      <c r="Z73" s="958"/>
      <c r="AA73" s="958">
        <v>1567</v>
      </c>
      <c r="AB73" s="958"/>
      <c r="AC73" s="958"/>
      <c r="AD73" s="958"/>
      <c r="AE73" s="958"/>
      <c r="AF73" s="958">
        <v>1567</v>
      </c>
      <c r="AG73" s="958"/>
      <c r="AH73" s="958"/>
      <c r="AI73" s="958"/>
      <c r="AJ73" s="958"/>
      <c r="AK73" s="958" t="s">
        <v>576</v>
      </c>
      <c r="AL73" s="958"/>
      <c r="AM73" s="958"/>
      <c r="AN73" s="958"/>
      <c r="AO73" s="958"/>
      <c r="AP73" s="958" t="s">
        <v>576</v>
      </c>
      <c r="AQ73" s="958"/>
      <c r="AR73" s="958"/>
      <c r="AS73" s="958"/>
      <c r="AT73" s="958"/>
      <c r="AU73" s="958" t="s">
        <v>576</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574</v>
      </c>
      <c r="C74" s="962"/>
      <c r="D74" s="962"/>
      <c r="E74" s="962"/>
      <c r="F74" s="962"/>
      <c r="G74" s="962"/>
      <c r="H74" s="962"/>
      <c r="I74" s="962"/>
      <c r="J74" s="962"/>
      <c r="K74" s="962"/>
      <c r="L74" s="962"/>
      <c r="M74" s="962"/>
      <c r="N74" s="962"/>
      <c r="O74" s="962"/>
      <c r="P74" s="963"/>
      <c r="Q74" s="964">
        <v>3319</v>
      </c>
      <c r="R74" s="958"/>
      <c r="S74" s="958"/>
      <c r="T74" s="958"/>
      <c r="U74" s="958"/>
      <c r="V74" s="958">
        <v>2789</v>
      </c>
      <c r="W74" s="958"/>
      <c r="X74" s="958"/>
      <c r="Y74" s="958"/>
      <c r="Z74" s="958"/>
      <c r="AA74" s="958">
        <v>530</v>
      </c>
      <c r="AB74" s="958"/>
      <c r="AC74" s="958"/>
      <c r="AD74" s="958"/>
      <c r="AE74" s="958"/>
      <c r="AF74" s="958">
        <v>530</v>
      </c>
      <c r="AG74" s="958"/>
      <c r="AH74" s="958"/>
      <c r="AI74" s="958"/>
      <c r="AJ74" s="958"/>
      <c r="AK74" s="958">
        <v>238</v>
      </c>
      <c r="AL74" s="958"/>
      <c r="AM74" s="958"/>
      <c r="AN74" s="958"/>
      <c r="AO74" s="958"/>
      <c r="AP74" s="958" t="s">
        <v>576</v>
      </c>
      <c r="AQ74" s="958"/>
      <c r="AR74" s="958"/>
      <c r="AS74" s="958"/>
      <c r="AT74" s="958"/>
      <c r="AU74" s="958" t="s">
        <v>576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575</v>
      </c>
      <c r="C75" s="962"/>
      <c r="D75" s="962"/>
      <c r="E75" s="962"/>
      <c r="F75" s="962"/>
      <c r="G75" s="962"/>
      <c r="H75" s="962"/>
      <c r="I75" s="962"/>
      <c r="J75" s="962"/>
      <c r="K75" s="962"/>
      <c r="L75" s="962"/>
      <c r="M75" s="962"/>
      <c r="N75" s="962"/>
      <c r="O75" s="962"/>
      <c r="P75" s="963"/>
      <c r="Q75" s="965">
        <v>798483</v>
      </c>
      <c r="R75" s="966"/>
      <c r="S75" s="966"/>
      <c r="T75" s="966"/>
      <c r="U75" s="967"/>
      <c r="V75" s="968">
        <v>787972</v>
      </c>
      <c r="W75" s="966"/>
      <c r="X75" s="966"/>
      <c r="Y75" s="966"/>
      <c r="Z75" s="967"/>
      <c r="AA75" s="968">
        <v>10511</v>
      </c>
      <c r="AB75" s="966"/>
      <c r="AC75" s="966"/>
      <c r="AD75" s="966"/>
      <c r="AE75" s="967"/>
      <c r="AF75" s="968">
        <v>10511</v>
      </c>
      <c r="AG75" s="966"/>
      <c r="AH75" s="966"/>
      <c r="AI75" s="966"/>
      <c r="AJ75" s="967"/>
      <c r="AK75" s="968">
        <v>8050</v>
      </c>
      <c r="AL75" s="966"/>
      <c r="AM75" s="966"/>
      <c r="AN75" s="966"/>
      <c r="AO75" s="967"/>
      <c r="AP75" s="968" t="s">
        <v>576</v>
      </c>
      <c r="AQ75" s="966"/>
      <c r="AR75" s="966"/>
      <c r="AS75" s="966"/>
      <c r="AT75" s="967"/>
      <c r="AU75" s="968" t="s">
        <v>576</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378</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14576</v>
      </c>
      <c r="AG88" s="946"/>
      <c r="AH88" s="946"/>
      <c r="AI88" s="946"/>
      <c r="AJ88" s="946"/>
      <c r="AK88" s="950"/>
      <c r="AL88" s="950"/>
      <c r="AM88" s="950"/>
      <c r="AN88" s="950"/>
      <c r="AO88" s="950"/>
      <c r="AP88" s="946">
        <v>8526</v>
      </c>
      <c r="AQ88" s="946"/>
      <c r="AR88" s="946"/>
      <c r="AS88" s="946"/>
      <c r="AT88" s="946"/>
      <c r="AU88" s="946">
        <v>4042</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16452</v>
      </c>
      <c r="CS102" s="940"/>
      <c r="CT102" s="940"/>
      <c r="CU102" s="940"/>
      <c r="CV102" s="941"/>
      <c r="CW102" s="939">
        <v>210</v>
      </c>
      <c r="CX102" s="940"/>
      <c r="CY102" s="940"/>
      <c r="CZ102" s="940"/>
      <c r="DA102" s="941"/>
      <c r="DB102" s="939" t="s">
        <v>564</v>
      </c>
      <c r="DC102" s="940"/>
      <c r="DD102" s="940"/>
      <c r="DE102" s="940"/>
      <c r="DF102" s="941"/>
      <c r="DG102" s="939" t="s">
        <v>564</v>
      </c>
      <c r="DH102" s="940"/>
      <c r="DI102" s="940"/>
      <c r="DJ102" s="940"/>
      <c r="DK102" s="941"/>
      <c r="DL102" s="939" t="s">
        <v>564</v>
      </c>
      <c r="DM102" s="940"/>
      <c r="DN102" s="940"/>
      <c r="DO102" s="940"/>
      <c r="DP102" s="941"/>
      <c r="DQ102" s="939" t="s">
        <v>564</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17919147</v>
      </c>
      <c r="AB110" s="876"/>
      <c r="AC110" s="876"/>
      <c r="AD110" s="876"/>
      <c r="AE110" s="877"/>
      <c r="AF110" s="878">
        <v>17943391</v>
      </c>
      <c r="AG110" s="876"/>
      <c r="AH110" s="876"/>
      <c r="AI110" s="876"/>
      <c r="AJ110" s="877"/>
      <c r="AK110" s="878">
        <v>17467705</v>
      </c>
      <c r="AL110" s="876"/>
      <c r="AM110" s="876"/>
      <c r="AN110" s="876"/>
      <c r="AO110" s="877"/>
      <c r="AP110" s="879">
        <v>14.8</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178999535</v>
      </c>
      <c r="BR110" s="829"/>
      <c r="BS110" s="829"/>
      <c r="BT110" s="829"/>
      <c r="BU110" s="829"/>
      <c r="BV110" s="829">
        <v>171379591</v>
      </c>
      <c r="BW110" s="829"/>
      <c r="BX110" s="829"/>
      <c r="BY110" s="829"/>
      <c r="BZ110" s="829"/>
      <c r="CA110" s="829">
        <v>165612435</v>
      </c>
      <c r="CB110" s="829"/>
      <c r="CC110" s="829"/>
      <c r="CD110" s="829"/>
      <c r="CE110" s="829"/>
      <c r="CF110" s="853">
        <v>140.1</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531466</v>
      </c>
      <c r="BR111" s="804"/>
      <c r="BS111" s="804"/>
      <c r="BT111" s="804"/>
      <c r="BU111" s="804"/>
      <c r="BV111" s="804">
        <v>260182</v>
      </c>
      <c r="BW111" s="804"/>
      <c r="BX111" s="804"/>
      <c r="BY111" s="804"/>
      <c r="BZ111" s="804"/>
      <c r="CA111" s="804">
        <v>97837</v>
      </c>
      <c r="CB111" s="804"/>
      <c r="CC111" s="804"/>
      <c r="CD111" s="804"/>
      <c r="CE111" s="804"/>
      <c r="CF111" s="862">
        <v>0.1</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54518597</v>
      </c>
      <c r="BR112" s="804"/>
      <c r="BS112" s="804"/>
      <c r="BT112" s="804"/>
      <c r="BU112" s="804"/>
      <c r="BV112" s="804">
        <v>52646924</v>
      </c>
      <c r="BW112" s="804"/>
      <c r="BX112" s="804"/>
      <c r="BY112" s="804"/>
      <c r="BZ112" s="804"/>
      <c r="CA112" s="804">
        <v>49390893</v>
      </c>
      <c r="CB112" s="804"/>
      <c r="CC112" s="804"/>
      <c r="CD112" s="804"/>
      <c r="CE112" s="804"/>
      <c r="CF112" s="862">
        <v>41.8</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11008</v>
      </c>
      <c r="DH112" s="804"/>
      <c r="DI112" s="804"/>
      <c r="DJ112" s="804"/>
      <c r="DK112" s="804"/>
      <c r="DL112" s="804">
        <v>11008</v>
      </c>
      <c r="DM112" s="804"/>
      <c r="DN112" s="804"/>
      <c r="DO112" s="804"/>
      <c r="DP112" s="804"/>
      <c r="DQ112" s="804">
        <v>11008</v>
      </c>
      <c r="DR112" s="804"/>
      <c r="DS112" s="804"/>
      <c r="DT112" s="804"/>
      <c r="DU112" s="804"/>
      <c r="DV112" s="781">
        <v>0</v>
      </c>
      <c r="DW112" s="781"/>
      <c r="DX112" s="781"/>
      <c r="DY112" s="781"/>
      <c r="DZ112" s="782"/>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4846034</v>
      </c>
      <c r="AB113" s="906"/>
      <c r="AC113" s="906"/>
      <c r="AD113" s="906"/>
      <c r="AE113" s="907"/>
      <c r="AF113" s="908">
        <v>4765217</v>
      </c>
      <c r="AG113" s="906"/>
      <c r="AH113" s="906"/>
      <c r="AI113" s="906"/>
      <c r="AJ113" s="907"/>
      <c r="AK113" s="908">
        <v>4764266</v>
      </c>
      <c r="AL113" s="906"/>
      <c r="AM113" s="906"/>
      <c r="AN113" s="906"/>
      <c r="AO113" s="907"/>
      <c r="AP113" s="909">
        <v>4</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4557614</v>
      </c>
      <c r="BR113" s="804"/>
      <c r="BS113" s="804"/>
      <c r="BT113" s="804"/>
      <c r="BU113" s="804"/>
      <c r="BV113" s="804">
        <v>4304631</v>
      </c>
      <c r="BW113" s="804"/>
      <c r="BX113" s="804"/>
      <c r="BY113" s="804"/>
      <c r="BZ113" s="804"/>
      <c r="CA113" s="804">
        <v>4041545</v>
      </c>
      <c r="CB113" s="804"/>
      <c r="CC113" s="804"/>
      <c r="CD113" s="804"/>
      <c r="CE113" s="804"/>
      <c r="CF113" s="862">
        <v>3.4</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267733</v>
      </c>
      <c r="AB114" s="767"/>
      <c r="AC114" s="767"/>
      <c r="AD114" s="767"/>
      <c r="AE114" s="768"/>
      <c r="AF114" s="769">
        <v>265347</v>
      </c>
      <c r="AG114" s="767"/>
      <c r="AH114" s="767"/>
      <c r="AI114" s="767"/>
      <c r="AJ114" s="768"/>
      <c r="AK114" s="769">
        <v>274181</v>
      </c>
      <c r="AL114" s="767"/>
      <c r="AM114" s="767"/>
      <c r="AN114" s="767"/>
      <c r="AO114" s="768"/>
      <c r="AP114" s="811">
        <v>0.2</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22945726</v>
      </c>
      <c r="BR114" s="804"/>
      <c r="BS114" s="804"/>
      <c r="BT114" s="804"/>
      <c r="BU114" s="804"/>
      <c r="BV114" s="804">
        <v>23833288</v>
      </c>
      <c r="BW114" s="804"/>
      <c r="BX114" s="804"/>
      <c r="BY114" s="804"/>
      <c r="BZ114" s="804"/>
      <c r="CA114" s="804">
        <v>23293492</v>
      </c>
      <c r="CB114" s="804"/>
      <c r="CC114" s="804"/>
      <c r="CD114" s="804"/>
      <c r="CE114" s="804"/>
      <c r="CF114" s="862">
        <v>19.7</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97421</v>
      </c>
      <c r="AB115" s="906"/>
      <c r="AC115" s="906"/>
      <c r="AD115" s="906"/>
      <c r="AE115" s="907"/>
      <c r="AF115" s="908">
        <v>18877</v>
      </c>
      <c r="AG115" s="906"/>
      <c r="AH115" s="906"/>
      <c r="AI115" s="906"/>
      <c r="AJ115" s="907"/>
      <c r="AK115" s="908">
        <v>18956</v>
      </c>
      <c r="AL115" s="906"/>
      <c r="AM115" s="906"/>
      <c r="AN115" s="906"/>
      <c r="AO115" s="907"/>
      <c r="AP115" s="909">
        <v>0</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v>30785</v>
      </c>
      <c r="BR115" s="804"/>
      <c r="BS115" s="804"/>
      <c r="BT115" s="804"/>
      <c r="BU115" s="804"/>
      <c r="BV115" s="804">
        <v>51759</v>
      </c>
      <c r="BW115" s="804"/>
      <c r="BX115" s="804"/>
      <c r="BY115" s="804"/>
      <c r="BZ115" s="804"/>
      <c r="CA115" s="804">
        <v>26979</v>
      </c>
      <c r="CB115" s="804"/>
      <c r="CC115" s="804"/>
      <c r="CD115" s="804"/>
      <c r="CE115" s="804"/>
      <c r="CF115" s="862">
        <v>0</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427882</v>
      </c>
      <c r="DH115" s="767"/>
      <c r="DI115" s="767"/>
      <c r="DJ115" s="767"/>
      <c r="DK115" s="768"/>
      <c r="DL115" s="769">
        <v>181131</v>
      </c>
      <c r="DM115" s="767"/>
      <c r="DN115" s="767"/>
      <c r="DO115" s="767"/>
      <c r="DP115" s="768"/>
      <c r="DQ115" s="769">
        <v>46147</v>
      </c>
      <c r="DR115" s="767"/>
      <c r="DS115" s="767"/>
      <c r="DT115" s="767"/>
      <c r="DU115" s="768"/>
      <c r="DV115" s="811">
        <v>0</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23130335</v>
      </c>
      <c r="AB117" s="890"/>
      <c r="AC117" s="890"/>
      <c r="AD117" s="890"/>
      <c r="AE117" s="891"/>
      <c r="AF117" s="892">
        <v>22992832</v>
      </c>
      <c r="AG117" s="890"/>
      <c r="AH117" s="890"/>
      <c r="AI117" s="890"/>
      <c r="AJ117" s="891"/>
      <c r="AK117" s="892">
        <v>22525108</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445</v>
      </c>
      <c r="BP119" s="865"/>
      <c r="BQ119" s="866">
        <v>261583723</v>
      </c>
      <c r="BR119" s="832"/>
      <c r="BS119" s="832"/>
      <c r="BT119" s="832"/>
      <c r="BU119" s="832"/>
      <c r="BV119" s="832">
        <v>252476375</v>
      </c>
      <c r="BW119" s="832"/>
      <c r="BX119" s="832"/>
      <c r="BY119" s="832"/>
      <c r="BZ119" s="832"/>
      <c r="CA119" s="832">
        <v>242463181</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92576</v>
      </c>
      <c r="DH119" s="751"/>
      <c r="DI119" s="751"/>
      <c r="DJ119" s="751"/>
      <c r="DK119" s="752"/>
      <c r="DL119" s="753">
        <v>68043</v>
      </c>
      <c r="DM119" s="751"/>
      <c r="DN119" s="751"/>
      <c r="DO119" s="751"/>
      <c r="DP119" s="752"/>
      <c r="DQ119" s="753">
        <v>40682</v>
      </c>
      <c r="DR119" s="751"/>
      <c r="DS119" s="751"/>
      <c r="DT119" s="751"/>
      <c r="DU119" s="752"/>
      <c r="DV119" s="835">
        <v>0</v>
      </c>
      <c r="DW119" s="836"/>
      <c r="DX119" s="836"/>
      <c r="DY119" s="836"/>
      <c r="DZ119" s="837"/>
    </row>
    <row r="120" spans="1:130" s="212"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41994846</v>
      </c>
      <c r="BR120" s="829"/>
      <c r="BS120" s="829"/>
      <c r="BT120" s="829"/>
      <c r="BU120" s="829"/>
      <c r="BV120" s="829">
        <v>46813272</v>
      </c>
      <c r="BW120" s="829"/>
      <c r="BX120" s="829"/>
      <c r="BY120" s="829"/>
      <c r="BZ120" s="829"/>
      <c r="CA120" s="829">
        <v>42256819</v>
      </c>
      <c r="CB120" s="829"/>
      <c r="CC120" s="829"/>
      <c r="CD120" s="829"/>
      <c r="CE120" s="829"/>
      <c r="CF120" s="853">
        <v>35.799999999999997</v>
      </c>
      <c r="CG120" s="854"/>
      <c r="CH120" s="854"/>
      <c r="CI120" s="854"/>
      <c r="CJ120" s="854"/>
      <c r="CK120" s="855" t="s">
        <v>449</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51975339</v>
      </c>
      <c r="DH120" s="829"/>
      <c r="DI120" s="829"/>
      <c r="DJ120" s="829"/>
      <c r="DK120" s="829"/>
      <c r="DL120" s="829">
        <v>46355416</v>
      </c>
      <c r="DM120" s="829"/>
      <c r="DN120" s="829"/>
      <c r="DO120" s="829"/>
      <c r="DP120" s="829"/>
      <c r="DQ120" s="829">
        <v>43454131</v>
      </c>
      <c r="DR120" s="829"/>
      <c r="DS120" s="829"/>
      <c r="DT120" s="829"/>
      <c r="DU120" s="829"/>
      <c r="DV120" s="830">
        <v>36.799999999999997</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57159530</v>
      </c>
      <c r="BR121" s="804"/>
      <c r="BS121" s="804"/>
      <c r="BT121" s="804"/>
      <c r="BU121" s="804"/>
      <c r="BV121" s="804">
        <v>52834810</v>
      </c>
      <c r="BW121" s="804"/>
      <c r="BX121" s="804"/>
      <c r="BY121" s="804"/>
      <c r="BZ121" s="804"/>
      <c r="CA121" s="804">
        <v>50209996</v>
      </c>
      <c r="CB121" s="804"/>
      <c r="CC121" s="804"/>
      <c r="CD121" s="804"/>
      <c r="CE121" s="804"/>
      <c r="CF121" s="862">
        <v>42.5</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2133486</v>
      </c>
      <c r="DH121" s="804"/>
      <c r="DI121" s="804"/>
      <c r="DJ121" s="804"/>
      <c r="DK121" s="804"/>
      <c r="DL121" s="804">
        <v>5790600</v>
      </c>
      <c r="DM121" s="804"/>
      <c r="DN121" s="804"/>
      <c r="DO121" s="804"/>
      <c r="DP121" s="804"/>
      <c r="DQ121" s="804">
        <v>5378540</v>
      </c>
      <c r="DR121" s="804"/>
      <c r="DS121" s="804"/>
      <c r="DT121" s="804"/>
      <c r="DU121" s="804"/>
      <c r="DV121" s="781">
        <v>4.5999999999999996</v>
      </c>
      <c r="DW121" s="781"/>
      <c r="DX121" s="781"/>
      <c r="DY121" s="781"/>
      <c r="DZ121" s="782"/>
    </row>
    <row r="122" spans="1:130" s="212"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167984450</v>
      </c>
      <c r="BR122" s="832"/>
      <c r="BS122" s="832"/>
      <c r="BT122" s="832"/>
      <c r="BU122" s="832"/>
      <c r="BV122" s="832">
        <v>163242450</v>
      </c>
      <c r="BW122" s="832"/>
      <c r="BX122" s="832"/>
      <c r="BY122" s="832"/>
      <c r="BZ122" s="832"/>
      <c r="CA122" s="832">
        <v>154941381</v>
      </c>
      <c r="CB122" s="832"/>
      <c r="CC122" s="832"/>
      <c r="CD122" s="832"/>
      <c r="CE122" s="832"/>
      <c r="CF122" s="833">
        <v>131.1</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409772</v>
      </c>
      <c r="DH122" s="804"/>
      <c r="DI122" s="804"/>
      <c r="DJ122" s="804"/>
      <c r="DK122" s="804"/>
      <c r="DL122" s="804">
        <v>500908</v>
      </c>
      <c r="DM122" s="804"/>
      <c r="DN122" s="804"/>
      <c r="DO122" s="804"/>
      <c r="DP122" s="804"/>
      <c r="DQ122" s="804">
        <v>558222</v>
      </c>
      <c r="DR122" s="804"/>
      <c r="DS122" s="804"/>
      <c r="DT122" s="804"/>
      <c r="DU122" s="804"/>
      <c r="DV122" s="781">
        <v>0.5</v>
      </c>
      <c r="DW122" s="781"/>
      <c r="DX122" s="781"/>
      <c r="DY122" s="781"/>
      <c r="DZ122" s="782"/>
    </row>
    <row r="123" spans="1:130" s="212"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453</v>
      </c>
      <c r="BP123" s="865"/>
      <c r="BQ123" s="819">
        <v>267138826</v>
      </c>
      <c r="BR123" s="820"/>
      <c r="BS123" s="820"/>
      <c r="BT123" s="820"/>
      <c r="BU123" s="820"/>
      <c r="BV123" s="820">
        <v>262890532</v>
      </c>
      <c r="BW123" s="820"/>
      <c r="BX123" s="820"/>
      <c r="BY123" s="820"/>
      <c r="BZ123" s="820"/>
      <c r="CA123" s="820">
        <v>247408196</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96884</v>
      </c>
      <c r="AB126" s="767"/>
      <c r="AC126" s="767"/>
      <c r="AD126" s="767"/>
      <c r="AE126" s="768"/>
      <c r="AF126" s="769">
        <v>18374</v>
      </c>
      <c r="AG126" s="767"/>
      <c r="AH126" s="767"/>
      <c r="AI126" s="767"/>
      <c r="AJ126" s="768"/>
      <c r="AK126" s="769">
        <v>18374</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537</v>
      </c>
      <c r="AB127" s="767"/>
      <c r="AC127" s="767"/>
      <c r="AD127" s="767"/>
      <c r="AE127" s="768"/>
      <c r="AF127" s="769">
        <v>503</v>
      </c>
      <c r="AG127" s="767"/>
      <c r="AH127" s="767"/>
      <c r="AI127" s="767"/>
      <c r="AJ127" s="768"/>
      <c r="AK127" s="769">
        <v>582</v>
      </c>
      <c r="AL127" s="767"/>
      <c r="AM127" s="767"/>
      <c r="AN127" s="767"/>
      <c r="AO127" s="768"/>
      <c r="AP127" s="811">
        <v>0</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4887833</v>
      </c>
      <c r="AB128" s="788"/>
      <c r="AC128" s="788"/>
      <c r="AD128" s="788"/>
      <c r="AE128" s="789"/>
      <c r="AF128" s="790">
        <v>4882465</v>
      </c>
      <c r="AG128" s="788"/>
      <c r="AH128" s="788"/>
      <c r="AI128" s="788"/>
      <c r="AJ128" s="789"/>
      <c r="AK128" s="790">
        <v>5256867</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v>30785</v>
      </c>
      <c r="DH128" s="778"/>
      <c r="DI128" s="778"/>
      <c r="DJ128" s="778"/>
      <c r="DK128" s="778"/>
      <c r="DL128" s="778">
        <v>51759</v>
      </c>
      <c r="DM128" s="778"/>
      <c r="DN128" s="778"/>
      <c r="DO128" s="778"/>
      <c r="DP128" s="778"/>
      <c r="DQ128" s="778">
        <v>26979</v>
      </c>
      <c r="DR128" s="778"/>
      <c r="DS128" s="778"/>
      <c r="DT128" s="778"/>
      <c r="DU128" s="778"/>
      <c r="DV128" s="779">
        <v>0</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124872673</v>
      </c>
      <c r="AB129" s="767"/>
      <c r="AC129" s="767"/>
      <c r="AD129" s="767"/>
      <c r="AE129" s="768"/>
      <c r="AF129" s="769">
        <v>127883129</v>
      </c>
      <c r="AG129" s="767"/>
      <c r="AH129" s="767"/>
      <c r="AI129" s="767"/>
      <c r="AJ129" s="768"/>
      <c r="AK129" s="769">
        <v>131555029</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13978299</v>
      </c>
      <c r="AB130" s="767"/>
      <c r="AC130" s="767"/>
      <c r="AD130" s="767"/>
      <c r="AE130" s="768"/>
      <c r="AF130" s="769">
        <v>13769259</v>
      </c>
      <c r="AG130" s="767"/>
      <c r="AH130" s="767"/>
      <c r="AI130" s="767"/>
      <c r="AJ130" s="768"/>
      <c r="AK130" s="769">
        <v>13376706</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3.6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110894374</v>
      </c>
      <c r="AB131" s="751"/>
      <c r="AC131" s="751"/>
      <c r="AD131" s="751"/>
      <c r="AE131" s="752"/>
      <c r="AF131" s="753">
        <v>114113870</v>
      </c>
      <c r="AG131" s="751"/>
      <c r="AH131" s="751"/>
      <c r="AI131" s="751"/>
      <c r="AJ131" s="752"/>
      <c r="AK131" s="753">
        <v>118178323</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3.845283631</v>
      </c>
      <c r="AB132" s="732"/>
      <c r="AC132" s="732"/>
      <c r="AD132" s="732"/>
      <c r="AE132" s="733"/>
      <c r="AF132" s="734">
        <v>3.8041900389999999</v>
      </c>
      <c r="AG132" s="732"/>
      <c r="AH132" s="732"/>
      <c r="AI132" s="732"/>
      <c r="AJ132" s="733"/>
      <c r="AK132" s="734">
        <v>3.2929342840000002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3.4</v>
      </c>
      <c r="AB133" s="711"/>
      <c r="AC133" s="711"/>
      <c r="AD133" s="711"/>
      <c r="AE133" s="712"/>
      <c r="AF133" s="710">
        <v>3.7</v>
      </c>
      <c r="AG133" s="711"/>
      <c r="AH133" s="711"/>
      <c r="AI133" s="711"/>
      <c r="AJ133" s="712"/>
      <c r="AK133" s="710">
        <v>3.6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IYVC3L/4LXwWYtHMtpLfTZgegwCZrFxb0gszyzSBru+fParG1mnSqdIacZ/oIOVFNBroK7OnayKRuF7uOEvwQ==" saltValue="bKtACzAnDXKzJ6Es/q9n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DhMonHtJqKcIrIXL9J7eR5UmQ3rQPBwu38cx/s6FbE250dutLoPfceb0mpOk0r6vx8OJ0mKZPtA05alL/68rFw==" saltValue="/zYcIGb1bCP/8EGH15+Z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FKaAFKa8TyRb9yDMS7ZTLVVkSUVtnU5horsHZULNGu1udzau9F0EvxxcUIwJOmT3Bzo+LVBiL3WwRp6jbOv6A==" saltValue="Tw1wfXdNEl365PS7TjBu4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5" t="s">
        <v>482</v>
      </c>
      <c r="AP7" s="253"/>
      <c r="AQ7" s="254" t="s">
        <v>483</v>
      </c>
      <c r="AR7" s="255"/>
    </row>
    <row r="8" spans="1:46" x14ac:dyDescent="0.15">
      <c r="A8" s="247"/>
      <c r="AK8" s="256"/>
      <c r="AL8" s="257"/>
      <c r="AM8" s="257"/>
      <c r="AN8" s="258"/>
      <c r="AO8" s="1106"/>
      <c r="AP8" s="259" t="s">
        <v>484</v>
      </c>
      <c r="AQ8" s="260" t="s">
        <v>485</v>
      </c>
      <c r="AR8" s="261" t="s">
        <v>486</v>
      </c>
    </row>
    <row r="9" spans="1:46" x14ac:dyDescent="0.15">
      <c r="A9" s="247"/>
      <c r="AK9" s="1117" t="s">
        <v>487</v>
      </c>
      <c r="AL9" s="1118"/>
      <c r="AM9" s="1118"/>
      <c r="AN9" s="1119"/>
      <c r="AO9" s="262">
        <v>43439784</v>
      </c>
      <c r="AP9" s="262">
        <v>66893</v>
      </c>
      <c r="AQ9" s="263">
        <v>69190</v>
      </c>
      <c r="AR9" s="264">
        <v>-3.3</v>
      </c>
    </row>
    <row r="10" spans="1:46" ht="13.5" customHeight="1" x14ac:dyDescent="0.15">
      <c r="A10" s="247"/>
      <c r="AK10" s="1117" t="s">
        <v>488</v>
      </c>
      <c r="AL10" s="1118"/>
      <c r="AM10" s="1118"/>
      <c r="AN10" s="1119"/>
      <c r="AO10" s="265">
        <v>35328</v>
      </c>
      <c r="AP10" s="265">
        <v>54</v>
      </c>
      <c r="AQ10" s="266">
        <v>1817</v>
      </c>
      <c r="AR10" s="267">
        <v>-97</v>
      </c>
    </row>
    <row r="11" spans="1:46" ht="13.5" customHeight="1" x14ac:dyDescent="0.15">
      <c r="A11" s="247"/>
      <c r="AK11" s="1117" t="s">
        <v>489</v>
      </c>
      <c r="AL11" s="1118"/>
      <c r="AM11" s="1118"/>
      <c r="AN11" s="1119"/>
      <c r="AO11" s="265">
        <v>128315</v>
      </c>
      <c r="AP11" s="265">
        <v>198</v>
      </c>
      <c r="AQ11" s="266">
        <v>711</v>
      </c>
      <c r="AR11" s="267">
        <v>-72.2</v>
      </c>
    </row>
    <row r="12" spans="1:46" ht="13.5" customHeight="1" x14ac:dyDescent="0.15">
      <c r="A12" s="247"/>
      <c r="AK12" s="1117" t="s">
        <v>490</v>
      </c>
      <c r="AL12" s="1118"/>
      <c r="AM12" s="1118"/>
      <c r="AN12" s="1119"/>
      <c r="AO12" s="265" t="s">
        <v>491</v>
      </c>
      <c r="AP12" s="265" t="s">
        <v>491</v>
      </c>
      <c r="AQ12" s="266">
        <v>19</v>
      </c>
      <c r="AR12" s="267" t="s">
        <v>491</v>
      </c>
    </row>
    <row r="13" spans="1:46" ht="13.5" customHeight="1" x14ac:dyDescent="0.15">
      <c r="A13" s="247"/>
      <c r="AK13" s="1117" t="s">
        <v>492</v>
      </c>
      <c r="AL13" s="1118"/>
      <c r="AM13" s="1118"/>
      <c r="AN13" s="1119"/>
      <c r="AO13" s="265">
        <v>1525875</v>
      </c>
      <c r="AP13" s="265">
        <v>2350</v>
      </c>
      <c r="AQ13" s="266">
        <v>2094</v>
      </c>
      <c r="AR13" s="267">
        <v>12.2</v>
      </c>
    </row>
    <row r="14" spans="1:46" ht="13.5" customHeight="1" x14ac:dyDescent="0.15">
      <c r="A14" s="247"/>
      <c r="AK14" s="1117" t="s">
        <v>493</v>
      </c>
      <c r="AL14" s="1118"/>
      <c r="AM14" s="1118"/>
      <c r="AN14" s="1119"/>
      <c r="AO14" s="265">
        <v>1344218</v>
      </c>
      <c r="AP14" s="265">
        <v>2070</v>
      </c>
      <c r="AQ14" s="266">
        <v>1351</v>
      </c>
      <c r="AR14" s="267">
        <v>53.2</v>
      </c>
    </row>
    <row r="15" spans="1:46" ht="13.5" customHeight="1" x14ac:dyDescent="0.15">
      <c r="A15" s="247"/>
      <c r="AK15" s="1120" t="s">
        <v>494</v>
      </c>
      <c r="AL15" s="1121"/>
      <c r="AM15" s="1121"/>
      <c r="AN15" s="1122"/>
      <c r="AO15" s="265">
        <v>-2730652</v>
      </c>
      <c r="AP15" s="265">
        <v>-4205</v>
      </c>
      <c r="AQ15" s="266">
        <v>-3935</v>
      </c>
      <c r="AR15" s="267">
        <v>6.9</v>
      </c>
    </row>
    <row r="16" spans="1:46" x14ac:dyDescent="0.15">
      <c r="A16" s="247"/>
      <c r="AK16" s="1120" t="s">
        <v>177</v>
      </c>
      <c r="AL16" s="1121"/>
      <c r="AM16" s="1121"/>
      <c r="AN16" s="1122"/>
      <c r="AO16" s="265">
        <v>43742868</v>
      </c>
      <c r="AP16" s="265">
        <v>67360</v>
      </c>
      <c r="AQ16" s="266">
        <v>71247</v>
      </c>
      <c r="AR16" s="267">
        <v>-5.5</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3" t="s">
        <v>499</v>
      </c>
      <c r="AL21" s="1124"/>
      <c r="AM21" s="1124"/>
      <c r="AN21" s="1125"/>
      <c r="AO21" s="277">
        <v>6.08</v>
      </c>
      <c r="AP21" s="278">
        <v>6.59</v>
      </c>
      <c r="AQ21" s="279">
        <v>-0.51</v>
      </c>
      <c r="AS21" s="280"/>
      <c r="AT21" s="276"/>
    </row>
    <row r="22" spans="1:46" s="248" customFormat="1" x14ac:dyDescent="0.15">
      <c r="A22" s="276"/>
      <c r="AK22" s="1123" t="s">
        <v>500</v>
      </c>
      <c r="AL22" s="1124"/>
      <c r="AM22" s="1124"/>
      <c r="AN22" s="1125"/>
      <c r="AO22" s="281">
        <v>99.6</v>
      </c>
      <c r="AP22" s="282">
        <v>99.2</v>
      </c>
      <c r="AQ22" s="283">
        <v>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5" t="s">
        <v>482</v>
      </c>
      <c r="AP30" s="253"/>
      <c r="AQ30" s="254" t="s">
        <v>483</v>
      </c>
      <c r="AR30" s="255"/>
    </row>
    <row r="31" spans="1:46" x14ac:dyDescent="0.15">
      <c r="A31" s="247"/>
      <c r="AK31" s="256"/>
      <c r="AL31" s="257"/>
      <c r="AM31" s="257"/>
      <c r="AN31" s="258"/>
      <c r="AO31" s="1106"/>
      <c r="AP31" s="259" t="s">
        <v>484</v>
      </c>
      <c r="AQ31" s="260" t="s">
        <v>485</v>
      </c>
      <c r="AR31" s="261" t="s">
        <v>486</v>
      </c>
    </row>
    <row r="32" spans="1:46" ht="27" customHeight="1" x14ac:dyDescent="0.15">
      <c r="A32" s="247"/>
      <c r="AK32" s="1107" t="s">
        <v>504</v>
      </c>
      <c r="AL32" s="1108"/>
      <c r="AM32" s="1108"/>
      <c r="AN32" s="1109"/>
      <c r="AO32" s="291">
        <v>17467705</v>
      </c>
      <c r="AP32" s="291">
        <v>26899</v>
      </c>
      <c r="AQ32" s="292">
        <v>37151</v>
      </c>
      <c r="AR32" s="293">
        <v>-27.6</v>
      </c>
    </row>
    <row r="33" spans="1:46" ht="13.5" customHeight="1" x14ac:dyDescent="0.15">
      <c r="A33" s="247"/>
      <c r="AK33" s="1107" t="s">
        <v>505</v>
      </c>
      <c r="AL33" s="1108"/>
      <c r="AM33" s="1108"/>
      <c r="AN33" s="1109"/>
      <c r="AO33" s="291" t="s">
        <v>491</v>
      </c>
      <c r="AP33" s="291" t="s">
        <v>491</v>
      </c>
      <c r="AQ33" s="292">
        <v>1</v>
      </c>
      <c r="AR33" s="293" t="s">
        <v>491</v>
      </c>
    </row>
    <row r="34" spans="1:46" ht="27" customHeight="1" x14ac:dyDescent="0.15">
      <c r="A34" s="247"/>
      <c r="AK34" s="1107" t="s">
        <v>506</v>
      </c>
      <c r="AL34" s="1108"/>
      <c r="AM34" s="1108"/>
      <c r="AN34" s="1109"/>
      <c r="AO34" s="291" t="s">
        <v>491</v>
      </c>
      <c r="AP34" s="291" t="s">
        <v>491</v>
      </c>
      <c r="AQ34" s="292">
        <v>48</v>
      </c>
      <c r="AR34" s="293" t="s">
        <v>491</v>
      </c>
    </row>
    <row r="35" spans="1:46" ht="27" customHeight="1" x14ac:dyDescent="0.15">
      <c r="A35" s="247"/>
      <c r="AK35" s="1107" t="s">
        <v>507</v>
      </c>
      <c r="AL35" s="1108"/>
      <c r="AM35" s="1108"/>
      <c r="AN35" s="1109"/>
      <c r="AO35" s="291">
        <v>4764266</v>
      </c>
      <c r="AP35" s="291">
        <v>7336</v>
      </c>
      <c r="AQ35" s="292">
        <v>8181</v>
      </c>
      <c r="AR35" s="293">
        <v>-10.3</v>
      </c>
    </row>
    <row r="36" spans="1:46" ht="27" customHeight="1" x14ac:dyDescent="0.15">
      <c r="A36" s="247"/>
      <c r="AK36" s="1107" t="s">
        <v>508</v>
      </c>
      <c r="AL36" s="1108"/>
      <c r="AM36" s="1108"/>
      <c r="AN36" s="1109"/>
      <c r="AO36" s="291">
        <v>274181</v>
      </c>
      <c r="AP36" s="291">
        <v>422</v>
      </c>
      <c r="AQ36" s="292">
        <v>473</v>
      </c>
      <c r="AR36" s="293">
        <v>-10.8</v>
      </c>
    </row>
    <row r="37" spans="1:46" ht="13.5" customHeight="1" x14ac:dyDescent="0.15">
      <c r="A37" s="247"/>
      <c r="AK37" s="1107" t="s">
        <v>509</v>
      </c>
      <c r="AL37" s="1108"/>
      <c r="AM37" s="1108"/>
      <c r="AN37" s="1109"/>
      <c r="AO37" s="291">
        <v>18956</v>
      </c>
      <c r="AP37" s="291">
        <v>29</v>
      </c>
      <c r="AQ37" s="292">
        <v>499</v>
      </c>
      <c r="AR37" s="293">
        <v>-94.2</v>
      </c>
    </row>
    <row r="38" spans="1:46" ht="27" customHeight="1" x14ac:dyDescent="0.15">
      <c r="A38" s="247"/>
      <c r="AK38" s="1110" t="s">
        <v>510</v>
      </c>
      <c r="AL38" s="1111"/>
      <c r="AM38" s="1111"/>
      <c r="AN38" s="1112"/>
      <c r="AO38" s="294" t="s">
        <v>491</v>
      </c>
      <c r="AP38" s="294" t="s">
        <v>491</v>
      </c>
      <c r="AQ38" s="295">
        <v>1</v>
      </c>
      <c r="AR38" s="283" t="s">
        <v>491</v>
      </c>
      <c r="AS38" s="290"/>
    </row>
    <row r="39" spans="1:46" x14ac:dyDescent="0.15">
      <c r="A39" s="247"/>
      <c r="AK39" s="1110" t="s">
        <v>511</v>
      </c>
      <c r="AL39" s="1111"/>
      <c r="AM39" s="1111"/>
      <c r="AN39" s="1112"/>
      <c r="AO39" s="291">
        <v>-5256867</v>
      </c>
      <c r="AP39" s="291">
        <v>-8095</v>
      </c>
      <c r="AQ39" s="292">
        <v>-8269</v>
      </c>
      <c r="AR39" s="293">
        <v>-2.1</v>
      </c>
      <c r="AS39" s="290"/>
    </row>
    <row r="40" spans="1:46" ht="27" customHeight="1" x14ac:dyDescent="0.15">
      <c r="A40" s="247"/>
      <c r="AK40" s="1107" t="s">
        <v>512</v>
      </c>
      <c r="AL40" s="1108"/>
      <c r="AM40" s="1108"/>
      <c r="AN40" s="1109"/>
      <c r="AO40" s="291">
        <v>-13376706</v>
      </c>
      <c r="AP40" s="291">
        <v>-20599</v>
      </c>
      <c r="AQ40" s="292">
        <v>-27482</v>
      </c>
      <c r="AR40" s="293">
        <v>-25</v>
      </c>
      <c r="AS40" s="290"/>
    </row>
    <row r="41" spans="1:46" x14ac:dyDescent="0.15">
      <c r="A41" s="247"/>
      <c r="AK41" s="1113" t="s">
        <v>287</v>
      </c>
      <c r="AL41" s="1114"/>
      <c r="AM41" s="1114"/>
      <c r="AN41" s="1115"/>
      <c r="AO41" s="291">
        <v>3891535</v>
      </c>
      <c r="AP41" s="291">
        <v>5993</v>
      </c>
      <c r="AQ41" s="292">
        <v>10602</v>
      </c>
      <c r="AR41" s="293">
        <v>-43.5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00" t="s">
        <v>482</v>
      </c>
      <c r="AN49" s="1102" t="s">
        <v>515</v>
      </c>
      <c r="AO49" s="1103"/>
      <c r="AP49" s="1103"/>
      <c r="AQ49" s="1103"/>
      <c r="AR49" s="1104"/>
    </row>
    <row r="50" spans="1:44" x14ac:dyDescent="0.15">
      <c r="A50" s="247"/>
      <c r="AK50" s="305"/>
      <c r="AL50" s="306"/>
      <c r="AM50" s="1101"/>
      <c r="AN50" s="307" t="s">
        <v>516</v>
      </c>
      <c r="AO50" s="308" t="s">
        <v>517</v>
      </c>
      <c r="AP50" s="309" t="s">
        <v>518</v>
      </c>
      <c r="AQ50" s="310" t="s">
        <v>519</v>
      </c>
      <c r="AR50" s="311" t="s">
        <v>520</v>
      </c>
    </row>
    <row r="51" spans="1:44" x14ac:dyDescent="0.15">
      <c r="A51" s="247"/>
      <c r="AK51" s="303" t="s">
        <v>521</v>
      </c>
      <c r="AL51" s="304"/>
      <c r="AM51" s="312">
        <v>18708736</v>
      </c>
      <c r="AN51" s="313">
        <v>29007</v>
      </c>
      <c r="AO51" s="314">
        <v>-26.8</v>
      </c>
      <c r="AP51" s="315">
        <v>52191</v>
      </c>
      <c r="AQ51" s="316">
        <v>0.7</v>
      </c>
      <c r="AR51" s="317">
        <v>-27.5</v>
      </c>
    </row>
    <row r="52" spans="1:44" x14ac:dyDescent="0.15">
      <c r="A52" s="247"/>
      <c r="AK52" s="318"/>
      <c r="AL52" s="319" t="s">
        <v>522</v>
      </c>
      <c r="AM52" s="320">
        <v>10465800</v>
      </c>
      <c r="AN52" s="321">
        <v>16227</v>
      </c>
      <c r="AO52" s="322">
        <v>-8.5</v>
      </c>
      <c r="AP52" s="323">
        <v>26807</v>
      </c>
      <c r="AQ52" s="324">
        <v>1.8</v>
      </c>
      <c r="AR52" s="325">
        <v>-10.3</v>
      </c>
    </row>
    <row r="53" spans="1:44" x14ac:dyDescent="0.15">
      <c r="A53" s="247"/>
      <c r="AK53" s="303" t="s">
        <v>523</v>
      </c>
      <c r="AL53" s="304"/>
      <c r="AM53" s="312">
        <v>13438755</v>
      </c>
      <c r="AN53" s="313">
        <v>20812</v>
      </c>
      <c r="AO53" s="314">
        <v>-28.3</v>
      </c>
      <c r="AP53" s="315">
        <v>48105</v>
      </c>
      <c r="AQ53" s="316">
        <v>-7.8</v>
      </c>
      <c r="AR53" s="317">
        <v>-20.5</v>
      </c>
    </row>
    <row r="54" spans="1:44" x14ac:dyDescent="0.15">
      <c r="A54" s="247"/>
      <c r="AK54" s="318"/>
      <c r="AL54" s="319" t="s">
        <v>522</v>
      </c>
      <c r="AM54" s="320">
        <v>7080683</v>
      </c>
      <c r="AN54" s="321">
        <v>10966</v>
      </c>
      <c r="AO54" s="322">
        <v>-32.4</v>
      </c>
      <c r="AP54" s="323">
        <v>24072</v>
      </c>
      <c r="AQ54" s="324">
        <v>-10.199999999999999</v>
      </c>
      <c r="AR54" s="325">
        <v>-22.2</v>
      </c>
    </row>
    <row r="55" spans="1:44" x14ac:dyDescent="0.15">
      <c r="A55" s="247"/>
      <c r="AK55" s="303" t="s">
        <v>524</v>
      </c>
      <c r="AL55" s="304"/>
      <c r="AM55" s="312">
        <v>11876507</v>
      </c>
      <c r="AN55" s="313">
        <v>18355</v>
      </c>
      <c r="AO55" s="314">
        <v>-11.8</v>
      </c>
      <c r="AP55" s="315">
        <v>47446</v>
      </c>
      <c r="AQ55" s="316">
        <v>-1.4</v>
      </c>
      <c r="AR55" s="317">
        <v>-10.4</v>
      </c>
    </row>
    <row r="56" spans="1:44" x14ac:dyDescent="0.15">
      <c r="A56" s="247"/>
      <c r="AK56" s="318"/>
      <c r="AL56" s="319" t="s">
        <v>522</v>
      </c>
      <c r="AM56" s="320">
        <v>7883840</v>
      </c>
      <c r="AN56" s="321">
        <v>12185</v>
      </c>
      <c r="AO56" s="322">
        <v>11.1</v>
      </c>
      <c r="AP56" s="323">
        <v>24371</v>
      </c>
      <c r="AQ56" s="324">
        <v>1.2</v>
      </c>
      <c r="AR56" s="325">
        <v>9.9</v>
      </c>
    </row>
    <row r="57" spans="1:44" x14ac:dyDescent="0.15">
      <c r="A57" s="247"/>
      <c r="AK57" s="303" t="s">
        <v>525</v>
      </c>
      <c r="AL57" s="304"/>
      <c r="AM57" s="312">
        <v>14820954</v>
      </c>
      <c r="AN57" s="313">
        <v>22860</v>
      </c>
      <c r="AO57" s="314">
        <v>24.5</v>
      </c>
      <c r="AP57" s="315">
        <v>48387</v>
      </c>
      <c r="AQ57" s="316">
        <v>2</v>
      </c>
      <c r="AR57" s="317">
        <v>22.5</v>
      </c>
    </row>
    <row r="58" spans="1:44" x14ac:dyDescent="0.15">
      <c r="A58" s="247"/>
      <c r="AK58" s="318"/>
      <c r="AL58" s="319" t="s">
        <v>522</v>
      </c>
      <c r="AM58" s="320">
        <v>10935166</v>
      </c>
      <c r="AN58" s="321">
        <v>16867</v>
      </c>
      <c r="AO58" s="322">
        <v>38.4</v>
      </c>
      <c r="AP58" s="323">
        <v>25592</v>
      </c>
      <c r="AQ58" s="324">
        <v>5</v>
      </c>
      <c r="AR58" s="325">
        <v>33.4</v>
      </c>
    </row>
    <row r="59" spans="1:44" x14ac:dyDescent="0.15">
      <c r="A59" s="247"/>
      <c r="AK59" s="303" t="s">
        <v>526</v>
      </c>
      <c r="AL59" s="304"/>
      <c r="AM59" s="312">
        <v>17471037</v>
      </c>
      <c r="AN59" s="313">
        <v>26904</v>
      </c>
      <c r="AO59" s="314">
        <v>17.7</v>
      </c>
      <c r="AP59" s="315">
        <v>49684</v>
      </c>
      <c r="AQ59" s="316">
        <v>2.7</v>
      </c>
      <c r="AR59" s="317">
        <v>15</v>
      </c>
    </row>
    <row r="60" spans="1:44" x14ac:dyDescent="0.15">
      <c r="A60" s="247"/>
      <c r="AK60" s="318"/>
      <c r="AL60" s="319" t="s">
        <v>522</v>
      </c>
      <c r="AM60" s="320">
        <v>14093029</v>
      </c>
      <c r="AN60" s="321">
        <v>21702</v>
      </c>
      <c r="AO60" s="322">
        <v>28.7</v>
      </c>
      <c r="AP60" s="323">
        <v>28303</v>
      </c>
      <c r="AQ60" s="324">
        <v>10.6</v>
      </c>
      <c r="AR60" s="325">
        <v>18.100000000000001</v>
      </c>
    </row>
    <row r="61" spans="1:44" x14ac:dyDescent="0.15">
      <c r="A61" s="247"/>
      <c r="AK61" s="303" t="s">
        <v>527</v>
      </c>
      <c r="AL61" s="326"/>
      <c r="AM61" s="312">
        <v>15263198</v>
      </c>
      <c r="AN61" s="313">
        <v>23588</v>
      </c>
      <c r="AO61" s="314">
        <v>-4.9000000000000004</v>
      </c>
      <c r="AP61" s="315">
        <v>49163</v>
      </c>
      <c r="AQ61" s="327">
        <v>-0.8</v>
      </c>
      <c r="AR61" s="317">
        <v>-4.0999999999999996</v>
      </c>
    </row>
    <row r="62" spans="1:44" x14ac:dyDescent="0.15">
      <c r="A62" s="247"/>
      <c r="AK62" s="318"/>
      <c r="AL62" s="319" t="s">
        <v>522</v>
      </c>
      <c r="AM62" s="320">
        <v>10091704</v>
      </c>
      <c r="AN62" s="321">
        <v>15589</v>
      </c>
      <c r="AO62" s="322">
        <v>7.5</v>
      </c>
      <c r="AP62" s="323">
        <v>25829</v>
      </c>
      <c r="AQ62" s="324">
        <v>1.7</v>
      </c>
      <c r="AR62" s="325">
        <v>5.8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XKquAFFo2N+NYivpUgpfxLDtwFv9Kyza9lMZ1wmH/kIwYU1Caj+XrW8tW9bIbWi+3Qu47gz82LXyTpNZGahobg==" saltValue="sL/5SZcLg/CfhMxriQTQu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n7BWeksdZ4IygDFDOke4egtAlvQmt1W3bkeZImemDvsDXEFGHw6myihZNCDGBO3+ajzMeRx2BFWt7OQ0NxiwtA==" saltValue="2+6COqx5pus+LnJLW4s2dw=="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DyTi5/oWFnsZOC48yzQlg2GLAoDh96UI412VYKsfIz3He84ZO/TQbrqnvz0+g+xI3Eyyky2+5azmZN+TBIxRrA==" saltValue="VdEfGE0t0nlCsGNyXvH7jQ=="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9.57</v>
      </c>
      <c r="G47" s="12">
        <v>11.72</v>
      </c>
      <c r="H47" s="12">
        <v>19.57</v>
      </c>
      <c r="I47" s="12">
        <v>18.86</v>
      </c>
      <c r="J47" s="13">
        <v>16.010000000000002</v>
      </c>
    </row>
    <row r="48" spans="2:10" ht="57.75" customHeight="1" x14ac:dyDescent="0.15">
      <c r="B48" s="14"/>
      <c r="C48" s="1128" t="s">
        <v>4</v>
      </c>
      <c r="D48" s="1128"/>
      <c r="E48" s="1129"/>
      <c r="F48" s="15">
        <v>3.1</v>
      </c>
      <c r="G48" s="16">
        <v>8.01</v>
      </c>
      <c r="H48" s="16">
        <v>5.28</v>
      </c>
      <c r="I48" s="16">
        <v>1.07</v>
      </c>
      <c r="J48" s="17">
        <v>3.34</v>
      </c>
    </row>
    <row r="49" spans="2:10" ht="57.75" customHeight="1" thickBot="1" x14ac:dyDescent="0.2">
      <c r="B49" s="18"/>
      <c r="C49" s="1130" t="s">
        <v>5</v>
      </c>
      <c r="D49" s="1130"/>
      <c r="E49" s="1131"/>
      <c r="F49" s="19" t="s">
        <v>534</v>
      </c>
      <c r="G49" s="20">
        <v>7.37</v>
      </c>
      <c r="H49" s="20" t="s">
        <v>535</v>
      </c>
      <c r="I49" s="20" t="s">
        <v>536</v>
      </c>
      <c r="J49" s="21" t="s">
        <v>537</v>
      </c>
    </row>
    <row r="50" spans="2:10" x14ac:dyDescent="0.15"/>
  </sheetData>
  <sheetProtection algorithmName="SHA-512" hashValue="tHAKfCP7QeXAoS2bXqtFpCYLk8UN9m5wNTo/18oYKwBjwf5PwTc5cqwjKz9YUvvMccz/lThVLoFyUGQTA7UR9A==" saltValue="M//lLv3lJ7+OXwnC4CzuTA=="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2026-03-17T09:46:56Z</cp:lastPrinted>
  <dcterms:created xsi:type="dcterms:W3CDTF">2026-02-23T05:37:09Z</dcterms:created>
  <dcterms:modified xsi:type="dcterms:W3CDTF">2026-03-23T00:05:42Z</dcterms:modified>
  <cp:category/>
</cp:coreProperties>
</file>