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eo\01\1D001_ZAISEI\専用\調査係\13 財政状況資料集（レーダーチャート）\R04決算\04 公表用\"/>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3" i="12" l="1"/>
  <c r="AA32" i="12"/>
  <c r="AA7" i="12"/>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BW42" i="10"/>
  <c r="BE42" i="10"/>
  <c r="AM42" i="10"/>
  <c r="U42" i="10"/>
  <c r="C42" i="10"/>
  <c r="BE41" i="10"/>
  <c r="AM41" i="10"/>
  <c r="U41" i="10"/>
  <c r="C41" i="10"/>
  <c r="BE40" i="10"/>
  <c r="AM40" i="10"/>
  <c r="U40" i="10"/>
  <c r="C40" i="10"/>
  <c r="BE39" i="10"/>
  <c r="AM39" i="10"/>
  <c r="U39" i="10"/>
  <c r="C39" i="10"/>
  <c r="BE38" i="10"/>
  <c r="AM38" i="10"/>
  <c r="U38" i="10"/>
  <c r="C38" i="10"/>
  <c r="BE37" i="10"/>
  <c r="AM37" i="10"/>
  <c r="U37" i="10"/>
  <c r="C37" i="10"/>
  <c r="BE36" i="10"/>
  <c r="BE35" i="10"/>
  <c r="CO34" i="10"/>
  <c r="CO35" i="10" s="1"/>
  <c r="CO36" i="10" s="1"/>
  <c r="CO37" i="10" s="1"/>
  <c r="CO38" i="10" s="1"/>
  <c r="CO39" i="10" s="1"/>
  <c r="CO40" i="10" s="1"/>
  <c r="CO41" i="10" s="1"/>
  <c r="CO42" i="10" s="1"/>
  <c r="BW34" i="10"/>
  <c r="BW35" i="10" s="1"/>
  <c r="BW36" i="10" s="1"/>
  <c r="BW37" i="10" s="1"/>
  <c r="BW38" i="10" s="1"/>
  <c r="BW39" i="10" s="1"/>
  <c r="BW40" i="10" s="1"/>
  <c r="BW41" i="10" s="1"/>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C36" i="10"/>
  <c r="AM34" i="10" l="1"/>
  <c r="AM35" i="10" s="1"/>
  <c r="AM36" i="10" s="1"/>
  <c r="BE34" i="10" l="1"/>
</calcChain>
</file>

<file path=xl/sharedStrings.xml><?xml version="1.0" encoding="utf-8"?>
<sst xmlns="http://schemas.openxmlformats.org/spreadsheetml/2006/main" count="1044" uniqueCount="616">
  <si>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</si>
  <si>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</si>
  <si>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</si>
  <si>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</si>
  <si>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</si>
  <si>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</si>
  <si>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</si>
  <si>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</si>
  <si>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</si>
  <si>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</si>
  <si>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</si>
  <si>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</si>
  <si>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</si>
  <si>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</si>
  <si>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</si>
  <si>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</si>
  <si>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</si>
  <si>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</si>
  <si>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</si>
  <si>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</si>
  <si>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</si>
  <si>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</si>
  <si>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</si>
  <si>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</si>
  <si>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</si>
  <si>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</si>
  <si>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</si>
  <si>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</si>
  <si>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</si>
  <si>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</si>
  <si>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</si>
  <si>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</si>
  <si>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</si>
  <si>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</si>
  <si>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</si>
  <si>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</si>
  <si>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</si>
  <si>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</si>
  <si>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</si>
  <si>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</si>
  <si>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</si>
  <si>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</si>
  <si>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</si>
  <si>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</si>
  <si>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</si>
  <si>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</si>
  <si>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</si>
  <si>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</si>
  <si>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</si>
  <si>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</si>
  <si>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</si>
  <si>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</si>
  <si>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</si>
  <si>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</si>
  <si>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</si>
  <si>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</si>
  <si>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</si>
  <si>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</si>
  <si>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</si>
  <si>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</si>
  <si>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</si>
  <si>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</si>
  <si>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</si>
  <si>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</si>
  <si>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</si>
  <si>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</si>
  <si>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</si>
  <si>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</si>
  <si>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</si>
  <si>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</si>
  <si>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</si>
  <si>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</si>
  <si>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</si>
  <si>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</si>
  <si>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</si>
  <si>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</si>
  <si>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</si>
  <si>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</si>
  <si>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</si>
  <si>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</si>
  <si>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</si>
  <si>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</si>
  <si>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</si>
  <si>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</si>
  <si>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</si>
  <si>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</si>
  <si>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中核市</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</si>
  <si>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</si>
  <si>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</si>
  <si>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</si>
  <si>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</si>
  <si>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</si>
  <si>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</si>
  <si>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</si>
  <si>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</si>
  <si>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</si>
  <si>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</si>
  <si>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</si>
  <si>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</si>
  <si>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船橋市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</si>
  <si>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</si>
  <si>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</si>
  <si>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</si>
  <si>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</si>
  <si>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</si>
  <si>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</si>
  <si>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</si>
  <si>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</si>
  <si>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</si>
  <si>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</si>
  <si>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</si>
  <si>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</si>
  <si>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</si>
  <si>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</si>
  <si>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</si>
  <si>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</si>
  <si>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</si>
  <si>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</si>
  <si>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</si>
  <si>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</si>
  <si>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</si>
  <si>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</si>
  <si>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</si>
  <si>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</si>
  <si>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</si>
  <si>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</si>
  <si>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</si>
  <si>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</si>
  <si>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</si>
  <si>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</si>
  <si>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</si>
  <si>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</si>
  <si>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</si>
  <si>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</si>
  <si>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</si>
  <si>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</si>
  <si>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</si>
  <si>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</si>
  <si>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</si>
  <si>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</si>
  <si>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</si>
  <si>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</si>
  <si>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</si>
  <si>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</si>
  <si>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</si>
  <si>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</si>
  <si>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</si>
  <si>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</si>
  <si>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</si>
  <si>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</si>
  <si>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</si>
  <si>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</si>
  <si>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</si>
  <si>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</si>
  <si>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</si>
  <si>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</si>
  <si>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</si>
  <si>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</si>
  <si>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</si>
  <si>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</si>
  <si>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</si>
  <si>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</si>
  <si>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</si>
  <si>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</si>
  <si>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</si>
  <si>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</si>
  <si>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</si>
  <si>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</si>
  <si>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</si>
  <si>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</si>
  <si>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</si>
  <si>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</si>
  <si>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</si>
  <si>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</si>
  <si>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</si>
  <si>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</si>
  <si>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</si>
  <si>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</si>
  <si>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</si>
  <si>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</si>
  <si>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</si>
  <si>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</si>
  <si>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</si>
  <si>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</si>
  <si>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</si>
  <si>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</si>
  <si>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</si>
  <si>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</si>
  <si>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</si>
  <si>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</si>
  <si>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</si>
  <si>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</si>
  <si>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</si>
  <si>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</si>
  <si>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</si>
  <si>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</si>
  <si>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</si>
  <si>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</si>
  <si>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</si>
  <si>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</si>
  <si>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</si>
  <si>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</si>
  <si>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</si>
  <si>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</si>
  <si>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</si>
  <si>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</si>
  <si>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</si>
  <si>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</si>
  <si>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</si>
  <si>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</si>
  <si>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</si>
  <si>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</si>
  <si>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</si>
  <si>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</si>
  <si>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</si>
  <si>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</si>
  <si>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千葉県船橋市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</si>
  <si>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</si>
  <si>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</si>
  <si>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</si>
  <si>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</si>
  <si>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</si>
  <si>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</si>
  <si>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</si>
  <si>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</si>
  <si>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</si>
  <si>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</si>
  <si>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</si>
  <si>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</si>
  <si>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</si>
  <si>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</si>
  <si>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</si>
  <si>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</si>
  <si>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</si>
  <si>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</si>
  <si>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</si>
  <si>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</si>
  <si>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</si>
  <si>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</si>
  <si>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</si>
  <si>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</si>
  <si>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</si>
  <si>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</si>
  <si>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</si>
  <si>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</si>
  <si>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</si>
  <si>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</si>
  <si>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</si>
  <si>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</si>
  <si>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</si>
  <si>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</si>
  <si>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</si>
  <si>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</si>
  <si>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</si>
  <si>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</si>
  <si>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</si>
  <si>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</si>
  <si>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</si>
  <si>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</si>
  <si>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</si>
  <si>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</si>
  <si>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</si>
  <si>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</si>
  <si>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</si>
  <si>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</si>
  <si>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</si>
  <si>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</si>
  <si>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</si>
  <si>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</si>
  <si>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</si>
  <si>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</si>
  <si>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</si>
  <si>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</si>
  <si>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</si>
  <si>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</si>
  <si>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</si>
  <si>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</si>
  <si>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</si>
  <si>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</si>
  <si>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</si>
  <si>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</si>
  <si>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</si>
  <si>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</si>
  <si>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</si>
  <si>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</si>
  <si>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</si>
  <si>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</si>
  <si>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</si>
  <si>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</si>
  <si>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</si>
  <si>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</si>
  <si>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</si>
  <si>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</si>
  <si>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</si>
  <si>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</si>
  <si>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</si>
  <si>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</si>
  <si>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</si>
  <si>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</si>
  <si>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</si>
  <si>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</si>
  <si>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</si>
  <si>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</si>
  <si>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</si>
  <si>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</si>
  <si>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</si>
  <si>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</si>
  <si>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</si>
  <si>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</si>
  <si>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</si>
  <si>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</si>
  <si>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</si>
  <si>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</si>
  <si>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</si>
  <si>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</si>
  <si>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</si>
  <si>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</si>
  <si>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</si>
  <si>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</si>
  <si>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</si>
  <si>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</si>
  <si>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</si>
  <si>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</si>
  <si>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</si>
  <si>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</si>
  <si>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</si>
  <si>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</si>
  <si>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</si>
  <si>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</si>
  <si>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</si>
  <si>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</si>
  <si>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</si>
  <si>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</si>
  <si>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</si>
  <si>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</si>
  <si>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</si>
  <si>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</si>
  <si>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</si>
  <si>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</si>
  <si>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</si>
  <si>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宅地造成</t>
    <phoneticPr fontId="5"/>
  </si>
  <si>
    <t>被保険者数(人)</t>
  </si>
  <si>
    <t>　積立金</t>
    <phoneticPr fontId="5"/>
  </si>
  <si>
    <t>　うち臨時財政対策債</t>
    <phoneticPr fontId="5"/>
  </si>
  <si>
    <t>市場</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</si>
  <si>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</si>
  <si>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</si>
  <si>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</si>
  <si>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</si>
  <si>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</si>
  <si>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</si>
  <si>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</si>
  <si>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</si>
  <si>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</si>
  <si>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</si>
  <si>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</si>
  <si>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</si>
  <si>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</si>
  <si>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</si>
  <si>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</si>
  <si>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</si>
  <si>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</si>
  <si>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</si>
  <si>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</si>
  <si>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</si>
  <si>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</si>
  <si>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</si>
  <si>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</si>
  <si>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千葉県船橋市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</si>
  <si>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</si>
  <si>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</si>
  <si>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</si>
  <si>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</si>
  <si>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</si>
  <si>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</si>
  <si>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</si>
  <si>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</si>
  <si>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</si>
  <si>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</si>
  <si>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</si>
  <si>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</si>
  <si>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</si>
  <si>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</si>
  <si>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</si>
  <si>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</si>
  <si>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</si>
  <si>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</si>
  <si>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</si>
  <si>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</si>
  <si>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公共用地先行取得事業特別会計</t>
    <phoneticPr fontId="5"/>
  </si>
  <si>
    <t>-</t>
    <phoneticPr fontId="5"/>
  </si>
  <si>
    <t>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</si>
  <si>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</si>
  <si>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</si>
  <si>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</si>
  <si>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</si>
  <si>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</si>
  <si>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</si>
  <si>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</si>
  <si>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</si>
  <si>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</si>
  <si>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</si>
  <si>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</si>
  <si>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</si>
  <si>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</si>
  <si>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</si>
  <si>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</si>
  <si>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</si>
  <si>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地方卸売市場事業会計</t>
    <phoneticPr fontId="5"/>
  </si>
  <si>
    <t>法適用企業</t>
    <phoneticPr fontId="5"/>
  </si>
  <si>
    <t>病院事業会計</t>
    <phoneticPr fontId="5"/>
  </si>
  <si>
    <t>下水道事業会計</t>
    <phoneticPr fontId="5"/>
  </si>
  <si>
    <t>船橋駅南口市街地再開発事業特別会計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</si>
  <si>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</si>
  <si>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</si>
  <si>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</si>
  <si>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</si>
  <si>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</si>
  <si>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</si>
  <si>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</si>
  <si>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</si>
  <si>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</si>
  <si>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</si>
  <si>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</si>
  <si>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</si>
  <si>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</si>
  <si>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</si>
  <si>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</si>
  <si>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</si>
  <si>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</si>
  <si>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</si>
  <si>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</si>
  <si>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</si>
  <si>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</si>
  <si>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</si>
  <si>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</si>
  <si>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</si>
  <si>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</si>
  <si>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</si>
  <si>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</si>
  <si>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</si>
  <si>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</si>
  <si>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</si>
  <si>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</si>
  <si>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</si>
  <si>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</si>
  <si>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</si>
  <si>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</si>
  <si>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</si>
  <si>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</si>
  <si>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</si>
  <si>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</si>
  <si>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</si>
  <si>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</si>
  <si>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</si>
  <si>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</si>
  <si>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</si>
  <si>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</si>
  <si>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</si>
  <si>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</si>
  <si>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</si>
  <si>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</si>
  <si>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</si>
  <si>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</si>
  <si>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</si>
  <si>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</si>
  <si>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</si>
  <si>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</si>
  <si>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</si>
  <si>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</si>
  <si>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</si>
  <si>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</si>
  <si>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</si>
  <si>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</si>
  <si>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</si>
  <si>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</si>
  <si>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</si>
  <si>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</si>
  <si>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</si>
  <si>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</si>
  <si>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</si>
  <si>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地方卸売市場事業会計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</si>
  <si>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</si>
  <si>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</si>
  <si>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</si>
  <si>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</si>
  <si>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</si>
  <si>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</si>
  <si>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</si>
  <si>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</si>
  <si>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</si>
  <si>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</si>
  <si>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</si>
  <si>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</si>
  <si>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</si>
  <si>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</si>
  <si>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</si>
  <si>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</si>
  <si>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</si>
  <si>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</si>
  <si>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</si>
  <si>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</si>
  <si>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</si>
  <si>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</si>
  <si>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</si>
  <si>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</si>
  <si>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</si>
  <si>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</si>
  <si>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</si>
  <si>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</si>
  <si>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</si>
  <si>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</si>
  <si>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</si>
  <si>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</si>
  <si>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</si>
  <si>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</si>
  <si>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</si>
  <si>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</si>
  <si>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</si>
  <si>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</si>
  <si>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</si>
  <si>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</si>
  <si>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</si>
  <si>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</si>
  <si>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</si>
  <si>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</si>
  <si>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</si>
  <si>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</si>
  <si>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</si>
  <si>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</si>
  <si>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</si>
  <si>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</si>
  <si>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</si>
  <si>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</si>
  <si>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</si>
  <si>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</si>
  <si>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</si>
  <si>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</si>
  <si>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</si>
  <si>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</si>
  <si>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</si>
  <si>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</si>
  <si>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</si>
  <si>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</si>
  <si>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</si>
  <si>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</si>
  <si>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</si>
  <si>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</si>
  <si>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</si>
  <si>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</si>
  <si>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</si>
  <si>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</si>
  <si>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</si>
  <si>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</si>
  <si>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</si>
  <si>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</si>
  <si>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</si>
  <si>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</si>
  <si>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</si>
  <si>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</si>
  <si>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</si>
  <si>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</si>
  <si>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</si>
  <si>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</si>
  <si>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</si>
  <si>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</si>
  <si>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</si>
  <si>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</si>
  <si>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</si>
  <si>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</si>
  <si>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</si>
  <si>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</si>
  <si>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4.27</t>
  </si>
  <si>
    <t>▲ 2.88</t>
  </si>
  <si>
    <t>▲ 0.48</t>
  </si>
  <si>
    <t>▲ 2.79</t>
  </si>
  <si>
    <t>病院事業会計</t>
  </si>
  <si>
    <t>一般会計</t>
  </si>
  <si>
    <t>下水道事業会計</t>
  </si>
  <si>
    <t>地方卸売市場事業会計</t>
  </si>
  <si>
    <t>介護保険事業特別会計</t>
  </si>
  <si>
    <t>国民健康保険事業特別会計</t>
  </si>
  <si>
    <t>母子父子寡婦福祉資金貸付事業特別会計</t>
  </si>
  <si>
    <t>後期高齢者医療事業特別会計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</si>
  <si>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</si>
  <si>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</si>
  <si>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</si>
  <si>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</si>
  <si>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</si>
  <si>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</si>
  <si>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</si>
  <si>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</si>
  <si>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</si>
  <si>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千葉県市町村総合事務組合（一般会計）</t>
    <rPh sb="0" eb="6">
      <t>チバケンシチョウソン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</si>
  <si>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6">
      <t>チバケンシチョウソン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</si>
  <si>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18" eb="20">
      <t>ケンシュウ</t>
    </rPh>
    <phoneticPr fontId="2"/>
  </si>
  <si>
    <t>千葉県市町村総合事務組合（千葉県市町村交通災害共済特別会計）</t>
    <phoneticPr fontId="2"/>
  </si>
  <si>
    <t>四市複合事務組合</t>
    <phoneticPr fontId="2"/>
  </si>
  <si>
    <t>千葉県競馬組合</t>
    <phoneticPr fontId="2"/>
  </si>
  <si>
    <t>千葉県後期高齢者医療広域連合（一般会計）</t>
    <rPh sb="15" eb="17">
      <t>イッパン</t>
    </rPh>
    <rPh sb="17" eb="19">
      <t>カイケイ</t>
    </rPh>
    <phoneticPr fontId="2"/>
  </si>
  <si>
    <t>千葉県後期高齢者医療広域連合（後期高齢者医療特別会計）</t>
    <rPh sb="15" eb="17">
      <t>コウキ</t>
    </rPh>
    <rPh sb="17" eb="20">
      <t>コウレイシャ</t>
    </rPh>
    <rPh sb="20" eb="22">
      <t>イリョウ</t>
    </rPh>
    <rPh sb="22" eb="24">
      <t>トクベツ</t>
    </rPh>
    <rPh sb="24" eb="26">
      <t>カイケイ</t>
    </rPh>
    <phoneticPr fontId="2"/>
  </si>
  <si>
    <t>船橋市清美公社</t>
    <rPh sb="0" eb="3">
      <t>フナバシシ</t>
    </rPh>
    <rPh sb="3" eb="5">
      <t>セイビ</t>
    </rPh>
    <rPh sb="5" eb="7">
      <t>コウシャ</t>
    </rPh>
    <phoneticPr fontId="2"/>
  </si>
  <si>
    <t>船橋市福祉サービス公社</t>
    <rPh sb="0" eb="3">
      <t>フナバシシ</t>
    </rPh>
    <rPh sb="3" eb="5">
      <t>フクシ</t>
    </rPh>
    <rPh sb="9" eb="11">
      <t>コウシャ</t>
    </rPh>
    <phoneticPr fontId="2"/>
  </si>
  <si>
    <t>船橋市文化・スポーツ公社</t>
    <rPh sb="0" eb="3">
      <t>フナバシシ</t>
    </rPh>
    <rPh sb="3" eb="5">
      <t>ブンカ</t>
    </rPh>
    <rPh sb="10" eb="12">
      <t>コウシャ</t>
    </rPh>
    <phoneticPr fontId="2"/>
  </si>
  <si>
    <t>船橋市医療公社</t>
    <rPh sb="0" eb="3">
      <t>フナバシシ</t>
    </rPh>
    <rPh sb="3" eb="5">
      <t>イリョウ</t>
    </rPh>
    <rPh sb="5" eb="7">
      <t>コウシャ</t>
    </rPh>
    <phoneticPr fontId="2"/>
  </si>
  <si>
    <t>船橋市生きがい福祉事業団</t>
    <rPh sb="0" eb="3">
      <t>フナバシシ</t>
    </rPh>
    <rPh sb="3" eb="4">
      <t>イ</t>
    </rPh>
    <rPh sb="7" eb="9">
      <t>フクシ</t>
    </rPh>
    <rPh sb="9" eb="12">
      <t>ジギョウダン</t>
    </rPh>
    <phoneticPr fontId="2"/>
  </si>
  <si>
    <t>船橋市公園協会</t>
    <rPh sb="0" eb="3">
      <t>フナバシシ</t>
    </rPh>
    <rPh sb="3" eb="5">
      <t>コウエン</t>
    </rPh>
    <rPh sb="5" eb="7">
      <t>キョウカイ</t>
    </rPh>
    <phoneticPr fontId="2"/>
  </si>
  <si>
    <t>船橋市中小企業勤労者福祉サービスセンター</t>
    <rPh sb="0" eb="3">
      <t>フナバシシ</t>
    </rPh>
    <rPh sb="3" eb="5">
      <t>チュウショウ</t>
    </rPh>
    <rPh sb="5" eb="7">
      <t>キギョウ</t>
    </rPh>
    <rPh sb="7" eb="10">
      <t>キンロウシャ</t>
    </rPh>
    <rPh sb="10" eb="12">
      <t>フクシ</t>
    </rPh>
    <phoneticPr fontId="2"/>
  </si>
  <si>
    <t>船橋市都市サービス</t>
    <rPh sb="0" eb="3">
      <t>フナバシシ</t>
    </rPh>
    <rPh sb="3" eb="5">
      <t>トシ</t>
    </rPh>
    <phoneticPr fontId="2"/>
  </si>
  <si>
    <t>東葉高速鉄道(株)</t>
    <phoneticPr fontId="2"/>
  </si>
  <si>
    <t>公共施設保全等基金</t>
    <phoneticPr fontId="5"/>
  </si>
  <si>
    <t>職員退職手当基金</t>
    <phoneticPr fontId="2"/>
  </si>
  <si>
    <t>公園緑地整備基金</t>
    <phoneticPr fontId="2"/>
  </si>
  <si>
    <t>文化振興基金</t>
    <phoneticPr fontId="2"/>
  </si>
  <si>
    <t>福祉基金</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</si>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</sst>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medium">
        <color indexed="64"/>
      </left>
      <right/>
      <top style="thin">
        <color indexed="64"/>
      </top>
      <bottom style="medium">
        <color indexed="64"/>
      </bottom>
      <diagonal style="thin">
        <color indexed="64"/>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44"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84"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8" xfId="15" applyNumberFormat="1" applyFont="1" applyFill="1" applyBorder="1" applyAlignment="1" applyProtection="1">
      <alignment horizontal="right" vertical="center" shrinkToFit="1"/>
      <protection locked="0"/>
    </xf>
    <xf numFmtId="177" fontId="34" fillId="8" borderId="149"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77" fontId="34" fillId="8" borderId="130"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84" xfId="12"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46457</c:v>
                </c:pt>
                <c:pt idx="1">
                  <c:v>51849</c:v>
                </c:pt>
                <c:pt idx="2">
                  <c:v>52191</c:v>
                </c:pt>
                <c:pt idx="3">
                  <c:v>48105</c:v>
                </c:pt>
                <c:pt idx="4">
                  <c:v>47446</c:v>
                </c:pt>
              </c:numCache>
            </c:numRef>
          </c:val>
          <c:smooth val="0"/>
          <c:extLst>
            <c:ext xmlns:c16="http://schemas.microsoft.com/office/drawing/2014/chart" uri="{C3380CC4-5D6E-409C-BE32-E72D297353CC}">
              <c16:uniqueId val="{00000000-F304-4DA6-9E55-598F70E5FC0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42931</c:v>
                </c:pt>
                <c:pt idx="1">
                  <c:v>39612</c:v>
                </c:pt>
                <c:pt idx="2">
                  <c:v>29007</c:v>
                </c:pt>
                <c:pt idx="3">
                  <c:v>20812</c:v>
                </c:pt>
                <c:pt idx="4">
                  <c:v>18355</c:v>
                </c:pt>
              </c:numCache>
            </c:numRef>
          </c:val>
          <c:smooth val="0"/>
          <c:extLst>
            <c:ext xmlns:c16="http://schemas.microsoft.com/office/drawing/2014/chart" uri="{C3380CC4-5D6E-409C-BE32-E72D297353CC}">
              <c16:uniqueId val="{00000001-F304-4DA6-9E55-598F70E5FC0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2.63</c:v>
                </c:pt>
                <c:pt idx="1">
                  <c:v>2.2999999999999998</c:v>
                </c:pt>
                <c:pt idx="2">
                  <c:v>3.1</c:v>
                </c:pt>
                <c:pt idx="3">
                  <c:v>8.01</c:v>
                </c:pt>
                <c:pt idx="4">
                  <c:v>5.28</c:v>
                </c:pt>
              </c:numCache>
            </c:numRef>
          </c:val>
          <c:extLst>
            <c:ext xmlns:c16="http://schemas.microsoft.com/office/drawing/2014/chart" uri="{C3380CC4-5D6E-409C-BE32-E72D297353CC}">
              <c16:uniqueId val="{00000000-0693-41C9-BD91-51DA8471195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10.039999999999999</c:v>
                </c:pt>
                <c:pt idx="1">
                  <c:v>9.59</c:v>
                </c:pt>
                <c:pt idx="2">
                  <c:v>9.57</c:v>
                </c:pt>
                <c:pt idx="3">
                  <c:v>11.72</c:v>
                </c:pt>
                <c:pt idx="4">
                  <c:v>19.57</c:v>
                </c:pt>
              </c:numCache>
            </c:numRef>
          </c:val>
          <c:extLst>
            <c:ext xmlns:c16="http://schemas.microsoft.com/office/drawing/2014/chart" uri="{C3380CC4-5D6E-409C-BE32-E72D297353CC}">
              <c16:uniqueId val="{00000001-0693-41C9-BD91-51DA8471195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-4.2699999999999996</c:v>
                </c:pt>
                <c:pt idx="1">
                  <c:v>-2.88</c:v>
                </c:pt>
                <c:pt idx="2">
                  <c:v>-0.48</c:v>
                </c:pt>
                <c:pt idx="3">
                  <c:v>7.37</c:v>
                </c:pt>
                <c:pt idx="4">
                  <c:v>-2.79</c:v>
                </c:pt>
              </c:numCache>
            </c:numRef>
          </c:val>
          <c:smooth val="0"/>
          <c:extLst>
            <c:ext xmlns:c16="http://schemas.microsoft.com/office/drawing/2014/chart" uri="{C3380CC4-5D6E-409C-BE32-E72D297353CC}">
              <c16:uniqueId val="{00000002-0693-41C9-BD91-51DA8471195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6762-4873-9E73-E17B4E3B449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762-4873-9E73-E17B4E3B4497}"/>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0.03</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2-6762-4873-9E73-E17B4E3B4497}"/>
            </c:ext>
          </c:extLst>
        </c:ser>
        <c:ser>
          <c:idx val="3"/>
          <c:order val="3"/>
          <c:tx>
            <c:strRef>
              <c:f>データシート!$A$30</c:f>
              <c:strCache>
                <c:ptCount val="1"/>
                <c:pt idx="0">
                  <c:v>母子父子寡婦福祉資金貸付事業特別会計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0.02</c:v>
                </c:pt>
                <c:pt idx="2">
                  <c:v>#N/A</c:v>
                </c:pt>
                <c:pt idx="3">
                  <c:v>0.01</c:v>
                </c:pt>
                <c:pt idx="4">
                  <c:v>#N/A</c:v>
                </c:pt>
                <c:pt idx="5">
                  <c:v>0.02</c:v>
                </c:pt>
                <c:pt idx="6">
                  <c:v>#N/A</c:v>
                </c:pt>
                <c:pt idx="7">
                  <c:v>0.02</c:v>
                </c:pt>
                <c:pt idx="8">
                  <c:v>#N/A</c:v>
                </c:pt>
                <c:pt idx="9">
                  <c:v>0.04</c:v>
                </c:pt>
              </c:numCache>
            </c:numRef>
          </c:val>
          <c:extLst>
            <c:ext xmlns:c16="http://schemas.microsoft.com/office/drawing/2014/chart" uri="{C3380CC4-5D6E-409C-BE32-E72D297353CC}">
              <c16:uniqueId val="{00000003-6762-4873-9E73-E17B4E3B4497}"/>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0.11</c:v>
                </c:pt>
                <c:pt idx="2">
                  <c:v>#N/A</c:v>
                </c:pt>
                <c:pt idx="3">
                  <c:v>0.09</c:v>
                </c:pt>
                <c:pt idx="4">
                  <c:v>#N/A</c:v>
                </c:pt>
                <c:pt idx="5">
                  <c:v>0.1</c:v>
                </c:pt>
                <c:pt idx="6">
                  <c:v>#N/A</c:v>
                </c:pt>
                <c:pt idx="7">
                  <c:v>0.11</c:v>
                </c:pt>
                <c:pt idx="8">
                  <c:v>#N/A</c:v>
                </c:pt>
                <c:pt idx="9">
                  <c:v>0.15</c:v>
                </c:pt>
              </c:numCache>
            </c:numRef>
          </c:val>
          <c:extLst>
            <c:ext xmlns:c16="http://schemas.microsoft.com/office/drawing/2014/chart" uri="{C3380CC4-5D6E-409C-BE32-E72D297353CC}">
              <c16:uniqueId val="{00000004-6762-4873-9E73-E17B4E3B4497}"/>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0.12</c:v>
                </c:pt>
                <c:pt idx="2">
                  <c:v>#N/A</c:v>
                </c:pt>
                <c:pt idx="3">
                  <c:v>0.12</c:v>
                </c:pt>
                <c:pt idx="4">
                  <c:v>#N/A</c:v>
                </c:pt>
                <c:pt idx="5">
                  <c:v>0.4</c:v>
                </c:pt>
                <c:pt idx="6">
                  <c:v>#N/A</c:v>
                </c:pt>
                <c:pt idx="7">
                  <c:v>0.23</c:v>
                </c:pt>
                <c:pt idx="8">
                  <c:v>#N/A</c:v>
                </c:pt>
                <c:pt idx="9">
                  <c:v>0.39</c:v>
                </c:pt>
              </c:numCache>
            </c:numRef>
          </c:val>
          <c:extLst>
            <c:ext xmlns:c16="http://schemas.microsoft.com/office/drawing/2014/chart" uri="{C3380CC4-5D6E-409C-BE32-E72D297353CC}">
              <c16:uniqueId val="{00000005-6762-4873-9E73-E17B4E3B4497}"/>
            </c:ext>
          </c:extLst>
        </c:ser>
        <c:ser>
          <c:idx val="6"/>
          <c:order val="6"/>
          <c:tx>
            <c:strRef>
              <c:f>データシート!$A$33</c:f>
              <c:strCache>
                <c:ptCount val="1"/>
                <c:pt idx="0">
                  <c:v>地方卸売市場事業会計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0.84</c:v>
                </c:pt>
                <c:pt idx="2">
                  <c:v>#N/A</c:v>
                </c:pt>
                <c:pt idx="3">
                  <c:v>0.88</c:v>
                </c:pt>
                <c:pt idx="4">
                  <c:v>#N/A</c:v>
                </c:pt>
                <c:pt idx="5">
                  <c:v>0.93</c:v>
                </c:pt>
                <c:pt idx="6">
                  <c:v>#N/A</c:v>
                </c:pt>
                <c:pt idx="7">
                  <c:v>0.99</c:v>
                </c:pt>
                <c:pt idx="8">
                  <c:v>#N/A</c:v>
                </c:pt>
                <c:pt idx="9">
                  <c:v>1.01</c:v>
                </c:pt>
              </c:numCache>
            </c:numRef>
          </c:val>
          <c:extLst>
            <c:ext xmlns:c16="http://schemas.microsoft.com/office/drawing/2014/chart" uri="{C3380CC4-5D6E-409C-BE32-E72D297353CC}">
              <c16:uniqueId val="{00000006-6762-4873-9E73-E17B4E3B4497}"/>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0.12</c:v>
                </c:pt>
                <c:pt idx="2">
                  <c:v>#N/A</c:v>
                </c:pt>
                <c:pt idx="3">
                  <c:v>1.1299999999999999</c:v>
                </c:pt>
                <c:pt idx="4">
                  <c:v>#N/A</c:v>
                </c:pt>
                <c:pt idx="5">
                  <c:v>1.58</c:v>
                </c:pt>
                <c:pt idx="6">
                  <c:v>#N/A</c:v>
                </c:pt>
                <c:pt idx="7">
                  <c:v>1.48</c:v>
                </c:pt>
                <c:pt idx="8">
                  <c:v>#N/A</c:v>
                </c:pt>
                <c:pt idx="9">
                  <c:v>1.45</c:v>
                </c:pt>
              </c:numCache>
            </c:numRef>
          </c:val>
          <c:extLst>
            <c:ext xmlns:c16="http://schemas.microsoft.com/office/drawing/2014/chart" uri="{C3380CC4-5D6E-409C-BE32-E72D297353CC}">
              <c16:uniqueId val="{00000007-6762-4873-9E73-E17B4E3B449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2.58</c:v>
                </c:pt>
                <c:pt idx="2">
                  <c:v>#N/A</c:v>
                </c:pt>
                <c:pt idx="3">
                  <c:v>2.25</c:v>
                </c:pt>
                <c:pt idx="4">
                  <c:v>#N/A</c:v>
                </c:pt>
                <c:pt idx="5">
                  <c:v>3.03</c:v>
                </c:pt>
                <c:pt idx="6">
                  <c:v>#N/A</c:v>
                </c:pt>
                <c:pt idx="7">
                  <c:v>7.93</c:v>
                </c:pt>
                <c:pt idx="8">
                  <c:v>#N/A</c:v>
                </c:pt>
                <c:pt idx="9">
                  <c:v>5.18</c:v>
                </c:pt>
              </c:numCache>
            </c:numRef>
          </c:val>
          <c:extLst>
            <c:ext xmlns:c16="http://schemas.microsoft.com/office/drawing/2014/chart" uri="{C3380CC4-5D6E-409C-BE32-E72D297353CC}">
              <c16:uniqueId val="{00000008-6762-4873-9E73-E17B4E3B4497}"/>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7.77</c:v>
                </c:pt>
                <c:pt idx="2">
                  <c:v>#N/A</c:v>
                </c:pt>
                <c:pt idx="3">
                  <c:v>7.76</c:v>
                </c:pt>
                <c:pt idx="4">
                  <c:v>#N/A</c:v>
                </c:pt>
                <c:pt idx="5">
                  <c:v>7.73</c:v>
                </c:pt>
                <c:pt idx="6">
                  <c:v>#N/A</c:v>
                </c:pt>
                <c:pt idx="7">
                  <c:v>8.31</c:v>
                </c:pt>
                <c:pt idx="8">
                  <c:v>#N/A</c:v>
                </c:pt>
                <c:pt idx="9">
                  <c:v>8.2799999999999994</c:v>
                </c:pt>
              </c:numCache>
            </c:numRef>
          </c:val>
          <c:extLst>
            <c:ext xmlns:c16="http://schemas.microsoft.com/office/drawing/2014/chart" uri="{C3380CC4-5D6E-409C-BE32-E72D297353CC}">
              <c16:uniqueId val="{00000009-6762-4873-9E73-E17B4E3B449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19274</c:v>
                </c:pt>
                <c:pt idx="5">
                  <c:v>18833</c:v>
                </c:pt>
                <c:pt idx="8">
                  <c:v>18688</c:v>
                </c:pt>
                <c:pt idx="11">
                  <c:v>18657</c:v>
                </c:pt>
                <c:pt idx="14">
                  <c:v>18867</c:v>
                </c:pt>
              </c:numCache>
            </c:numRef>
          </c:val>
          <c:extLst>
            <c:ext xmlns:c16="http://schemas.microsoft.com/office/drawing/2014/chart" uri="{C3380CC4-5D6E-409C-BE32-E72D297353CC}">
              <c16:uniqueId val="{00000000-1D94-4111-8590-B7F128C2794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D94-4111-8590-B7F128C2794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199</c:v>
                </c:pt>
                <c:pt idx="3">
                  <c:v>250</c:v>
                </c:pt>
                <c:pt idx="6">
                  <c:v>208</c:v>
                </c:pt>
                <c:pt idx="9">
                  <c:v>196</c:v>
                </c:pt>
                <c:pt idx="12">
                  <c:v>97</c:v>
                </c:pt>
              </c:numCache>
            </c:numRef>
          </c:val>
          <c:extLst>
            <c:ext xmlns:c16="http://schemas.microsoft.com/office/drawing/2014/chart" uri="{C3380CC4-5D6E-409C-BE32-E72D297353CC}">
              <c16:uniqueId val="{00000002-1D94-4111-8590-B7F128C2794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49</c:v>
                </c:pt>
                <c:pt idx="3">
                  <c:v>49</c:v>
                </c:pt>
                <c:pt idx="6">
                  <c:v>115</c:v>
                </c:pt>
                <c:pt idx="9">
                  <c:v>194</c:v>
                </c:pt>
                <c:pt idx="12">
                  <c:v>268</c:v>
                </c:pt>
              </c:numCache>
            </c:numRef>
          </c:val>
          <c:extLst>
            <c:ext xmlns:c16="http://schemas.microsoft.com/office/drawing/2014/chart" uri="{C3380CC4-5D6E-409C-BE32-E72D297353CC}">
              <c16:uniqueId val="{00000003-1D94-4111-8590-B7F128C2794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6519</c:v>
                </c:pt>
                <c:pt idx="3">
                  <c:v>6294</c:v>
                </c:pt>
                <c:pt idx="6">
                  <c:v>5846</c:v>
                </c:pt>
                <c:pt idx="9">
                  <c:v>5169</c:v>
                </c:pt>
                <c:pt idx="12">
                  <c:v>4846</c:v>
                </c:pt>
              </c:numCache>
            </c:numRef>
          </c:val>
          <c:extLst>
            <c:ext xmlns:c16="http://schemas.microsoft.com/office/drawing/2014/chart" uri="{C3380CC4-5D6E-409C-BE32-E72D297353CC}">
              <c16:uniqueId val="{00000004-1D94-4111-8590-B7F128C2794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67</c:v>
                </c:pt>
                <c:pt idx="3">
                  <c:v>50</c:v>
                </c:pt>
                <c:pt idx="6">
                  <c:v>33</c:v>
                </c:pt>
                <c:pt idx="9">
                  <c:v>17</c:v>
                </c:pt>
                <c:pt idx="12">
                  <c:v>0</c:v>
                </c:pt>
              </c:numCache>
            </c:numRef>
          </c:val>
          <c:extLst>
            <c:ext xmlns:c16="http://schemas.microsoft.com/office/drawing/2014/chart" uri="{C3380CC4-5D6E-409C-BE32-E72D297353CC}">
              <c16:uniqueId val="{00000005-1D94-4111-8590-B7F128C2794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56</c:v>
                </c:pt>
                <c:pt idx="3">
                  <c:v>45</c:v>
                </c:pt>
                <c:pt idx="6">
                  <c:v>39</c:v>
                </c:pt>
                <c:pt idx="9">
                  <c:v>28</c:v>
                </c:pt>
                <c:pt idx="12">
                  <c:v>0</c:v>
                </c:pt>
              </c:numCache>
            </c:numRef>
          </c:val>
          <c:extLst>
            <c:ext xmlns:c16="http://schemas.microsoft.com/office/drawing/2014/chart" uri="{C3380CC4-5D6E-409C-BE32-E72D297353CC}">
              <c16:uniqueId val="{00000006-1D94-4111-8590-B7F128C2794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12833</c:v>
                </c:pt>
                <c:pt idx="3">
                  <c:v>14499</c:v>
                </c:pt>
                <c:pt idx="6">
                  <c:v>15661</c:v>
                </c:pt>
                <c:pt idx="9">
                  <c:v>16956</c:v>
                </c:pt>
                <c:pt idx="12">
                  <c:v>17919</c:v>
                </c:pt>
              </c:numCache>
            </c:numRef>
          </c:val>
          <c:extLst>
            <c:ext xmlns:c16="http://schemas.microsoft.com/office/drawing/2014/chart" uri="{C3380CC4-5D6E-409C-BE32-E72D297353CC}">
              <c16:uniqueId val="{00000007-1D94-4111-8590-B7F128C2794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449</c:v>
                </c:pt>
                <c:pt idx="2">
                  <c:v>#N/A</c:v>
                </c:pt>
                <c:pt idx="3">
                  <c:v>#N/A</c:v>
                </c:pt>
                <c:pt idx="4">
                  <c:v>2354</c:v>
                </c:pt>
                <c:pt idx="5">
                  <c:v>#N/A</c:v>
                </c:pt>
                <c:pt idx="6">
                  <c:v>#N/A</c:v>
                </c:pt>
                <c:pt idx="7">
                  <c:v>3214</c:v>
                </c:pt>
                <c:pt idx="8">
                  <c:v>#N/A</c:v>
                </c:pt>
                <c:pt idx="9">
                  <c:v>#N/A</c:v>
                </c:pt>
                <c:pt idx="10">
                  <c:v>3903</c:v>
                </c:pt>
                <c:pt idx="11">
                  <c:v>#N/A</c:v>
                </c:pt>
                <c:pt idx="12">
                  <c:v>#N/A</c:v>
                </c:pt>
                <c:pt idx="13">
                  <c:v>4263</c:v>
                </c:pt>
                <c:pt idx="14">
                  <c:v>#N/A</c:v>
                </c:pt>
              </c:numCache>
            </c:numRef>
          </c:val>
          <c:smooth val="0"/>
          <c:extLst>
            <c:ext xmlns:c16="http://schemas.microsoft.com/office/drawing/2014/chart" uri="{C3380CC4-5D6E-409C-BE32-E72D297353CC}">
              <c16:uniqueId val="{00000008-1D94-4111-8590-B7F128C2794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171208</c:v>
                </c:pt>
                <c:pt idx="5">
                  <c:v>173243</c:v>
                </c:pt>
                <c:pt idx="8">
                  <c:v>172709</c:v>
                </c:pt>
                <c:pt idx="11">
                  <c:v>169201</c:v>
                </c:pt>
                <c:pt idx="14">
                  <c:v>167984</c:v>
                </c:pt>
              </c:numCache>
            </c:numRef>
          </c:val>
          <c:extLst>
            <c:ext xmlns:c16="http://schemas.microsoft.com/office/drawing/2014/chart" uri="{C3380CC4-5D6E-409C-BE32-E72D297353CC}">
              <c16:uniqueId val="{00000000-0445-4313-A822-7E51C360D60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85776</c:v>
                </c:pt>
                <c:pt idx="5">
                  <c:v>75126</c:v>
                </c:pt>
                <c:pt idx="8">
                  <c:v>66937</c:v>
                </c:pt>
                <c:pt idx="11">
                  <c:v>63661</c:v>
                </c:pt>
                <c:pt idx="14">
                  <c:v>57160</c:v>
                </c:pt>
              </c:numCache>
            </c:numRef>
          </c:val>
          <c:extLst>
            <c:ext xmlns:c16="http://schemas.microsoft.com/office/drawing/2014/chart" uri="{C3380CC4-5D6E-409C-BE32-E72D297353CC}">
              <c16:uniqueId val="{00000001-0445-4313-A822-7E51C360D60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22869</c:v>
                </c:pt>
                <c:pt idx="5">
                  <c:v>22285</c:v>
                </c:pt>
                <c:pt idx="8">
                  <c:v>22609</c:v>
                </c:pt>
                <c:pt idx="11">
                  <c:v>28828</c:v>
                </c:pt>
                <c:pt idx="14">
                  <c:v>41995</c:v>
                </c:pt>
              </c:numCache>
            </c:numRef>
          </c:val>
          <c:extLst>
            <c:ext xmlns:c16="http://schemas.microsoft.com/office/drawing/2014/chart" uri="{C3380CC4-5D6E-409C-BE32-E72D297353CC}">
              <c16:uniqueId val="{00000002-0445-4313-A822-7E51C360D60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445-4313-A822-7E51C360D60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445-4313-A822-7E51C360D60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81</c:v>
                </c:pt>
                <c:pt idx="3">
                  <c:v>35</c:v>
                </c:pt>
                <c:pt idx="6">
                  <c:v>39</c:v>
                </c:pt>
                <c:pt idx="9">
                  <c:v>30</c:v>
                </c:pt>
                <c:pt idx="12">
                  <c:v>31</c:v>
                </c:pt>
              </c:numCache>
            </c:numRef>
          </c:val>
          <c:extLst>
            <c:ext xmlns:c16="http://schemas.microsoft.com/office/drawing/2014/chart" uri="{C3380CC4-5D6E-409C-BE32-E72D297353CC}">
              <c16:uniqueId val="{00000005-0445-4313-A822-7E51C360D60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24086</c:v>
                </c:pt>
                <c:pt idx="3">
                  <c:v>23832</c:v>
                </c:pt>
                <c:pt idx="6">
                  <c:v>23471</c:v>
                </c:pt>
                <c:pt idx="9">
                  <c:v>23273</c:v>
                </c:pt>
                <c:pt idx="12">
                  <c:v>22946</c:v>
                </c:pt>
              </c:numCache>
            </c:numRef>
          </c:val>
          <c:extLst>
            <c:ext xmlns:c16="http://schemas.microsoft.com/office/drawing/2014/chart" uri="{C3380CC4-5D6E-409C-BE32-E72D297353CC}">
              <c16:uniqueId val="{00000006-0445-4313-A822-7E51C360D60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2953</c:v>
                </c:pt>
                <c:pt idx="3">
                  <c:v>4164</c:v>
                </c:pt>
                <c:pt idx="6">
                  <c:v>4061</c:v>
                </c:pt>
                <c:pt idx="9">
                  <c:v>4104</c:v>
                </c:pt>
                <c:pt idx="12">
                  <c:v>4558</c:v>
                </c:pt>
              </c:numCache>
            </c:numRef>
          </c:val>
          <c:extLst>
            <c:ext xmlns:c16="http://schemas.microsoft.com/office/drawing/2014/chart" uri="{C3380CC4-5D6E-409C-BE32-E72D297353CC}">
              <c16:uniqueId val="{00000007-0445-4313-A822-7E51C360D60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85160</c:v>
                </c:pt>
                <c:pt idx="3">
                  <c:v>78151</c:v>
                </c:pt>
                <c:pt idx="6">
                  <c:v>70930</c:v>
                </c:pt>
                <c:pt idx="9">
                  <c:v>64361</c:v>
                </c:pt>
                <c:pt idx="12">
                  <c:v>54519</c:v>
                </c:pt>
              </c:numCache>
            </c:numRef>
          </c:val>
          <c:extLst>
            <c:ext xmlns:c16="http://schemas.microsoft.com/office/drawing/2014/chart" uri="{C3380CC4-5D6E-409C-BE32-E72D297353CC}">
              <c16:uniqueId val="{00000008-0445-4313-A822-7E51C360D60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1455</c:v>
                </c:pt>
                <c:pt idx="3">
                  <c:v>909</c:v>
                </c:pt>
                <c:pt idx="6">
                  <c:v>1044</c:v>
                </c:pt>
                <c:pt idx="9">
                  <c:v>762</c:v>
                </c:pt>
                <c:pt idx="12">
                  <c:v>531</c:v>
                </c:pt>
              </c:numCache>
            </c:numRef>
          </c:val>
          <c:extLst>
            <c:ext xmlns:c16="http://schemas.microsoft.com/office/drawing/2014/chart" uri="{C3380CC4-5D6E-409C-BE32-E72D297353CC}">
              <c16:uniqueId val="{00000009-0445-4313-A822-7E51C360D60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182091</c:v>
                </c:pt>
                <c:pt idx="3">
                  <c:v>188424</c:v>
                </c:pt>
                <c:pt idx="6">
                  <c:v>188584</c:v>
                </c:pt>
                <c:pt idx="9">
                  <c:v>186621</c:v>
                </c:pt>
                <c:pt idx="12">
                  <c:v>179000</c:v>
                </c:pt>
              </c:numCache>
            </c:numRef>
          </c:val>
          <c:extLst>
            <c:ext xmlns:c16="http://schemas.microsoft.com/office/drawing/2014/chart" uri="{C3380CC4-5D6E-409C-BE32-E72D297353CC}">
              <c16:uniqueId val="{0000000A-0445-4313-A822-7E51C360D60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15972</c:v>
                </c:pt>
                <c:pt idx="2">
                  <c:v>#N/A</c:v>
                </c:pt>
                <c:pt idx="3">
                  <c:v>#N/A</c:v>
                </c:pt>
                <c:pt idx="4">
                  <c:v>24863</c:v>
                </c:pt>
                <c:pt idx="5">
                  <c:v>#N/A</c:v>
                </c:pt>
                <c:pt idx="6">
                  <c:v>#N/A</c:v>
                </c:pt>
                <c:pt idx="7">
                  <c:v>25876</c:v>
                </c:pt>
                <c:pt idx="8">
                  <c:v>#N/A</c:v>
                </c:pt>
                <c:pt idx="9">
                  <c:v>#N/A</c:v>
                </c:pt>
                <c:pt idx="10">
                  <c:v>17460</c:v>
                </c:pt>
                <c:pt idx="11">
                  <c:v>#N/A</c:v>
                </c:pt>
                <c:pt idx="12">
                  <c:v>#N/A</c:v>
                </c:pt>
                <c:pt idx="13">
                  <c:v>0</c:v>
                </c:pt>
                <c:pt idx="14">
                  <c:v>#N/A</c:v>
                </c:pt>
              </c:numCache>
            </c:numRef>
          </c:val>
          <c:smooth val="0"/>
          <c:extLst>
            <c:ext xmlns:c16="http://schemas.microsoft.com/office/drawing/2014/chart" uri="{C3380CC4-5D6E-409C-BE32-E72D297353CC}">
              <c16:uniqueId val="{0000000B-0445-4313-A822-7E51C360D60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11432</c:v>
                </c:pt>
                <c:pt idx="1">
                  <c:v>14754</c:v>
                </c:pt>
                <c:pt idx="2">
                  <c:v>24442</c:v>
                </c:pt>
              </c:numCache>
            </c:numRef>
          </c:val>
          <c:extLst>
            <c:ext xmlns:c16="http://schemas.microsoft.com/office/drawing/2014/chart" uri="{C3380CC4-5D6E-409C-BE32-E72D297353CC}">
              <c16:uniqueId val="{00000000-917B-4A97-AC62-43FB2C2FB22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4818</c:v>
                </c:pt>
                <c:pt idx="1">
                  <c:v>4818</c:v>
                </c:pt>
                <c:pt idx="2">
                  <c:v>4818</c:v>
                </c:pt>
              </c:numCache>
            </c:numRef>
          </c:val>
          <c:extLst>
            <c:ext xmlns:c16="http://schemas.microsoft.com/office/drawing/2014/chart" uri="{C3380CC4-5D6E-409C-BE32-E72D297353CC}">
              <c16:uniqueId val="{00000001-917B-4A97-AC62-43FB2C2FB22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2953</c:v>
                </c:pt>
                <c:pt idx="1">
                  <c:v>5956</c:v>
                </c:pt>
                <c:pt idx="2">
                  <c:v>10047</c:v>
                </c:pt>
              </c:numCache>
            </c:numRef>
          </c:val>
          <c:extLst>
            <c:ext xmlns:c16="http://schemas.microsoft.com/office/drawing/2014/chart" uri="{C3380CC4-5D6E-409C-BE32-E72D297353CC}">
              <c16:uniqueId val="{00000002-917B-4A97-AC62-43FB2C2FB22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千葉県船橋市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元利償還金が前年度より</a:t>
          </a:r>
          <a:r>
            <a:rPr kumimoji="1" lang="en-US" altLang="ja-JP" sz="1400">
              <a:latin typeface="ＭＳ ゴシック" pitchFamily="49" charset="-128"/>
              <a:ea typeface="ＭＳ ゴシック" pitchFamily="49" charset="-128"/>
            </a:rPr>
            <a:t>963</a:t>
          </a:r>
          <a:r>
            <a:rPr kumimoji="1" lang="ja-JP" altLang="en-US" sz="1400">
              <a:latin typeface="ＭＳ ゴシック" pitchFamily="49" charset="-128"/>
              <a:ea typeface="ＭＳ ゴシック" pitchFamily="49" charset="-128"/>
            </a:rPr>
            <a:t>（百万円）増加したことが主な原因となり、実質公債費比率の分子も増加した。</a:t>
          </a:r>
        </a:p>
        <a:p>
          <a:r>
            <a:rPr kumimoji="1" lang="ja-JP" altLang="en-US" sz="1400">
              <a:latin typeface="ＭＳ ゴシック" pitchFamily="49" charset="-128"/>
              <a:ea typeface="ＭＳ ゴシック" pitchFamily="49" charset="-128"/>
            </a:rPr>
            <a:t>　実質公債費比率は</a:t>
          </a:r>
          <a:r>
            <a:rPr kumimoji="1" lang="en-US" altLang="ja-JP" sz="1400">
              <a:latin typeface="ＭＳ ゴシック" pitchFamily="49" charset="-128"/>
              <a:ea typeface="ＭＳ ゴシック" pitchFamily="49" charset="-128"/>
            </a:rPr>
            <a:t>3.4</a:t>
          </a:r>
          <a:r>
            <a:rPr kumimoji="1" lang="ja-JP" altLang="en-US" sz="1400">
              <a:latin typeface="ＭＳ ゴシック" pitchFamily="49" charset="-128"/>
              <a:ea typeface="ＭＳ ゴシック" pitchFamily="49" charset="-128"/>
            </a:rPr>
            <a:t>％となっており、類似団体の</a:t>
          </a:r>
          <a:r>
            <a:rPr kumimoji="1" lang="en-US" altLang="ja-JP" sz="1400">
              <a:latin typeface="ＭＳ ゴシック" pitchFamily="49" charset="-128"/>
              <a:ea typeface="ＭＳ ゴシック" pitchFamily="49" charset="-128"/>
            </a:rPr>
            <a:t>5.2</a:t>
          </a:r>
          <a:r>
            <a:rPr kumimoji="1" lang="ja-JP" altLang="en-US" sz="1400">
              <a:latin typeface="ＭＳ ゴシック" pitchFamily="49" charset="-128"/>
              <a:ea typeface="ＭＳ ゴシック" pitchFamily="49" charset="-128"/>
            </a:rPr>
            <a:t>％を下回っている。これまでに取り組んできた老朽化施設の建替えや改修、小学校の新設、清掃工場の建替え、臨時財政対策債等による市債の発行により、公債費は増加傾向であったが、市債の償還が進み、今後１０年程度は公債費は横ばいとなり、その後減少していく予定で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満期一括型市場公募債の発行は、平成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年度を最後に行っておらず、令和３年度ですべて償還完了となり、残高はなくなっている。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千葉県船橋市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市債の元金償還が進み、地方債現在高や公営企業債等繰入見込額が大幅に減少したことにより将来負担額が減少したことや財源調整基金や公共施設保全等基金に積立てを行ったことから充当可能財源等が増加し、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年度の数値はマイナスとなったが、今後についても、普通建設事業の精査・優先順位付けを行うなど公債費負担の適正化に努め、堅実な財政運営を行う。</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千葉県船橋市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財源調整基金の積み立てや、公共施設保全等基金への積立てにより、基金全体としては約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今後も必要に応じて積立てや取崩しを行っていく予定。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・公共施設保全等基金　　　　　　 	公共施設の計画的な保全及び更新</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　		職員の退職手当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・公園緑地整備基金　		公園の整備、緑の保全、緑化の推進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・文化振興基金　		市内の小学校、中学校、特別支援学校、市立高校にアーティスト等を派遣し、次代の文化の担い手とな</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る子供たちに音楽や演劇等の鑑賞・体験機会を提供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　		運用収入を用いて地域福祉の増進に資するための活動の推進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　　　　　　　森林の整備、森林の整備を担うべき人材の育成、木材の利用促進等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・一般廃棄物処理施設等整備基金	一般廃棄物の処理施設等の整備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・公共施設保全等基金		公共施設の計画的な保全及び更新に必要な経費に充てるため、約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億円を積み立てたため増加。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・公共施設保全等基金　　　　　　 	公共施設の計画的な保全及び更新に必要な経費に充てる。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		定年延長に係る年度間の退職手当の増減を調整するためのものとし、定年に係る退職手当のみを対象として取崩し・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積立を行うこととする。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・公園緑地整備基金　		おおむね現在の基金規模を維持していく。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・文化振興基金　		寄付者の意向に沿う形で、次代の文化の担い手となる子供たちに音楽や演劇等の鑑賞・体験機会を提供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　		積立取崩しの予定はなく、今後も運用収入を用いて地域福祉の増進を目的とした活動を行う。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　　　　　　 充当事業に優先順位を設け、森林の整備、森林の整備を担うべき人材の育成、木材の利用促進等のため取り崩す。</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年度決算剰余金により約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億円積み立てた一方、市税と地方消費税交付金の収入が予算現額を大きく上回ったことから取崩しを行わなかったため増加した。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将来の財源不足に備え、適切に積立てと取崩しを行っていく。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年度は、公債費増にともなう積立て及び取崩しは行っておらず、増減はなし。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公債費負担の大きい年度に取り崩し、負担の平準化を図る。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千葉県船橋市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647,037
627,773
85.62
245,437,120
238,073,168
6,595,133
124,872,673
178,586,781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増加等により順調に増額してきた税収が、令和３年度は新型コロナウイルスの影響等により大きく減額となったが、令和４年度にはコロナ前の状況に戻っている。一方で、社会福祉費や高齢者保健福祉費などの扶助費が算定されている需要額が増加しているため、前年度に比べ</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ポイント低下した。</a:t>
          </a:r>
        </a:p>
        <a:p>
          <a:r>
            <a:rPr kumimoji="1" lang="ja-JP" altLang="en-US" sz="1300">
              <a:latin typeface="ＭＳ Ｐゴシック" panose="020B0600070205080204" pitchFamily="50" charset="-128"/>
              <a:ea typeface="ＭＳ Ｐゴシック" panose="020B0600070205080204" pitchFamily="50" charset="-128"/>
            </a:rPr>
            <a:t>　依然、類似団体平均よりは高い状態ではあるが、引き続き、税徴収率の向上や事業評価による事業の改善・見直しなどを行い、歳入に見合った行財政運営を行っていくよう努める。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165100</xdr:rowOff>
    </xdr:to>
    <xdr:cxnSp macro="">
      <xdr:nvCxnSpPr>
        <xdr:cNvPr id="66" name="直線コネクタ 65"/>
        <xdr:cNvCxnSpPr/>
      </xdr:nvCxnSpPr>
      <xdr:spPr>
        <a:xfrm flipV="1">
          <a:off x="4953000" y="6278336"/>
          <a:ext cx="0" cy="1430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58057</xdr:rowOff>
    </xdr:from>
    <xdr:to>
      <xdr:col>23</xdr:col>
      <xdr:colOff>133350</xdr:colOff>
      <xdr:row>40</xdr:row>
      <xdr:rowOff>75293</xdr:rowOff>
    </xdr:to>
    <xdr:cxnSp macro="">
      <xdr:nvCxnSpPr>
        <xdr:cNvPr id="71" name="直線コネクタ 70"/>
        <xdr:cNvCxnSpPr/>
      </xdr:nvCxnSpPr>
      <xdr:spPr>
        <a:xfrm>
          <a:off x="4114800" y="691605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83655</xdr:rowOff>
    </xdr:from>
    <xdr:ext cx="762000" cy="259045"/>
    <xdr:sp macro="" textlink="">
      <xdr:nvSpPr>
        <xdr:cNvPr id="72" name="財政力平均値テキスト"/>
        <xdr:cNvSpPr txBox="1"/>
      </xdr:nvSpPr>
      <xdr:spPr>
        <a:xfrm>
          <a:off x="5041900" y="711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23585</xdr:rowOff>
    </xdr:from>
    <xdr:to>
      <xdr:col>19</xdr:col>
      <xdr:colOff>133350</xdr:colOff>
      <xdr:row>40</xdr:row>
      <xdr:rowOff>58057</xdr:rowOff>
    </xdr:to>
    <xdr:cxnSp macro="">
      <xdr:nvCxnSpPr>
        <xdr:cNvPr id="74" name="直線コネクタ 73"/>
        <xdr:cNvCxnSpPr/>
      </xdr:nvCxnSpPr>
      <xdr:spPr>
        <a:xfrm>
          <a:off x="3225800" y="68815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26505</xdr:rowOff>
    </xdr:from>
    <xdr:ext cx="736600" cy="259045"/>
    <xdr:sp macro="" textlink="">
      <xdr:nvSpPr>
        <xdr:cNvPr id="76" name="テキスト ボックス 75"/>
        <xdr:cNvSpPr txBox="1"/>
      </xdr:nvSpPr>
      <xdr:spPr>
        <a:xfrm>
          <a:off x="3733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23585</xdr:rowOff>
    </xdr:from>
    <xdr:to>
      <xdr:col>15</xdr:col>
      <xdr:colOff>82550</xdr:colOff>
      <xdr:row>40</xdr:row>
      <xdr:rowOff>23585</xdr:rowOff>
    </xdr:to>
    <xdr:cxnSp macro="">
      <xdr:nvCxnSpPr>
        <xdr:cNvPr id="77" name="直線コネクタ 76"/>
        <xdr:cNvCxnSpPr/>
      </xdr:nvCxnSpPr>
      <xdr:spPr>
        <a:xfrm>
          <a:off x="2336800" y="68815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23585</xdr:rowOff>
    </xdr:from>
    <xdr:to>
      <xdr:col>11</xdr:col>
      <xdr:colOff>31750</xdr:colOff>
      <xdr:row>40</xdr:row>
      <xdr:rowOff>23585</xdr:rowOff>
    </xdr:to>
    <xdr:cxnSp macro="">
      <xdr:nvCxnSpPr>
        <xdr:cNvPr id="80" name="直線コネクタ 79"/>
        <xdr:cNvCxnSpPr/>
      </xdr:nvCxnSpPr>
      <xdr:spPr>
        <a:xfrm>
          <a:off x="1447800" y="68815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84" name="テキスト ボックス 83"/>
        <xdr:cNvSpPr txBox="1"/>
      </xdr:nvSpPr>
      <xdr:spPr>
        <a:xfrm>
          <a:off x="1066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24493</xdr:rowOff>
    </xdr:from>
    <xdr:to>
      <xdr:col>23</xdr:col>
      <xdr:colOff>184150</xdr:colOff>
      <xdr:row>40</xdr:row>
      <xdr:rowOff>126093</xdr:rowOff>
    </xdr:to>
    <xdr:sp macro="" textlink="">
      <xdr:nvSpPr>
        <xdr:cNvPr id="90" name="楕円 89"/>
        <xdr:cNvSpPr/>
      </xdr:nvSpPr>
      <xdr:spPr>
        <a:xfrm>
          <a:off x="49022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41020</xdr:rowOff>
    </xdr:from>
    <xdr:ext cx="762000" cy="259045"/>
    <xdr:sp macro="" textlink="">
      <xdr:nvSpPr>
        <xdr:cNvPr id="91" name="財政力該当値テキスト"/>
        <xdr:cNvSpPr txBox="1"/>
      </xdr:nvSpPr>
      <xdr:spPr>
        <a:xfrm>
          <a:off x="5041900" y="672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7257</xdr:rowOff>
    </xdr:from>
    <xdr:to>
      <xdr:col>19</xdr:col>
      <xdr:colOff>184150</xdr:colOff>
      <xdr:row>40</xdr:row>
      <xdr:rowOff>108857</xdr:rowOff>
    </xdr:to>
    <xdr:sp macro="" textlink="">
      <xdr:nvSpPr>
        <xdr:cNvPr id="92" name="楕円 91"/>
        <xdr:cNvSpPr/>
      </xdr:nvSpPr>
      <xdr:spPr>
        <a:xfrm>
          <a:off x="4064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119034</xdr:rowOff>
    </xdr:from>
    <xdr:ext cx="736600" cy="259045"/>
    <xdr:sp macro="" textlink="">
      <xdr:nvSpPr>
        <xdr:cNvPr id="93" name="テキスト ボックス 92"/>
        <xdr:cNvSpPr txBox="1"/>
      </xdr:nvSpPr>
      <xdr:spPr>
        <a:xfrm>
          <a:off x="3733800" y="663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144235</xdr:rowOff>
    </xdr:from>
    <xdr:to>
      <xdr:col>15</xdr:col>
      <xdr:colOff>133350</xdr:colOff>
      <xdr:row>40</xdr:row>
      <xdr:rowOff>74385</xdr:rowOff>
    </xdr:to>
    <xdr:sp macro="" textlink="">
      <xdr:nvSpPr>
        <xdr:cNvPr id="94" name="楕円 93"/>
        <xdr:cNvSpPr/>
      </xdr:nvSpPr>
      <xdr:spPr>
        <a:xfrm>
          <a:off x="3175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84562</xdr:rowOff>
    </xdr:from>
    <xdr:ext cx="762000" cy="259045"/>
    <xdr:sp macro="" textlink="">
      <xdr:nvSpPr>
        <xdr:cNvPr id="95" name="テキスト ボックス 94"/>
        <xdr:cNvSpPr txBox="1"/>
      </xdr:nvSpPr>
      <xdr:spPr>
        <a:xfrm>
          <a:off x="2844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144235</xdr:rowOff>
    </xdr:from>
    <xdr:to>
      <xdr:col>11</xdr:col>
      <xdr:colOff>82550</xdr:colOff>
      <xdr:row>40</xdr:row>
      <xdr:rowOff>74385</xdr:rowOff>
    </xdr:to>
    <xdr:sp macro="" textlink="">
      <xdr:nvSpPr>
        <xdr:cNvPr id="96" name="楕円 95"/>
        <xdr:cNvSpPr/>
      </xdr:nvSpPr>
      <xdr:spPr>
        <a:xfrm>
          <a:off x="2286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84562</xdr:rowOff>
    </xdr:from>
    <xdr:ext cx="762000" cy="259045"/>
    <xdr:sp macro="" textlink="">
      <xdr:nvSpPr>
        <xdr:cNvPr id="97" name="テキスト ボックス 96"/>
        <xdr:cNvSpPr txBox="1"/>
      </xdr:nvSpPr>
      <xdr:spPr>
        <a:xfrm>
          <a:off x="1955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144235</xdr:rowOff>
    </xdr:from>
    <xdr:to>
      <xdr:col>7</xdr:col>
      <xdr:colOff>31750</xdr:colOff>
      <xdr:row>40</xdr:row>
      <xdr:rowOff>74385</xdr:rowOff>
    </xdr:to>
    <xdr:sp macro="" textlink="">
      <xdr:nvSpPr>
        <xdr:cNvPr id="98" name="楕円 97"/>
        <xdr:cNvSpPr/>
      </xdr:nvSpPr>
      <xdr:spPr>
        <a:xfrm>
          <a:off x="1397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84562</xdr:rowOff>
    </xdr:from>
    <xdr:ext cx="762000" cy="259045"/>
    <xdr:sp macro="" textlink="">
      <xdr:nvSpPr>
        <xdr:cNvPr id="99" name="テキスト ボックス 98"/>
        <xdr:cNvSpPr txBox="1"/>
      </xdr:nvSpPr>
      <xdr:spPr>
        <a:xfrm>
          <a:off x="1066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地方税収等の増加によって臨時財政対策債発行額が減少したため経常一般財源が減少したこと、また、電気・ガス代などの高騰により経常経費充当一般財源が増加したことなどから、令和３年度と比較して</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ポイント高い</a:t>
          </a:r>
          <a:r>
            <a:rPr kumimoji="1" lang="en-US" altLang="ja-JP" sz="1300">
              <a:latin typeface="ＭＳ Ｐゴシック" panose="020B0600070205080204" pitchFamily="50" charset="-128"/>
              <a:ea typeface="ＭＳ Ｐゴシック" panose="020B0600070205080204" pitchFamily="50" charset="-128"/>
            </a:rPr>
            <a:t>93.1</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類似団体平均も令和３年度と比較して</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ポイント高くなっており同様の傾向となっているが、類似団体平均を上回ってしまったため、普通建設事業の精査・見直しによる市債の発行抑制などにより、経常収支比率の改善に努めていく。</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8636</xdr:rowOff>
    </xdr:from>
    <xdr:to>
      <xdr:col>23</xdr:col>
      <xdr:colOff>133350</xdr:colOff>
      <xdr:row>66</xdr:row>
      <xdr:rowOff>159766</xdr:rowOff>
    </xdr:to>
    <xdr:cxnSp macro="">
      <xdr:nvCxnSpPr>
        <xdr:cNvPr id="127" name="直線コネクタ 126"/>
        <xdr:cNvCxnSpPr/>
      </xdr:nvCxnSpPr>
      <xdr:spPr>
        <a:xfrm flipV="1">
          <a:off x="4953000" y="10124186"/>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8" name="財政構造の弾力性最小値テキスト"/>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9" name="直線コネクタ 128"/>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95013</xdr:rowOff>
    </xdr:from>
    <xdr:ext cx="762000" cy="259045"/>
    <xdr:sp macro="" textlink="">
      <xdr:nvSpPr>
        <xdr:cNvPr id="130" name="財政構造の弾力性最大値テキスト"/>
        <xdr:cNvSpPr txBox="1"/>
      </xdr:nvSpPr>
      <xdr:spPr>
        <a:xfrm>
          <a:off x="5041900" y="986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8636</xdr:rowOff>
    </xdr:from>
    <xdr:to>
      <xdr:col>24</xdr:col>
      <xdr:colOff>12700</xdr:colOff>
      <xdr:row>59</xdr:row>
      <xdr:rowOff>8636</xdr:rowOff>
    </xdr:to>
    <xdr:cxnSp macro="">
      <xdr:nvCxnSpPr>
        <xdr:cNvPr id="131" name="直線コネクタ 130"/>
        <xdr:cNvCxnSpPr/>
      </xdr:nvCxnSpPr>
      <xdr:spPr>
        <a:xfrm>
          <a:off x="4864100" y="1012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162560</xdr:rowOff>
    </xdr:from>
    <xdr:to>
      <xdr:col>23</xdr:col>
      <xdr:colOff>133350</xdr:colOff>
      <xdr:row>65</xdr:row>
      <xdr:rowOff>41656</xdr:rowOff>
    </xdr:to>
    <xdr:cxnSp macro="">
      <xdr:nvCxnSpPr>
        <xdr:cNvPr id="132" name="直線コネクタ 131"/>
        <xdr:cNvCxnSpPr/>
      </xdr:nvCxnSpPr>
      <xdr:spPr>
        <a:xfrm>
          <a:off x="4114800" y="10963910"/>
          <a:ext cx="8382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125747</xdr:rowOff>
    </xdr:from>
    <xdr:ext cx="762000" cy="259045"/>
    <xdr:sp macro="" textlink="">
      <xdr:nvSpPr>
        <xdr:cNvPr id="133" name="財政構造の弾力性平均値テキスト"/>
        <xdr:cNvSpPr txBox="1"/>
      </xdr:nvSpPr>
      <xdr:spPr>
        <a:xfrm>
          <a:off x="5041900" y="1092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4" name="フローチャート: 判断 133"/>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162560</xdr:rowOff>
    </xdr:from>
    <xdr:to>
      <xdr:col>19</xdr:col>
      <xdr:colOff>133350</xdr:colOff>
      <xdr:row>65</xdr:row>
      <xdr:rowOff>118872</xdr:rowOff>
    </xdr:to>
    <xdr:cxnSp macro="">
      <xdr:nvCxnSpPr>
        <xdr:cNvPr id="135" name="直線コネクタ 134"/>
        <xdr:cNvCxnSpPr/>
      </xdr:nvCxnSpPr>
      <xdr:spPr>
        <a:xfrm flipV="1">
          <a:off x="3225800" y="10963910"/>
          <a:ext cx="889000" cy="29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6" name="フローチャート: 判断 135"/>
        <xdr:cNvSpPr/>
      </xdr:nvSpPr>
      <xdr:spPr>
        <a:xfrm>
          <a:off x="4064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36339</xdr:rowOff>
    </xdr:from>
    <xdr:ext cx="736600" cy="259045"/>
    <xdr:sp macro="" textlink="">
      <xdr:nvSpPr>
        <xdr:cNvPr id="137" name="テキスト ボックス 136"/>
        <xdr:cNvSpPr txBox="1"/>
      </xdr:nvSpPr>
      <xdr:spPr>
        <a:xfrm>
          <a:off x="3733800" y="1100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118872</xdr:rowOff>
    </xdr:from>
    <xdr:to>
      <xdr:col>15</xdr:col>
      <xdr:colOff>82550</xdr:colOff>
      <xdr:row>66</xdr:row>
      <xdr:rowOff>14986</xdr:rowOff>
    </xdr:to>
    <xdr:cxnSp macro="">
      <xdr:nvCxnSpPr>
        <xdr:cNvPr id="138" name="直線コネクタ 137"/>
        <xdr:cNvCxnSpPr/>
      </xdr:nvCxnSpPr>
      <xdr:spPr>
        <a:xfrm flipV="1">
          <a:off x="2336800" y="1126312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143002</xdr:rowOff>
    </xdr:from>
    <xdr:to>
      <xdr:col>15</xdr:col>
      <xdr:colOff>133350</xdr:colOff>
      <xdr:row>65</xdr:row>
      <xdr:rowOff>73152</xdr:rowOff>
    </xdr:to>
    <xdr:sp macro="" textlink="">
      <xdr:nvSpPr>
        <xdr:cNvPr id="139" name="フローチャート: 判断 138"/>
        <xdr:cNvSpPr/>
      </xdr:nvSpPr>
      <xdr:spPr>
        <a:xfrm>
          <a:off x="3175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83329</xdr:rowOff>
    </xdr:from>
    <xdr:ext cx="762000" cy="259045"/>
    <xdr:sp macro="" textlink="">
      <xdr:nvSpPr>
        <xdr:cNvPr id="140" name="テキスト ボックス 139"/>
        <xdr:cNvSpPr txBox="1"/>
      </xdr:nvSpPr>
      <xdr:spPr>
        <a:xfrm>
          <a:off x="2844800" y="1088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10160</xdr:rowOff>
    </xdr:from>
    <xdr:to>
      <xdr:col>11</xdr:col>
      <xdr:colOff>31750</xdr:colOff>
      <xdr:row>66</xdr:row>
      <xdr:rowOff>14986</xdr:rowOff>
    </xdr:to>
    <xdr:cxnSp macro="">
      <xdr:nvCxnSpPr>
        <xdr:cNvPr id="141" name="直線コネクタ 140"/>
        <xdr:cNvCxnSpPr/>
      </xdr:nvCxnSpPr>
      <xdr:spPr>
        <a:xfrm>
          <a:off x="1447800" y="1132586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147828</xdr:rowOff>
    </xdr:from>
    <xdr:to>
      <xdr:col>11</xdr:col>
      <xdr:colOff>82550</xdr:colOff>
      <xdr:row>65</xdr:row>
      <xdr:rowOff>77978</xdr:rowOff>
    </xdr:to>
    <xdr:sp macro="" textlink="">
      <xdr:nvSpPr>
        <xdr:cNvPr id="142" name="フローチャート: 判断 141"/>
        <xdr:cNvSpPr/>
      </xdr:nvSpPr>
      <xdr:spPr>
        <a:xfrm>
          <a:off x="22860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88155</xdr:rowOff>
    </xdr:from>
    <xdr:ext cx="762000" cy="259045"/>
    <xdr:sp macro="" textlink="">
      <xdr:nvSpPr>
        <xdr:cNvPr id="143" name="テキスト ボックス 142"/>
        <xdr:cNvSpPr txBox="1"/>
      </xdr:nvSpPr>
      <xdr:spPr>
        <a:xfrm>
          <a:off x="1955800" y="1088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118872</xdr:rowOff>
    </xdr:from>
    <xdr:to>
      <xdr:col>7</xdr:col>
      <xdr:colOff>31750</xdr:colOff>
      <xdr:row>65</xdr:row>
      <xdr:rowOff>49022</xdr:rowOff>
    </xdr:to>
    <xdr:sp macro="" textlink="">
      <xdr:nvSpPr>
        <xdr:cNvPr id="144" name="フローチャート: 判断 143"/>
        <xdr:cNvSpPr/>
      </xdr:nvSpPr>
      <xdr:spPr>
        <a:xfrm>
          <a:off x="1397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59199</xdr:rowOff>
    </xdr:from>
    <xdr:ext cx="762000" cy="259045"/>
    <xdr:sp macro="" textlink="">
      <xdr:nvSpPr>
        <xdr:cNvPr id="145" name="テキスト ボックス 144"/>
        <xdr:cNvSpPr txBox="1"/>
      </xdr:nvSpPr>
      <xdr:spPr>
        <a:xfrm>
          <a:off x="1066800" y="1086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162306</xdr:rowOff>
    </xdr:from>
    <xdr:to>
      <xdr:col>23</xdr:col>
      <xdr:colOff>184150</xdr:colOff>
      <xdr:row>65</xdr:row>
      <xdr:rowOff>92456</xdr:rowOff>
    </xdr:to>
    <xdr:sp macro="" textlink="">
      <xdr:nvSpPr>
        <xdr:cNvPr id="151" name="楕円 150"/>
        <xdr:cNvSpPr/>
      </xdr:nvSpPr>
      <xdr:spPr>
        <a:xfrm>
          <a:off x="49022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134383</xdr:rowOff>
    </xdr:from>
    <xdr:ext cx="762000" cy="259045"/>
    <xdr:sp macro="" textlink="">
      <xdr:nvSpPr>
        <xdr:cNvPr id="152" name="財政構造の弾力性該当値テキスト"/>
        <xdr:cNvSpPr txBox="1"/>
      </xdr:nvSpPr>
      <xdr:spPr>
        <a:xfrm>
          <a:off x="5041900" y="1110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111760</xdr:rowOff>
    </xdr:from>
    <xdr:to>
      <xdr:col>19</xdr:col>
      <xdr:colOff>184150</xdr:colOff>
      <xdr:row>64</xdr:row>
      <xdr:rowOff>41910</xdr:rowOff>
    </xdr:to>
    <xdr:sp macro="" textlink="">
      <xdr:nvSpPr>
        <xdr:cNvPr id="153" name="楕円 152"/>
        <xdr:cNvSpPr/>
      </xdr:nvSpPr>
      <xdr:spPr>
        <a:xfrm>
          <a:off x="4064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52087</xdr:rowOff>
    </xdr:from>
    <xdr:ext cx="736600" cy="259045"/>
    <xdr:sp macro="" textlink="">
      <xdr:nvSpPr>
        <xdr:cNvPr id="154" name="テキスト ボックス 153"/>
        <xdr:cNvSpPr txBox="1"/>
      </xdr:nvSpPr>
      <xdr:spPr>
        <a:xfrm>
          <a:off x="3733800" y="1068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68072</xdr:rowOff>
    </xdr:from>
    <xdr:to>
      <xdr:col>15</xdr:col>
      <xdr:colOff>133350</xdr:colOff>
      <xdr:row>65</xdr:row>
      <xdr:rowOff>169672</xdr:rowOff>
    </xdr:to>
    <xdr:sp macro="" textlink="">
      <xdr:nvSpPr>
        <xdr:cNvPr id="155" name="楕円 154"/>
        <xdr:cNvSpPr/>
      </xdr:nvSpPr>
      <xdr:spPr>
        <a:xfrm>
          <a:off x="3175000" y="1121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154449</xdr:rowOff>
    </xdr:from>
    <xdr:ext cx="762000" cy="259045"/>
    <xdr:sp macro="" textlink="">
      <xdr:nvSpPr>
        <xdr:cNvPr id="156" name="テキスト ボックス 155"/>
        <xdr:cNvSpPr txBox="1"/>
      </xdr:nvSpPr>
      <xdr:spPr>
        <a:xfrm>
          <a:off x="2844800" y="1129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135636</xdr:rowOff>
    </xdr:from>
    <xdr:to>
      <xdr:col>11</xdr:col>
      <xdr:colOff>82550</xdr:colOff>
      <xdr:row>66</xdr:row>
      <xdr:rowOff>65786</xdr:rowOff>
    </xdr:to>
    <xdr:sp macro="" textlink="">
      <xdr:nvSpPr>
        <xdr:cNvPr id="157" name="楕円 156"/>
        <xdr:cNvSpPr/>
      </xdr:nvSpPr>
      <xdr:spPr>
        <a:xfrm>
          <a:off x="2286000" y="1127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50563</xdr:rowOff>
    </xdr:from>
    <xdr:ext cx="762000" cy="259045"/>
    <xdr:sp macro="" textlink="">
      <xdr:nvSpPr>
        <xdr:cNvPr id="158" name="テキスト ボックス 157"/>
        <xdr:cNvSpPr txBox="1"/>
      </xdr:nvSpPr>
      <xdr:spPr>
        <a:xfrm>
          <a:off x="1955800" y="113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130810</xdr:rowOff>
    </xdr:from>
    <xdr:to>
      <xdr:col>7</xdr:col>
      <xdr:colOff>31750</xdr:colOff>
      <xdr:row>66</xdr:row>
      <xdr:rowOff>60960</xdr:rowOff>
    </xdr:to>
    <xdr:sp macro="" textlink="">
      <xdr:nvSpPr>
        <xdr:cNvPr id="159" name="楕円 158"/>
        <xdr:cNvSpPr/>
      </xdr:nvSpPr>
      <xdr:spPr>
        <a:xfrm>
          <a:off x="1397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45737</xdr:rowOff>
    </xdr:from>
    <xdr:ext cx="762000" cy="259045"/>
    <xdr:sp macro="" textlink="">
      <xdr:nvSpPr>
        <xdr:cNvPr id="160" name="テキスト ボックス 159"/>
        <xdr:cNvSpPr txBox="1"/>
      </xdr:nvSpPr>
      <xdr:spPr>
        <a:xfrm>
          <a:off x="1066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[127,313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令和３年度と比較して、新型コロナウイルス感染症対策費の増加や物価高騰対策に伴う委託を実施したことなどにより物件費が約</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億円増加し、人件費についても、人事院勧告により棒給月額などが引き上げられたことにより約</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億円増加した結果、人口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人当たり人件費・物件費等決算額は</a:t>
          </a:r>
          <a:r>
            <a:rPr kumimoji="1" lang="en-US" altLang="ja-JP" sz="1300">
              <a:latin typeface="ＭＳ Ｐゴシック" panose="020B0600070205080204" pitchFamily="50" charset="-128"/>
              <a:ea typeface="ＭＳ Ｐゴシック" panose="020B0600070205080204" pitchFamily="50" charset="-128"/>
            </a:rPr>
            <a:t>2,452</a:t>
          </a:r>
          <a:r>
            <a:rPr kumimoji="1" lang="ja-JP" altLang="en-US" sz="1300">
              <a:latin typeface="ＭＳ Ｐゴシック" panose="020B0600070205080204" pitchFamily="50" charset="-128"/>
              <a:ea typeface="ＭＳ Ｐゴシック" panose="020B0600070205080204" pitchFamily="50" charset="-128"/>
            </a:rPr>
            <a:t>円増加した。人件費及び物件費は類似団体と比較しても高く、本市の経常収支比率を悪化させる要因の一つになっているが、住民基本台帳人口が類似団体中</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番目となっているため、人口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人当たり人件費・物件費等決算額は類似団体の平均程度となっている。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117684</xdr:rowOff>
    </xdr:from>
    <xdr:to>
      <xdr:col>23</xdr:col>
      <xdr:colOff>133350</xdr:colOff>
      <xdr:row>88</xdr:row>
      <xdr:rowOff>94489</xdr:rowOff>
    </xdr:to>
    <xdr:cxnSp macro="">
      <xdr:nvCxnSpPr>
        <xdr:cNvPr id="190" name="直線コネクタ 189"/>
        <xdr:cNvCxnSpPr/>
      </xdr:nvCxnSpPr>
      <xdr:spPr>
        <a:xfrm flipV="1">
          <a:off x="4953000" y="13833684"/>
          <a:ext cx="0" cy="13484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66566</xdr:rowOff>
    </xdr:from>
    <xdr:ext cx="762000" cy="259045"/>
    <xdr:sp macro="" textlink="">
      <xdr:nvSpPr>
        <xdr:cNvPr id="191" name="人件費・物件費等の状況最小値テキスト"/>
        <xdr:cNvSpPr txBox="1"/>
      </xdr:nvSpPr>
      <xdr:spPr>
        <a:xfrm>
          <a:off x="5041900" y="151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94489</xdr:rowOff>
    </xdr:from>
    <xdr:to>
      <xdr:col>24</xdr:col>
      <xdr:colOff>12700</xdr:colOff>
      <xdr:row>88</xdr:row>
      <xdr:rowOff>94489</xdr:rowOff>
    </xdr:to>
    <xdr:cxnSp macro="">
      <xdr:nvCxnSpPr>
        <xdr:cNvPr id="192" name="直線コネクタ 191"/>
        <xdr:cNvCxnSpPr/>
      </xdr:nvCxnSpPr>
      <xdr:spPr>
        <a:xfrm>
          <a:off x="4864100" y="1518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32611</xdr:rowOff>
    </xdr:from>
    <xdr:ext cx="762000" cy="259045"/>
    <xdr:sp macro="" textlink="">
      <xdr:nvSpPr>
        <xdr:cNvPr id="193" name="人件費・物件費等の状況最大値テキスト"/>
        <xdr:cNvSpPr txBox="1"/>
      </xdr:nvSpPr>
      <xdr:spPr>
        <a:xfrm>
          <a:off x="5041900" y="135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117684</xdr:rowOff>
    </xdr:from>
    <xdr:to>
      <xdr:col>24</xdr:col>
      <xdr:colOff>12700</xdr:colOff>
      <xdr:row>80</xdr:row>
      <xdr:rowOff>117684</xdr:rowOff>
    </xdr:to>
    <xdr:cxnSp macro="">
      <xdr:nvCxnSpPr>
        <xdr:cNvPr id="194" name="直線コネクタ 193"/>
        <xdr:cNvCxnSpPr/>
      </xdr:nvCxnSpPr>
      <xdr:spPr>
        <a:xfrm>
          <a:off x="4864100" y="1383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70230</xdr:rowOff>
    </xdr:from>
    <xdr:to>
      <xdr:col>23</xdr:col>
      <xdr:colOff>133350</xdr:colOff>
      <xdr:row>83</xdr:row>
      <xdr:rowOff>119535</xdr:rowOff>
    </xdr:to>
    <xdr:cxnSp macro="">
      <xdr:nvCxnSpPr>
        <xdr:cNvPr id="195" name="直線コネクタ 194"/>
        <xdr:cNvCxnSpPr/>
      </xdr:nvCxnSpPr>
      <xdr:spPr>
        <a:xfrm>
          <a:off x="4114800" y="14300580"/>
          <a:ext cx="838200" cy="4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136086</xdr:rowOff>
    </xdr:from>
    <xdr:ext cx="762000" cy="259045"/>
    <xdr:sp macro="" textlink="">
      <xdr:nvSpPr>
        <xdr:cNvPr id="196" name="人件費・物件費等の状況平均値テキスト"/>
        <xdr:cNvSpPr txBox="1"/>
      </xdr:nvSpPr>
      <xdr:spPr>
        <a:xfrm>
          <a:off x="5041900" y="143664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164009</xdr:rowOff>
    </xdr:from>
    <xdr:to>
      <xdr:col>23</xdr:col>
      <xdr:colOff>184150</xdr:colOff>
      <xdr:row>84</xdr:row>
      <xdr:rowOff>94159</xdr:rowOff>
    </xdr:to>
    <xdr:sp macro="" textlink="">
      <xdr:nvSpPr>
        <xdr:cNvPr id="197" name="フローチャート: 判断 196"/>
        <xdr:cNvSpPr/>
      </xdr:nvSpPr>
      <xdr:spPr>
        <a:xfrm>
          <a:off x="4902200" y="14394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59720</xdr:rowOff>
    </xdr:from>
    <xdr:to>
      <xdr:col>19</xdr:col>
      <xdr:colOff>133350</xdr:colOff>
      <xdr:row>83</xdr:row>
      <xdr:rowOff>70230</xdr:rowOff>
    </xdr:to>
    <xdr:cxnSp macro="">
      <xdr:nvCxnSpPr>
        <xdr:cNvPr id="198" name="直線コネクタ 197"/>
        <xdr:cNvCxnSpPr/>
      </xdr:nvCxnSpPr>
      <xdr:spPr>
        <a:xfrm>
          <a:off x="3225800" y="14118620"/>
          <a:ext cx="889000" cy="18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70224</xdr:rowOff>
    </xdr:from>
    <xdr:to>
      <xdr:col>19</xdr:col>
      <xdr:colOff>184150</xdr:colOff>
      <xdr:row>84</xdr:row>
      <xdr:rowOff>374</xdr:rowOff>
    </xdr:to>
    <xdr:sp macro="" textlink="">
      <xdr:nvSpPr>
        <xdr:cNvPr id="199" name="フローチャート: 判断 198"/>
        <xdr:cNvSpPr/>
      </xdr:nvSpPr>
      <xdr:spPr>
        <a:xfrm>
          <a:off x="4064000" y="1430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156601</xdr:rowOff>
    </xdr:from>
    <xdr:ext cx="736600" cy="259045"/>
    <xdr:sp macro="" textlink="">
      <xdr:nvSpPr>
        <xdr:cNvPr id="200" name="テキスト ボックス 199"/>
        <xdr:cNvSpPr txBox="1"/>
      </xdr:nvSpPr>
      <xdr:spPr>
        <a:xfrm>
          <a:off x="3733800" y="14386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51984</xdr:rowOff>
    </xdr:from>
    <xdr:to>
      <xdr:col>15</xdr:col>
      <xdr:colOff>82550</xdr:colOff>
      <xdr:row>82</xdr:row>
      <xdr:rowOff>59720</xdr:rowOff>
    </xdr:to>
    <xdr:cxnSp macro="">
      <xdr:nvCxnSpPr>
        <xdr:cNvPr id="201" name="直線コネクタ 200"/>
        <xdr:cNvCxnSpPr/>
      </xdr:nvCxnSpPr>
      <xdr:spPr>
        <a:xfrm>
          <a:off x="2336800" y="13939434"/>
          <a:ext cx="889000" cy="17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80787</xdr:rowOff>
    </xdr:from>
    <xdr:to>
      <xdr:col>15</xdr:col>
      <xdr:colOff>133350</xdr:colOff>
      <xdr:row>83</xdr:row>
      <xdr:rowOff>10937</xdr:rowOff>
    </xdr:to>
    <xdr:sp macro="" textlink="">
      <xdr:nvSpPr>
        <xdr:cNvPr id="202" name="フローチャート: 判断 201"/>
        <xdr:cNvSpPr/>
      </xdr:nvSpPr>
      <xdr:spPr>
        <a:xfrm>
          <a:off x="3175000" y="141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167164</xdr:rowOff>
    </xdr:from>
    <xdr:ext cx="762000" cy="259045"/>
    <xdr:sp macro="" textlink="">
      <xdr:nvSpPr>
        <xdr:cNvPr id="203" name="テキスト ボックス 202"/>
        <xdr:cNvSpPr txBox="1"/>
      </xdr:nvSpPr>
      <xdr:spPr>
        <a:xfrm>
          <a:off x="2844800" y="14226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7003</xdr:rowOff>
    </xdr:from>
    <xdr:to>
      <xdr:col>11</xdr:col>
      <xdr:colOff>31750</xdr:colOff>
      <xdr:row>81</xdr:row>
      <xdr:rowOff>51984</xdr:rowOff>
    </xdr:to>
    <xdr:cxnSp macro="">
      <xdr:nvCxnSpPr>
        <xdr:cNvPr id="204" name="直線コネクタ 203"/>
        <xdr:cNvCxnSpPr/>
      </xdr:nvCxnSpPr>
      <xdr:spPr>
        <a:xfrm>
          <a:off x="1447800" y="13894453"/>
          <a:ext cx="889000" cy="4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88655</xdr:rowOff>
    </xdr:from>
    <xdr:to>
      <xdr:col>11</xdr:col>
      <xdr:colOff>82550</xdr:colOff>
      <xdr:row>82</xdr:row>
      <xdr:rowOff>18805</xdr:rowOff>
    </xdr:to>
    <xdr:sp macro="" textlink="">
      <xdr:nvSpPr>
        <xdr:cNvPr id="205" name="フローチャート: 判断 204"/>
        <xdr:cNvSpPr/>
      </xdr:nvSpPr>
      <xdr:spPr>
        <a:xfrm>
          <a:off x="2286000" y="139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3582</xdr:rowOff>
    </xdr:from>
    <xdr:ext cx="762000" cy="259045"/>
    <xdr:sp macro="" textlink="">
      <xdr:nvSpPr>
        <xdr:cNvPr id="206" name="テキスト ボックス 205"/>
        <xdr:cNvSpPr txBox="1"/>
      </xdr:nvSpPr>
      <xdr:spPr>
        <a:xfrm>
          <a:off x="1955800" y="1406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36957</xdr:rowOff>
    </xdr:from>
    <xdr:to>
      <xdr:col>7</xdr:col>
      <xdr:colOff>31750</xdr:colOff>
      <xdr:row>81</xdr:row>
      <xdr:rowOff>138557</xdr:rowOff>
    </xdr:to>
    <xdr:sp macro="" textlink="">
      <xdr:nvSpPr>
        <xdr:cNvPr id="207" name="フローチャート: 判断 206"/>
        <xdr:cNvSpPr/>
      </xdr:nvSpPr>
      <xdr:spPr>
        <a:xfrm>
          <a:off x="1397000" y="1392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123334</xdr:rowOff>
    </xdr:from>
    <xdr:ext cx="762000" cy="259045"/>
    <xdr:sp macro="" textlink="">
      <xdr:nvSpPr>
        <xdr:cNvPr id="208" name="テキスト ボックス 207"/>
        <xdr:cNvSpPr txBox="1"/>
      </xdr:nvSpPr>
      <xdr:spPr>
        <a:xfrm>
          <a:off x="1066800" y="14010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68735</xdr:rowOff>
    </xdr:from>
    <xdr:to>
      <xdr:col>23</xdr:col>
      <xdr:colOff>184150</xdr:colOff>
      <xdr:row>83</xdr:row>
      <xdr:rowOff>170335</xdr:rowOff>
    </xdr:to>
    <xdr:sp macro="" textlink="">
      <xdr:nvSpPr>
        <xdr:cNvPr id="214" name="楕円 213"/>
        <xdr:cNvSpPr/>
      </xdr:nvSpPr>
      <xdr:spPr>
        <a:xfrm>
          <a:off x="4902200" y="1429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85262</xdr:rowOff>
    </xdr:from>
    <xdr:ext cx="762000" cy="259045"/>
    <xdr:sp macro="" textlink="">
      <xdr:nvSpPr>
        <xdr:cNvPr id="215" name="人件費・物件費等の状況該当値テキスト"/>
        <xdr:cNvSpPr txBox="1"/>
      </xdr:nvSpPr>
      <xdr:spPr>
        <a:xfrm>
          <a:off x="5041900" y="1414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19430</xdr:rowOff>
    </xdr:from>
    <xdr:to>
      <xdr:col>19</xdr:col>
      <xdr:colOff>184150</xdr:colOff>
      <xdr:row>83</xdr:row>
      <xdr:rowOff>121030</xdr:rowOff>
    </xdr:to>
    <xdr:sp macro="" textlink="">
      <xdr:nvSpPr>
        <xdr:cNvPr id="216" name="楕円 215"/>
        <xdr:cNvSpPr/>
      </xdr:nvSpPr>
      <xdr:spPr>
        <a:xfrm>
          <a:off x="4064000" y="1424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131207</xdr:rowOff>
    </xdr:from>
    <xdr:ext cx="736600" cy="259045"/>
    <xdr:sp macro="" textlink="">
      <xdr:nvSpPr>
        <xdr:cNvPr id="217" name="テキスト ボックス 216"/>
        <xdr:cNvSpPr txBox="1"/>
      </xdr:nvSpPr>
      <xdr:spPr>
        <a:xfrm>
          <a:off x="3733800" y="1401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8920</xdr:rowOff>
    </xdr:from>
    <xdr:to>
      <xdr:col>15</xdr:col>
      <xdr:colOff>133350</xdr:colOff>
      <xdr:row>82</xdr:row>
      <xdr:rowOff>110520</xdr:rowOff>
    </xdr:to>
    <xdr:sp macro="" textlink="">
      <xdr:nvSpPr>
        <xdr:cNvPr id="218" name="楕円 217"/>
        <xdr:cNvSpPr/>
      </xdr:nvSpPr>
      <xdr:spPr>
        <a:xfrm>
          <a:off x="3175000" y="1406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120697</xdr:rowOff>
    </xdr:from>
    <xdr:ext cx="762000" cy="259045"/>
    <xdr:sp macro="" textlink="">
      <xdr:nvSpPr>
        <xdr:cNvPr id="219" name="テキスト ボックス 218"/>
        <xdr:cNvSpPr txBox="1"/>
      </xdr:nvSpPr>
      <xdr:spPr>
        <a:xfrm>
          <a:off x="2844800" y="1383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1184</xdr:rowOff>
    </xdr:from>
    <xdr:to>
      <xdr:col>11</xdr:col>
      <xdr:colOff>82550</xdr:colOff>
      <xdr:row>81</xdr:row>
      <xdr:rowOff>102784</xdr:rowOff>
    </xdr:to>
    <xdr:sp macro="" textlink="">
      <xdr:nvSpPr>
        <xdr:cNvPr id="220" name="楕円 219"/>
        <xdr:cNvSpPr/>
      </xdr:nvSpPr>
      <xdr:spPr>
        <a:xfrm>
          <a:off x="2286000" y="1388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112961</xdr:rowOff>
    </xdr:from>
    <xdr:ext cx="762000" cy="259045"/>
    <xdr:sp macro="" textlink="">
      <xdr:nvSpPr>
        <xdr:cNvPr id="221" name="テキスト ボックス 220"/>
        <xdr:cNvSpPr txBox="1"/>
      </xdr:nvSpPr>
      <xdr:spPr>
        <a:xfrm>
          <a:off x="1955800" y="13657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127653</xdr:rowOff>
    </xdr:from>
    <xdr:to>
      <xdr:col>7</xdr:col>
      <xdr:colOff>31750</xdr:colOff>
      <xdr:row>81</xdr:row>
      <xdr:rowOff>57803</xdr:rowOff>
    </xdr:to>
    <xdr:sp macro="" textlink="">
      <xdr:nvSpPr>
        <xdr:cNvPr id="222" name="楕円 221"/>
        <xdr:cNvSpPr/>
      </xdr:nvSpPr>
      <xdr:spPr>
        <a:xfrm>
          <a:off x="1397000" y="1384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67980</xdr:rowOff>
    </xdr:from>
    <xdr:ext cx="762000" cy="259045"/>
    <xdr:sp macro="" textlink="">
      <xdr:nvSpPr>
        <xdr:cNvPr id="223" name="テキスト ボックス 222"/>
        <xdr:cNvSpPr txBox="1"/>
      </xdr:nvSpPr>
      <xdr:spPr>
        <a:xfrm>
          <a:off x="1066800" y="13612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船橋市の一般行政職に適用する給料表は、平成</a:t>
          </a:r>
          <a:r>
            <a:rPr kumimoji="1" lang="en-US" altLang="ja-JP" sz="1300">
              <a:latin typeface="ＭＳ Ｐゴシック" panose="020B0600070205080204" pitchFamily="50" charset="-128"/>
              <a:ea typeface="ＭＳ Ｐゴシック" panose="020B0600070205080204" pitchFamily="50" charset="-128"/>
            </a:rPr>
            <a:t>26 </a:t>
          </a:r>
          <a:r>
            <a:rPr kumimoji="1" lang="ja-JP" altLang="en-US" sz="1300">
              <a:latin typeface="ＭＳ Ｐゴシック" panose="020B0600070205080204" pitchFamily="50" charset="-128"/>
              <a:ea typeface="ＭＳ Ｐゴシック" panose="020B0600070205080204" pitchFamily="50" charset="-128"/>
            </a:rPr>
            <a:t>年度に市独自の給料表の継足し部分（国家公務員の俸給表の最高号給を超える部分）を廃止したことにより、国家公務員の俸給表と全く同じ構造となっている。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87086</xdr:rowOff>
    </xdr:to>
    <xdr:cxnSp macro="">
      <xdr:nvCxnSpPr>
        <xdr:cNvPr id="254" name="直線コネクタ 253"/>
        <xdr:cNvCxnSpPr/>
      </xdr:nvCxnSpPr>
      <xdr:spPr>
        <a:xfrm flipV="1">
          <a:off x="17018000" y="13760450"/>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5" name="給与水準   （国との比較）最小値テキスト"/>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6" name="直線コネクタ 255"/>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86</xdr:row>
      <xdr:rowOff>15421</xdr:rowOff>
    </xdr:to>
    <xdr:cxnSp macro="">
      <xdr:nvCxnSpPr>
        <xdr:cNvPr id="259" name="直線コネクタ 258"/>
        <xdr:cNvCxnSpPr/>
      </xdr:nvCxnSpPr>
      <xdr:spPr>
        <a:xfrm flipV="1">
          <a:off x="16179800" y="14725650"/>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60" name="給与水準   （国との比較）平均値テキスト"/>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1" name="フローチャート: 判断 260"/>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15421</xdr:rowOff>
    </xdr:from>
    <xdr:to>
      <xdr:col>77</xdr:col>
      <xdr:colOff>44450</xdr:colOff>
      <xdr:row>86</xdr:row>
      <xdr:rowOff>67129</xdr:rowOff>
    </xdr:to>
    <xdr:cxnSp macro="">
      <xdr:nvCxnSpPr>
        <xdr:cNvPr id="262" name="直線コネクタ 261"/>
        <xdr:cNvCxnSpPr/>
      </xdr:nvCxnSpPr>
      <xdr:spPr>
        <a:xfrm flipV="1">
          <a:off x="15290800" y="1476012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3" name="フローチャート: 判断 262"/>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4" name="テキスト ボックス 263"/>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49893</xdr:rowOff>
    </xdr:from>
    <xdr:to>
      <xdr:col>72</xdr:col>
      <xdr:colOff>203200</xdr:colOff>
      <xdr:row>86</xdr:row>
      <xdr:rowOff>67129</xdr:rowOff>
    </xdr:to>
    <xdr:cxnSp macro="">
      <xdr:nvCxnSpPr>
        <xdr:cNvPr id="265" name="直線コネクタ 264"/>
        <xdr:cNvCxnSpPr/>
      </xdr:nvCxnSpPr>
      <xdr:spPr>
        <a:xfrm>
          <a:off x="14401800" y="1479459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7" name="テキスト ボックス 266"/>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49893</xdr:rowOff>
    </xdr:from>
    <xdr:to>
      <xdr:col>68</xdr:col>
      <xdr:colOff>152400</xdr:colOff>
      <xdr:row>86</xdr:row>
      <xdr:rowOff>84364</xdr:rowOff>
    </xdr:to>
    <xdr:cxnSp macro="">
      <xdr:nvCxnSpPr>
        <xdr:cNvPr id="268" name="直線コネクタ 267"/>
        <xdr:cNvCxnSpPr/>
      </xdr:nvCxnSpPr>
      <xdr:spPr>
        <a:xfrm flipV="1">
          <a:off x="13512800" y="1479459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69" name="フローチャート: 判断 268"/>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70" name="テキスト ボックス 269"/>
        <xdr:cNvSpPr txBox="1"/>
      </xdr:nvSpPr>
      <xdr:spPr>
        <a:xfrm>
          <a:off x="14020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1" name="フローチャート: 判断 270"/>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2" name="テキスト ボックス 271"/>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78" name="楕円 277"/>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73677</xdr:rowOff>
    </xdr:from>
    <xdr:ext cx="762000" cy="259045"/>
    <xdr:sp macro="" textlink="">
      <xdr:nvSpPr>
        <xdr:cNvPr id="279" name="給与水準   （国との比較）該当値テキスト"/>
        <xdr:cNvSpPr txBox="1"/>
      </xdr:nvSpPr>
      <xdr:spPr>
        <a:xfrm>
          <a:off x="17106900" y="146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136071</xdr:rowOff>
    </xdr:from>
    <xdr:to>
      <xdr:col>77</xdr:col>
      <xdr:colOff>95250</xdr:colOff>
      <xdr:row>86</xdr:row>
      <xdr:rowOff>66221</xdr:rowOff>
    </xdr:to>
    <xdr:sp macro="" textlink="">
      <xdr:nvSpPr>
        <xdr:cNvPr id="280" name="楕円 279"/>
        <xdr:cNvSpPr/>
      </xdr:nvSpPr>
      <xdr:spPr>
        <a:xfrm>
          <a:off x="16129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81" name="テキスト ボックス 280"/>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16329</xdr:rowOff>
    </xdr:from>
    <xdr:to>
      <xdr:col>73</xdr:col>
      <xdr:colOff>44450</xdr:colOff>
      <xdr:row>86</xdr:row>
      <xdr:rowOff>117929</xdr:rowOff>
    </xdr:to>
    <xdr:sp macro="" textlink="">
      <xdr:nvSpPr>
        <xdr:cNvPr id="282" name="楕円 281"/>
        <xdr:cNvSpPr/>
      </xdr:nvSpPr>
      <xdr:spPr>
        <a:xfrm>
          <a:off x="15240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102706</xdr:rowOff>
    </xdr:from>
    <xdr:ext cx="762000" cy="259045"/>
    <xdr:sp macro="" textlink="">
      <xdr:nvSpPr>
        <xdr:cNvPr id="283" name="テキスト ボックス 282"/>
        <xdr:cNvSpPr txBox="1"/>
      </xdr:nvSpPr>
      <xdr:spPr>
        <a:xfrm>
          <a:off x="14909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170543</xdr:rowOff>
    </xdr:from>
    <xdr:to>
      <xdr:col>68</xdr:col>
      <xdr:colOff>203200</xdr:colOff>
      <xdr:row>86</xdr:row>
      <xdr:rowOff>100693</xdr:rowOff>
    </xdr:to>
    <xdr:sp macro="" textlink="">
      <xdr:nvSpPr>
        <xdr:cNvPr id="284" name="楕円 283"/>
        <xdr:cNvSpPr/>
      </xdr:nvSpPr>
      <xdr:spPr>
        <a:xfrm>
          <a:off x="14351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85470</xdr:rowOff>
    </xdr:from>
    <xdr:ext cx="762000" cy="259045"/>
    <xdr:sp macro="" textlink="">
      <xdr:nvSpPr>
        <xdr:cNvPr id="285" name="テキスト ボックス 284"/>
        <xdr:cNvSpPr txBox="1"/>
      </xdr:nvSpPr>
      <xdr:spPr>
        <a:xfrm>
          <a:off x="14020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86" name="楕円 285"/>
        <xdr:cNvSpPr/>
      </xdr:nvSpPr>
      <xdr:spPr>
        <a:xfrm>
          <a:off x="13462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119941</xdr:rowOff>
    </xdr:from>
    <xdr:ext cx="762000" cy="259045"/>
    <xdr:sp macro="" textlink="">
      <xdr:nvSpPr>
        <xdr:cNvPr id="287" name="テキスト ボックス 286"/>
        <xdr:cNvSpPr txBox="1"/>
      </xdr:nvSpPr>
      <xdr:spPr>
        <a:xfrm>
          <a:off x="13131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これまで、業務の効率化や民間委託の推進等による定員の適正化を進め、集中改革プラン期間（平成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年間）には、約</a:t>
          </a:r>
          <a:r>
            <a:rPr kumimoji="1" lang="en-US" altLang="ja-JP" sz="1300">
              <a:latin typeface="ＭＳ Ｐゴシック" panose="020B0600070205080204" pitchFamily="50" charset="-128"/>
              <a:ea typeface="ＭＳ Ｐゴシック" panose="020B0600070205080204" pitchFamily="50" charset="-128"/>
            </a:rPr>
            <a:t>7.4</a:t>
          </a:r>
          <a:r>
            <a:rPr kumimoji="1" lang="ja-JP" altLang="en-US" sz="1300">
              <a:latin typeface="ＭＳ Ｐゴシック" panose="020B0600070205080204" pitchFamily="50" charset="-128"/>
              <a:ea typeface="ＭＳ Ｐゴシック" panose="020B0600070205080204" pitchFamily="50" charset="-128"/>
            </a:rPr>
            <a:t>％の削減を実施した。</a:t>
          </a:r>
        </a:p>
        <a:p>
          <a:r>
            <a:rPr kumimoji="1" lang="ja-JP" altLang="en-US" sz="1300">
              <a:latin typeface="ＭＳ Ｐゴシック" panose="020B0600070205080204" pitchFamily="50" charset="-128"/>
              <a:ea typeface="ＭＳ Ｐゴシック" panose="020B0600070205080204" pitchFamily="50" charset="-128"/>
            </a:rPr>
            <a:t>　また、令和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月に策定した「業務改善取組方針」では、総職員数を増やさないことを目標として掲げており、令和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a:t>
          </a:r>
          <a:r>
            <a:rPr kumimoji="1" lang="en-US" altLang="ja-JP" sz="1300">
              <a:latin typeface="ＭＳ Ｐゴシック" panose="020B0600070205080204" pitchFamily="50" charset="-128"/>
              <a:ea typeface="ＭＳ Ｐゴシック" panose="020B0600070205080204" pitchFamily="50" charset="-128"/>
            </a:rPr>
            <a:t>6.02</a:t>
          </a:r>
          <a:r>
            <a:rPr kumimoji="1" lang="ja-JP" altLang="en-US" sz="1300">
              <a:latin typeface="ＭＳ Ｐゴシック" panose="020B0600070205080204" pitchFamily="50" charset="-128"/>
              <a:ea typeface="ＭＳ Ｐゴシック" panose="020B0600070205080204" pitchFamily="50" charset="-128"/>
            </a:rPr>
            <a:t>人と令和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年度より低下し、類似団体の平均を下回る状況となっている。</a:t>
          </a:r>
        </a:p>
        <a:p>
          <a:r>
            <a:rPr kumimoji="1" lang="ja-JP" altLang="en-US" sz="1300">
              <a:latin typeface="ＭＳ Ｐゴシック" panose="020B0600070205080204" pitchFamily="50" charset="-128"/>
              <a:ea typeface="ＭＳ Ｐゴシック" panose="020B0600070205080204" pitchFamily="50" charset="-128"/>
            </a:rPr>
            <a:t>　一方で、令和</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年度に児童相談所を開設する予定であり、開設に向けて必要な人員については、今後、計画的に確保していく必要があることから、引き続き、本市の実情に応じた適正な定員管理に努めていく。</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161713</xdr:rowOff>
    </xdr:from>
    <xdr:to>
      <xdr:col>81</xdr:col>
      <xdr:colOff>44450</xdr:colOff>
      <xdr:row>67</xdr:row>
      <xdr:rowOff>15663</xdr:rowOff>
    </xdr:to>
    <xdr:cxnSp macro="">
      <xdr:nvCxnSpPr>
        <xdr:cNvPr id="317" name="直線コネクタ 316"/>
        <xdr:cNvCxnSpPr/>
      </xdr:nvCxnSpPr>
      <xdr:spPr>
        <a:xfrm flipV="1">
          <a:off x="17018000" y="993436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159190</xdr:rowOff>
    </xdr:from>
    <xdr:ext cx="762000" cy="259045"/>
    <xdr:sp macro="" textlink="">
      <xdr:nvSpPr>
        <xdr:cNvPr id="318" name="定員管理の状況最小値テキスト"/>
        <xdr:cNvSpPr txBox="1"/>
      </xdr:nvSpPr>
      <xdr:spPr>
        <a:xfrm>
          <a:off x="17106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15663</xdr:rowOff>
    </xdr:from>
    <xdr:to>
      <xdr:col>81</xdr:col>
      <xdr:colOff>133350</xdr:colOff>
      <xdr:row>67</xdr:row>
      <xdr:rowOff>15663</xdr:rowOff>
    </xdr:to>
    <xdr:cxnSp macro="">
      <xdr:nvCxnSpPr>
        <xdr:cNvPr id="319" name="直線コネクタ 318"/>
        <xdr:cNvCxnSpPr/>
      </xdr:nvCxnSpPr>
      <xdr:spPr>
        <a:xfrm>
          <a:off x="16929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76640</xdr:rowOff>
    </xdr:from>
    <xdr:ext cx="762000" cy="259045"/>
    <xdr:sp macro="" textlink="">
      <xdr:nvSpPr>
        <xdr:cNvPr id="320" name="定員管理の状況最大値テキスト"/>
        <xdr:cNvSpPr txBox="1"/>
      </xdr:nvSpPr>
      <xdr:spPr>
        <a:xfrm>
          <a:off x="17106900" y="967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161713</xdr:rowOff>
    </xdr:from>
    <xdr:to>
      <xdr:col>81</xdr:col>
      <xdr:colOff>133350</xdr:colOff>
      <xdr:row>57</xdr:row>
      <xdr:rowOff>161713</xdr:rowOff>
    </xdr:to>
    <xdr:cxnSp macro="">
      <xdr:nvCxnSpPr>
        <xdr:cNvPr id="321" name="直線コネクタ 320"/>
        <xdr:cNvCxnSpPr/>
      </xdr:nvCxnSpPr>
      <xdr:spPr>
        <a:xfrm>
          <a:off x="16929100" y="99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113877</xdr:rowOff>
    </xdr:from>
    <xdr:to>
      <xdr:col>81</xdr:col>
      <xdr:colOff>44450</xdr:colOff>
      <xdr:row>60</xdr:row>
      <xdr:rowOff>129963</xdr:rowOff>
    </xdr:to>
    <xdr:cxnSp macro="">
      <xdr:nvCxnSpPr>
        <xdr:cNvPr id="322" name="直線コネクタ 321"/>
        <xdr:cNvCxnSpPr/>
      </xdr:nvCxnSpPr>
      <xdr:spPr>
        <a:xfrm flipV="1">
          <a:off x="16179800" y="1040087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40657</xdr:rowOff>
    </xdr:from>
    <xdr:ext cx="762000" cy="259045"/>
    <xdr:sp macro="" textlink="">
      <xdr:nvSpPr>
        <xdr:cNvPr id="323" name="定員管理の状況平均値テキスト"/>
        <xdr:cNvSpPr txBox="1"/>
      </xdr:nvSpPr>
      <xdr:spPr>
        <a:xfrm>
          <a:off x="17106900" y="1049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68580</xdr:rowOff>
    </xdr:from>
    <xdr:to>
      <xdr:col>81</xdr:col>
      <xdr:colOff>95250</xdr:colOff>
      <xdr:row>61</xdr:row>
      <xdr:rowOff>170180</xdr:rowOff>
    </xdr:to>
    <xdr:sp macro="" textlink="">
      <xdr:nvSpPr>
        <xdr:cNvPr id="324" name="フローチャート: 判断 323"/>
        <xdr:cNvSpPr/>
      </xdr:nvSpPr>
      <xdr:spPr>
        <a:xfrm>
          <a:off x="16967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129963</xdr:rowOff>
    </xdr:from>
    <xdr:to>
      <xdr:col>77</xdr:col>
      <xdr:colOff>44450</xdr:colOff>
      <xdr:row>60</xdr:row>
      <xdr:rowOff>133985</xdr:rowOff>
    </xdr:to>
    <xdr:cxnSp macro="">
      <xdr:nvCxnSpPr>
        <xdr:cNvPr id="325" name="直線コネクタ 324"/>
        <xdr:cNvCxnSpPr/>
      </xdr:nvCxnSpPr>
      <xdr:spPr>
        <a:xfrm flipV="1">
          <a:off x="15290800" y="10416963"/>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6" name="フローチャート: 判断 325"/>
        <xdr:cNvSpPr/>
      </xdr:nvSpPr>
      <xdr:spPr>
        <a:xfrm>
          <a:off x="16129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134848</xdr:rowOff>
    </xdr:from>
    <xdr:ext cx="736600" cy="259045"/>
    <xdr:sp macro="" textlink="">
      <xdr:nvSpPr>
        <xdr:cNvPr id="327" name="テキスト ボックス 326"/>
        <xdr:cNvSpPr txBox="1"/>
      </xdr:nvSpPr>
      <xdr:spPr>
        <a:xfrm>
          <a:off x="15798800" y="10593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133985</xdr:rowOff>
    </xdr:from>
    <xdr:to>
      <xdr:col>72</xdr:col>
      <xdr:colOff>203200</xdr:colOff>
      <xdr:row>60</xdr:row>
      <xdr:rowOff>133985</xdr:rowOff>
    </xdr:to>
    <xdr:cxnSp macro="">
      <xdr:nvCxnSpPr>
        <xdr:cNvPr id="328" name="直線コネクタ 327"/>
        <xdr:cNvCxnSpPr/>
      </xdr:nvCxnSpPr>
      <xdr:spPr>
        <a:xfrm>
          <a:off x="14401800" y="104209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32385</xdr:rowOff>
    </xdr:from>
    <xdr:to>
      <xdr:col>73</xdr:col>
      <xdr:colOff>44450</xdr:colOff>
      <xdr:row>61</xdr:row>
      <xdr:rowOff>133985</xdr:rowOff>
    </xdr:to>
    <xdr:sp macro="" textlink="">
      <xdr:nvSpPr>
        <xdr:cNvPr id="329" name="フローチャート: 判断 328"/>
        <xdr:cNvSpPr/>
      </xdr:nvSpPr>
      <xdr:spPr>
        <a:xfrm>
          <a:off x="15240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118762</xdr:rowOff>
    </xdr:from>
    <xdr:ext cx="762000" cy="259045"/>
    <xdr:sp macro="" textlink="">
      <xdr:nvSpPr>
        <xdr:cNvPr id="330" name="テキスト ボックス 329"/>
        <xdr:cNvSpPr txBox="1"/>
      </xdr:nvSpPr>
      <xdr:spPr>
        <a:xfrm>
          <a:off x="14909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133985</xdr:rowOff>
    </xdr:from>
    <xdr:to>
      <xdr:col>68</xdr:col>
      <xdr:colOff>152400</xdr:colOff>
      <xdr:row>60</xdr:row>
      <xdr:rowOff>150071</xdr:rowOff>
    </xdr:to>
    <xdr:cxnSp macro="">
      <xdr:nvCxnSpPr>
        <xdr:cNvPr id="331" name="直線コネクタ 330"/>
        <xdr:cNvCxnSpPr/>
      </xdr:nvCxnSpPr>
      <xdr:spPr>
        <a:xfrm flipV="1">
          <a:off x="13512800" y="10420985"/>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12277</xdr:rowOff>
    </xdr:from>
    <xdr:to>
      <xdr:col>68</xdr:col>
      <xdr:colOff>203200</xdr:colOff>
      <xdr:row>61</xdr:row>
      <xdr:rowOff>113877</xdr:rowOff>
    </xdr:to>
    <xdr:sp macro="" textlink="">
      <xdr:nvSpPr>
        <xdr:cNvPr id="332" name="フローチャート: 判断 331"/>
        <xdr:cNvSpPr/>
      </xdr:nvSpPr>
      <xdr:spPr>
        <a:xfrm>
          <a:off x="14351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98654</xdr:rowOff>
    </xdr:from>
    <xdr:ext cx="762000" cy="259045"/>
    <xdr:sp macro="" textlink="">
      <xdr:nvSpPr>
        <xdr:cNvPr id="333" name="テキスト ボックス 332"/>
        <xdr:cNvSpPr txBox="1"/>
      </xdr:nvSpPr>
      <xdr:spPr>
        <a:xfrm>
          <a:off x="14020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155575</xdr:rowOff>
    </xdr:from>
    <xdr:to>
      <xdr:col>64</xdr:col>
      <xdr:colOff>152400</xdr:colOff>
      <xdr:row>61</xdr:row>
      <xdr:rowOff>85725</xdr:rowOff>
    </xdr:to>
    <xdr:sp macro="" textlink="">
      <xdr:nvSpPr>
        <xdr:cNvPr id="334" name="フローチャート: 判断 333"/>
        <xdr:cNvSpPr/>
      </xdr:nvSpPr>
      <xdr:spPr>
        <a:xfrm>
          <a:off x="13462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70502</xdr:rowOff>
    </xdr:from>
    <xdr:ext cx="762000" cy="259045"/>
    <xdr:sp macro="" textlink="">
      <xdr:nvSpPr>
        <xdr:cNvPr id="335" name="テキスト ボックス 334"/>
        <xdr:cNvSpPr txBox="1"/>
      </xdr:nvSpPr>
      <xdr:spPr>
        <a:xfrm>
          <a:off x="13131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63077</xdr:rowOff>
    </xdr:from>
    <xdr:to>
      <xdr:col>81</xdr:col>
      <xdr:colOff>95250</xdr:colOff>
      <xdr:row>60</xdr:row>
      <xdr:rowOff>164677</xdr:rowOff>
    </xdr:to>
    <xdr:sp macro="" textlink="">
      <xdr:nvSpPr>
        <xdr:cNvPr id="341" name="楕円 340"/>
        <xdr:cNvSpPr/>
      </xdr:nvSpPr>
      <xdr:spPr>
        <a:xfrm>
          <a:off x="169672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79604</xdr:rowOff>
    </xdr:from>
    <xdr:ext cx="762000" cy="259045"/>
    <xdr:sp macro="" textlink="">
      <xdr:nvSpPr>
        <xdr:cNvPr id="342" name="定員管理の状況該当値テキスト"/>
        <xdr:cNvSpPr txBox="1"/>
      </xdr:nvSpPr>
      <xdr:spPr>
        <a:xfrm>
          <a:off x="17106900" y="1019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79163</xdr:rowOff>
    </xdr:from>
    <xdr:to>
      <xdr:col>77</xdr:col>
      <xdr:colOff>95250</xdr:colOff>
      <xdr:row>61</xdr:row>
      <xdr:rowOff>9313</xdr:rowOff>
    </xdr:to>
    <xdr:sp macro="" textlink="">
      <xdr:nvSpPr>
        <xdr:cNvPr id="343" name="楕円 342"/>
        <xdr:cNvSpPr/>
      </xdr:nvSpPr>
      <xdr:spPr>
        <a:xfrm>
          <a:off x="161290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19490</xdr:rowOff>
    </xdr:from>
    <xdr:ext cx="736600" cy="259045"/>
    <xdr:sp macro="" textlink="">
      <xdr:nvSpPr>
        <xdr:cNvPr id="344" name="テキスト ボックス 343"/>
        <xdr:cNvSpPr txBox="1"/>
      </xdr:nvSpPr>
      <xdr:spPr>
        <a:xfrm>
          <a:off x="15798800" y="1013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83185</xdr:rowOff>
    </xdr:from>
    <xdr:to>
      <xdr:col>73</xdr:col>
      <xdr:colOff>44450</xdr:colOff>
      <xdr:row>61</xdr:row>
      <xdr:rowOff>13335</xdr:rowOff>
    </xdr:to>
    <xdr:sp macro="" textlink="">
      <xdr:nvSpPr>
        <xdr:cNvPr id="345" name="楕円 344"/>
        <xdr:cNvSpPr/>
      </xdr:nvSpPr>
      <xdr:spPr>
        <a:xfrm>
          <a:off x="152400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23512</xdr:rowOff>
    </xdr:from>
    <xdr:ext cx="762000" cy="259045"/>
    <xdr:sp macro="" textlink="">
      <xdr:nvSpPr>
        <xdr:cNvPr id="346" name="テキスト ボックス 345"/>
        <xdr:cNvSpPr txBox="1"/>
      </xdr:nvSpPr>
      <xdr:spPr>
        <a:xfrm>
          <a:off x="14909800" y="101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83185</xdr:rowOff>
    </xdr:from>
    <xdr:to>
      <xdr:col>68</xdr:col>
      <xdr:colOff>203200</xdr:colOff>
      <xdr:row>61</xdr:row>
      <xdr:rowOff>13335</xdr:rowOff>
    </xdr:to>
    <xdr:sp macro="" textlink="">
      <xdr:nvSpPr>
        <xdr:cNvPr id="347" name="楕円 346"/>
        <xdr:cNvSpPr/>
      </xdr:nvSpPr>
      <xdr:spPr>
        <a:xfrm>
          <a:off x="143510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23512</xdr:rowOff>
    </xdr:from>
    <xdr:ext cx="762000" cy="259045"/>
    <xdr:sp macro="" textlink="">
      <xdr:nvSpPr>
        <xdr:cNvPr id="348" name="テキスト ボックス 347"/>
        <xdr:cNvSpPr txBox="1"/>
      </xdr:nvSpPr>
      <xdr:spPr>
        <a:xfrm>
          <a:off x="14020800" y="101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99271</xdr:rowOff>
    </xdr:from>
    <xdr:to>
      <xdr:col>64</xdr:col>
      <xdr:colOff>152400</xdr:colOff>
      <xdr:row>61</xdr:row>
      <xdr:rowOff>29421</xdr:rowOff>
    </xdr:to>
    <xdr:sp macro="" textlink="">
      <xdr:nvSpPr>
        <xdr:cNvPr id="349" name="楕円 348"/>
        <xdr:cNvSpPr/>
      </xdr:nvSpPr>
      <xdr:spPr>
        <a:xfrm>
          <a:off x="13462000" y="1038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39598</xdr:rowOff>
    </xdr:from>
    <xdr:ext cx="762000" cy="259045"/>
    <xdr:sp macro="" textlink="">
      <xdr:nvSpPr>
        <xdr:cNvPr id="350" name="テキスト ボックス 349"/>
        <xdr:cNvSpPr txBox="1"/>
      </xdr:nvSpPr>
      <xdr:spPr>
        <a:xfrm>
          <a:off x="13131800" y="10155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％となっており、類似団体の</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％を下回っている。</a:t>
          </a:r>
        </a:p>
        <a:p>
          <a:r>
            <a:rPr kumimoji="1" lang="ja-JP" altLang="en-US" sz="1300">
              <a:latin typeface="ＭＳ Ｐゴシック" panose="020B0600070205080204" pitchFamily="50" charset="-128"/>
              <a:ea typeface="ＭＳ Ｐゴシック" panose="020B0600070205080204" pitchFamily="50" charset="-128"/>
            </a:rPr>
            <a:t>　これまでに取り組んできた老朽化施設の建替えや改修、小学校の新設、清掃工場の建替え、臨時財政対策債等による市債の発行により、公債費は増加傾向であったが、市債の償還が進み、今後１０年程度は公債費は横ばいとなり、その後減少していく予定であ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146352</xdr:rowOff>
    </xdr:from>
    <xdr:to>
      <xdr:col>81</xdr:col>
      <xdr:colOff>44450</xdr:colOff>
      <xdr:row>46</xdr:row>
      <xdr:rowOff>40519</xdr:rowOff>
    </xdr:to>
    <xdr:cxnSp macro="">
      <xdr:nvCxnSpPr>
        <xdr:cNvPr id="380" name="直線コネクタ 379"/>
        <xdr:cNvCxnSpPr/>
      </xdr:nvCxnSpPr>
      <xdr:spPr>
        <a:xfrm flipV="1">
          <a:off x="17018000" y="631855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46</xdr:row>
      <xdr:rowOff>12596</xdr:rowOff>
    </xdr:from>
    <xdr:ext cx="762000" cy="259045"/>
    <xdr:sp macro="" textlink="">
      <xdr:nvSpPr>
        <xdr:cNvPr id="381" name="公債費負担の状況最小値テキスト"/>
        <xdr:cNvSpPr txBox="1"/>
      </xdr:nvSpPr>
      <xdr:spPr>
        <a:xfrm>
          <a:off x="17106900" y="789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46</xdr:row>
      <xdr:rowOff>40519</xdr:rowOff>
    </xdr:from>
    <xdr:to>
      <xdr:col>81</xdr:col>
      <xdr:colOff>133350</xdr:colOff>
      <xdr:row>46</xdr:row>
      <xdr:rowOff>40519</xdr:rowOff>
    </xdr:to>
    <xdr:cxnSp macro="">
      <xdr:nvCxnSpPr>
        <xdr:cNvPr id="382" name="直線コネクタ 381"/>
        <xdr:cNvCxnSpPr/>
      </xdr:nvCxnSpPr>
      <xdr:spPr>
        <a:xfrm>
          <a:off x="16929100" y="792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61279</xdr:rowOff>
    </xdr:from>
    <xdr:ext cx="762000" cy="259045"/>
    <xdr:sp macro="" textlink="">
      <xdr:nvSpPr>
        <xdr:cNvPr id="383" name="公債費負担の状況最大値テキスト"/>
        <xdr:cNvSpPr txBox="1"/>
      </xdr:nvSpPr>
      <xdr:spPr>
        <a:xfrm>
          <a:off x="17106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146352</xdr:rowOff>
    </xdr:from>
    <xdr:to>
      <xdr:col>81</xdr:col>
      <xdr:colOff>133350</xdr:colOff>
      <xdr:row>36</xdr:row>
      <xdr:rowOff>146352</xdr:rowOff>
    </xdr:to>
    <xdr:cxnSp macro="">
      <xdr:nvCxnSpPr>
        <xdr:cNvPr id="384" name="直線コネクタ 383"/>
        <xdr:cNvCxnSpPr/>
      </xdr:nvCxnSpPr>
      <xdr:spPr>
        <a:xfrm>
          <a:off x="16929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114602</xdr:rowOff>
    </xdr:from>
    <xdr:to>
      <xdr:col>81</xdr:col>
      <xdr:colOff>44450</xdr:colOff>
      <xdr:row>40</xdr:row>
      <xdr:rowOff>605</xdr:rowOff>
    </xdr:to>
    <xdr:cxnSp macro="">
      <xdr:nvCxnSpPr>
        <xdr:cNvPr id="385" name="直線コネクタ 384"/>
        <xdr:cNvCxnSpPr/>
      </xdr:nvCxnSpPr>
      <xdr:spPr>
        <a:xfrm>
          <a:off x="16179800" y="6801152"/>
          <a:ext cx="8382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128710</xdr:rowOff>
    </xdr:from>
    <xdr:ext cx="762000" cy="259045"/>
    <xdr:sp macro="" textlink="">
      <xdr:nvSpPr>
        <xdr:cNvPr id="386" name="公債費負担の状況平均値テキスト"/>
        <xdr:cNvSpPr txBox="1"/>
      </xdr:nvSpPr>
      <xdr:spPr>
        <a:xfrm>
          <a:off x="17106900" y="698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387" name="フローチャート: 判断 386"/>
        <xdr:cNvSpPr/>
      </xdr:nvSpPr>
      <xdr:spPr>
        <a:xfrm>
          <a:off x="16967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171148</xdr:rowOff>
    </xdr:from>
    <xdr:to>
      <xdr:col>77</xdr:col>
      <xdr:colOff>44450</xdr:colOff>
      <xdr:row>39</xdr:row>
      <xdr:rowOff>114602</xdr:rowOff>
    </xdr:to>
    <xdr:cxnSp macro="">
      <xdr:nvCxnSpPr>
        <xdr:cNvPr id="388" name="直線コネクタ 387"/>
        <xdr:cNvCxnSpPr/>
      </xdr:nvCxnSpPr>
      <xdr:spPr>
        <a:xfrm>
          <a:off x="15290800" y="6686248"/>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156633</xdr:rowOff>
    </xdr:from>
    <xdr:to>
      <xdr:col>77</xdr:col>
      <xdr:colOff>95250</xdr:colOff>
      <xdr:row>41</xdr:row>
      <xdr:rowOff>86783</xdr:rowOff>
    </xdr:to>
    <xdr:sp macro="" textlink="">
      <xdr:nvSpPr>
        <xdr:cNvPr id="389" name="フローチャート: 判断 388"/>
        <xdr:cNvSpPr/>
      </xdr:nvSpPr>
      <xdr:spPr>
        <a:xfrm>
          <a:off x="16129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71560</xdr:rowOff>
    </xdr:from>
    <xdr:ext cx="736600" cy="259045"/>
    <xdr:sp macro="" textlink="">
      <xdr:nvSpPr>
        <xdr:cNvPr id="390" name="テキスト ボックス 389"/>
        <xdr:cNvSpPr txBox="1"/>
      </xdr:nvSpPr>
      <xdr:spPr>
        <a:xfrm>
          <a:off x="15798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33262</xdr:rowOff>
    </xdr:from>
    <xdr:to>
      <xdr:col>72</xdr:col>
      <xdr:colOff>203200</xdr:colOff>
      <xdr:row>38</xdr:row>
      <xdr:rowOff>171148</xdr:rowOff>
    </xdr:to>
    <xdr:cxnSp macro="">
      <xdr:nvCxnSpPr>
        <xdr:cNvPr id="391" name="直線コネクタ 390"/>
        <xdr:cNvCxnSpPr/>
      </xdr:nvCxnSpPr>
      <xdr:spPr>
        <a:xfrm>
          <a:off x="14401800" y="6548362"/>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8165</xdr:rowOff>
    </xdr:from>
    <xdr:to>
      <xdr:col>73</xdr:col>
      <xdr:colOff>44450</xdr:colOff>
      <xdr:row>41</xdr:row>
      <xdr:rowOff>109765</xdr:rowOff>
    </xdr:to>
    <xdr:sp macro="" textlink="">
      <xdr:nvSpPr>
        <xdr:cNvPr id="392" name="フローチャート: 判断 391"/>
        <xdr:cNvSpPr/>
      </xdr:nvSpPr>
      <xdr:spPr>
        <a:xfrm>
          <a:off x="15240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94542</xdr:rowOff>
    </xdr:from>
    <xdr:ext cx="762000" cy="259045"/>
    <xdr:sp macro="" textlink="">
      <xdr:nvSpPr>
        <xdr:cNvPr id="393" name="テキスト ボックス 392"/>
        <xdr:cNvSpPr txBox="1"/>
      </xdr:nvSpPr>
      <xdr:spPr>
        <a:xfrm>
          <a:off x="14909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124278</xdr:rowOff>
    </xdr:from>
    <xdr:to>
      <xdr:col>68</xdr:col>
      <xdr:colOff>152400</xdr:colOff>
      <xdr:row>38</xdr:row>
      <xdr:rowOff>33262</xdr:rowOff>
    </xdr:to>
    <xdr:cxnSp macro="">
      <xdr:nvCxnSpPr>
        <xdr:cNvPr id="394" name="直線コネクタ 393"/>
        <xdr:cNvCxnSpPr/>
      </xdr:nvCxnSpPr>
      <xdr:spPr>
        <a:xfrm>
          <a:off x="13512800" y="6467928"/>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42635</xdr:rowOff>
    </xdr:from>
    <xdr:to>
      <xdr:col>68</xdr:col>
      <xdr:colOff>203200</xdr:colOff>
      <xdr:row>41</xdr:row>
      <xdr:rowOff>144235</xdr:rowOff>
    </xdr:to>
    <xdr:sp macro="" textlink="">
      <xdr:nvSpPr>
        <xdr:cNvPr id="395" name="フローチャート: 判断 394"/>
        <xdr:cNvSpPr/>
      </xdr:nvSpPr>
      <xdr:spPr>
        <a:xfrm>
          <a:off x="14351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129012</xdr:rowOff>
    </xdr:from>
    <xdr:ext cx="762000" cy="259045"/>
    <xdr:sp macro="" textlink="">
      <xdr:nvSpPr>
        <xdr:cNvPr id="396" name="テキスト ボックス 395"/>
        <xdr:cNvSpPr txBox="1"/>
      </xdr:nvSpPr>
      <xdr:spPr>
        <a:xfrm>
          <a:off x="14020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7" name="フローチャート: 判断 396"/>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398" name="テキスト ボックス 397"/>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121255</xdr:rowOff>
    </xdr:from>
    <xdr:to>
      <xdr:col>81</xdr:col>
      <xdr:colOff>95250</xdr:colOff>
      <xdr:row>40</xdr:row>
      <xdr:rowOff>51405</xdr:rowOff>
    </xdr:to>
    <xdr:sp macro="" textlink="">
      <xdr:nvSpPr>
        <xdr:cNvPr id="404" name="楕円 403"/>
        <xdr:cNvSpPr/>
      </xdr:nvSpPr>
      <xdr:spPr>
        <a:xfrm>
          <a:off x="16967200" y="680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137782</xdr:rowOff>
    </xdr:from>
    <xdr:ext cx="762000" cy="259045"/>
    <xdr:sp macro="" textlink="">
      <xdr:nvSpPr>
        <xdr:cNvPr id="405" name="公債費負担の状況該当値テキスト"/>
        <xdr:cNvSpPr txBox="1"/>
      </xdr:nvSpPr>
      <xdr:spPr>
        <a:xfrm>
          <a:off x="17106900" y="6652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63802</xdr:rowOff>
    </xdr:from>
    <xdr:to>
      <xdr:col>77</xdr:col>
      <xdr:colOff>95250</xdr:colOff>
      <xdr:row>39</xdr:row>
      <xdr:rowOff>165402</xdr:rowOff>
    </xdr:to>
    <xdr:sp macro="" textlink="">
      <xdr:nvSpPr>
        <xdr:cNvPr id="406" name="楕円 405"/>
        <xdr:cNvSpPr/>
      </xdr:nvSpPr>
      <xdr:spPr>
        <a:xfrm>
          <a:off x="16129000" y="675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4129</xdr:rowOff>
    </xdr:from>
    <xdr:ext cx="736600" cy="259045"/>
    <xdr:sp macro="" textlink="">
      <xdr:nvSpPr>
        <xdr:cNvPr id="407" name="テキスト ボックス 406"/>
        <xdr:cNvSpPr txBox="1"/>
      </xdr:nvSpPr>
      <xdr:spPr>
        <a:xfrm>
          <a:off x="15798800" y="6519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120348</xdr:rowOff>
    </xdr:from>
    <xdr:to>
      <xdr:col>73</xdr:col>
      <xdr:colOff>44450</xdr:colOff>
      <xdr:row>39</xdr:row>
      <xdr:rowOff>50498</xdr:rowOff>
    </xdr:to>
    <xdr:sp macro="" textlink="">
      <xdr:nvSpPr>
        <xdr:cNvPr id="408" name="楕円 407"/>
        <xdr:cNvSpPr/>
      </xdr:nvSpPr>
      <xdr:spPr>
        <a:xfrm>
          <a:off x="15240000" y="663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60675</xdr:rowOff>
    </xdr:from>
    <xdr:ext cx="762000" cy="259045"/>
    <xdr:sp macro="" textlink="">
      <xdr:nvSpPr>
        <xdr:cNvPr id="409" name="テキスト ボックス 408"/>
        <xdr:cNvSpPr txBox="1"/>
      </xdr:nvSpPr>
      <xdr:spPr>
        <a:xfrm>
          <a:off x="14909800" y="640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153912</xdr:rowOff>
    </xdr:from>
    <xdr:to>
      <xdr:col>68</xdr:col>
      <xdr:colOff>203200</xdr:colOff>
      <xdr:row>38</xdr:row>
      <xdr:rowOff>84062</xdr:rowOff>
    </xdr:to>
    <xdr:sp macro="" textlink="">
      <xdr:nvSpPr>
        <xdr:cNvPr id="410" name="楕円 409"/>
        <xdr:cNvSpPr/>
      </xdr:nvSpPr>
      <xdr:spPr>
        <a:xfrm>
          <a:off x="14351000" y="649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94239</xdr:rowOff>
    </xdr:from>
    <xdr:ext cx="762000" cy="259045"/>
    <xdr:sp macro="" textlink="">
      <xdr:nvSpPr>
        <xdr:cNvPr id="411" name="テキスト ボックス 410"/>
        <xdr:cNvSpPr txBox="1"/>
      </xdr:nvSpPr>
      <xdr:spPr>
        <a:xfrm>
          <a:off x="14020800" y="626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73478</xdr:rowOff>
    </xdr:from>
    <xdr:to>
      <xdr:col>64</xdr:col>
      <xdr:colOff>152400</xdr:colOff>
      <xdr:row>38</xdr:row>
      <xdr:rowOff>3628</xdr:rowOff>
    </xdr:to>
    <xdr:sp macro="" textlink="">
      <xdr:nvSpPr>
        <xdr:cNvPr id="412" name="楕円 411"/>
        <xdr:cNvSpPr/>
      </xdr:nvSpPr>
      <xdr:spPr>
        <a:xfrm>
          <a:off x="13462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13805</xdr:rowOff>
    </xdr:from>
    <xdr:ext cx="762000" cy="259045"/>
    <xdr:sp macro="" textlink="">
      <xdr:nvSpPr>
        <xdr:cNvPr id="413" name="テキスト ボックス 412"/>
        <xdr:cNvSpPr txBox="1"/>
      </xdr:nvSpPr>
      <xdr:spPr>
        <a:xfrm>
          <a:off x="13131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現在高及び公営企業債等繰入見込額が大幅に減少したことにより、将来負担額が減少し、財源調整基金及び公共施設保全等基金に積立てたことにより、充当可能財源等が将来負担額を上回ったため、将来負担額の算定結果はマイナスとなったが、今後も堅実な財政運営に努め、将来の財政需要に備え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60757</xdr:rowOff>
    </xdr:to>
    <xdr:cxnSp macro="">
      <xdr:nvCxnSpPr>
        <xdr:cNvPr id="440" name="直線コネクタ 439"/>
        <xdr:cNvCxnSpPr/>
      </xdr:nvCxnSpPr>
      <xdr:spPr>
        <a:xfrm flipV="1">
          <a:off x="17018000" y="2451100"/>
          <a:ext cx="0" cy="15530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32834</xdr:rowOff>
    </xdr:from>
    <xdr:ext cx="762000" cy="259045"/>
    <xdr:sp macro="" textlink="">
      <xdr:nvSpPr>
        <xdr:cNvPr id="441" name="将来負担の状況最小値テキスト"/>
        <xdr:cNvSpPr txBox="1"/>
      </xdr:nvSpPr>
      <xdr:spPr>
        <a:xfrm>
          <a:off x="17106900" y="397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60757</xdr:rowOff>
    </xdr:from>
    <xdr:to>
      <xdr:col>81</xdr:col>
      <xdr:colOff>133350</xdr:colOff>
      <xdr:row>23</xdr:row>
      <xdr:rowOff>60757</xdr:rowOff>
    </xdr:to>
    <xdr:cxnSp macro="">
      <xdr:nvCxnSpPr>
        <xdr:cNvPr id="442" name="直線コネクタ 441"/>
        <xdr:cNvCxnSpPr/>
      </xdr:nvCxnSpPr>
      <xdr:spPr>
        <a:xfrm>
          <a:off x="16929100" y="4004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15</xdr:row>
      <xdr:rowOff>28956</xdr:rowOff>
    </xdr:from>
    <xdr:to>
      <xdr:col>77</xdr:col>
      <xdr:colOff>44450</xdr:colOff>
      <xdr:row>15</xdr:row>
      <xdr:rowOff>113894</xdr:rowOff>
    </xdr:to>
    <xdr:cxnSp macro="">
      <xdr:nvCxnSpPr>
        <xdr:cNvPr id="445" name="直線コネクタ 444"/>
        <xdr:cNvCxnSpPr/>
      </xdr:nvCxnSpPr>
      <xdr:spPr>
        <a:xfrm flipV="1">
          <a:off x="15290800" y="2600706"/>
          <a:ext cx="889000" cy="8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147743</xdr:rowOff>
    </xdr:from>
    <xdr:ext cx="762000" cy="259045"/>
    <xdr:sp macro="" textlink="">
      <xdr:nvSpPr>
        <xdr:cNvPr id="446" name="将来負担の状況平均値テキスト"/>
        <xdr:cNvSpPr txBox="1"/>
      </xdr:nvSpPr>
      <xdr:spPr>
        <a:xfrm>
          <a:off x="17106900" y="25480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4216</xdr:rowOff>
    </xdr:from>
    <xdr:to>
      <xdr:col>81</xdr:col>
      <xdr:colOff>95250</xdr:colOff>
      <xdr:row>15</xdr:row>
      <xdr:rowOff>105816</xdr:rowOff>
    </xdr:to>
    <xdr:sp macro="" textlink="">
      <xdr:nvSpPr>
        <xdr:cNvPr id="447" name="フローチャート: 判断 446"/>
        <xdr:cNvSpPr/>
      </xdr:nvSpPr>
      <xdr:spPr>
        <a:xfrm>
          <a:off x="16967200" y="2575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15</xdr:row>
      <xdr:rowOff>111963</xdr:rowOff>
    </xdr:from>
    <xdr:to>
      <xdr:col>72</xdr:col>
      <xdr:colOff>203200</xdr:colOff>
      <xdr:row>15</xdr:row>
      <xdr:rowOff>113894</xdr:rowOff>
    </xdr:to>
    <xdr:cxnSp macro="">
      <xdr:nvCxnSpPr>
        <xdr:cNvPr id="448" name="直線コネクタ 447"/>
        <xdr:cNvCxnSpPr/>
      </xdr:nvCxnSpPr>
      <xdr:spPr>
        <a:xfrm>
          <a:off x="14401800" y="2683713"/>
          <a:ext cx="889000" cy="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49" name="フローチャート: 判断 448"/>
        <xdr:cNvSpPr/>
      </xdr:nvSpPr>
      <xdr:spPr>
        <a:xfrm>
          <a:off x="16129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140784</xdr:rowOff>
    </xdr:from>
    <xdr:ext cx="736600" cy="259045"/>
    <xdr:sp macro="" textlink="">
      <xdr:nvSpPr>
        <xdr:cNvPr id="450" name="テキスト ボックス 449"/>
        <xdr:cNvSpPr txBox="1"/>
      </xdr:nvSpPr>
      <xdr:spPr>
        <a:xfrm>
          <a:off x="15798800" y="2712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30886</xdr:rowOff>
    </xdr:from>
    <xdr:to>
      <xdr:col>68</xdr:col>
      <xdr:colOff>152400</xdr:colOff>
      <xdr:row>15</xdr:row>
      <xdr:rowOff>111963</xdr:rowOff>
    </xdr:to>
    <xdr:cxnSp macro="">
      <xdr:nvCxnSpPr>
        <xdr:cNvPr id="451" name="直線コネクタ 450"/>
        <xdr:cNvCxnSpPr/>
      </xdr:nvCxnSpPr>
      <xdr:spPr>
        <a:xfrm>
          <a:off x="13512800" y="2602636"/>
          <a:ext cx="889000" cy="8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132588</xdr:rowOff>
    </xdr:from>
    <xdr:to>
      <xdr:col>73</xdr:col>
      <xdr:colOff>44450</xdr:colOff>
      <xdr:row>16</xdr:row>
      <xdr:rowOff>62738</xdr:rowOff>
    </xdr:to>
    <xdr:sp macro="" textlink="">
      <xdr:nvSpPr>
        <xdr:cNvPr id="452" name="フローチャート: 判断 451"/>
        <xdr:cNvSpPr/>
      </xdr:nvSpPr>
      <xdr:spPr>
        <a:xfrm>
          <a:off x="15240000" y="270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47515</xdr:rowOff>
    </xdr:from>
    <xdr:ext cx="762000" cy="259045"/>
    <xdr:sp macro="" textlink="">
      <xdr:nvSpPr>
        <xdr:cNvPr id="453" name="テキスト ボックス 452"/>
        <xdr:cNvSpPr txBox="1"/>
      </xdr:nvSpPr>
      <xdr:spPr>
        <a:xfrm>
          <a:off x="14909800" y="279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155753</xdr:rowOff>
    </xdr:from>
    <xdr:to>
      <xdr:col>68</xdr:col>
      <xdr:colOff>203200</xdr:colOff>
      <xdr:row>16</xdr:row>
      <xdr:rowOff>85903</xdr:rowOff>
    </xdr:to>
    <xdr:sp macro="" textlink="">
      <xdr:nvSpPr>
        <xdr:cNvPr id="454" name="フローチャート: 判断 453"/>
        <xdr:cNvSpPr/>
      </xdr:nvSpPr>
      <xdr:spPr>
        <a:xfrm>
          <a:off x="14351000" y="2727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70680</xdr:rowOff>
    </xdr:from>
    <xdr:ext cx="762000" cy="259045"/>
    <xdr:sp macro="" textlink="">
      <xdr:nvSpPr>
        <xdr:cNvPr id="455" name="テキスト ボックス 454"/>
        <xdr:cNvSpPr txBox="1"/>
      </xdr:nvSpPr>
      <xdr:spPr>
        <a:xfrm>
          <a:off x="14020800" y="281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156718</xdr:rowOff>
    </xdr:from>
    <xdr:to>
      <xdr:col>64</xdr:col>
      <xdr:colOff>152400</xdr:colOff>
      <xdr:row>16</xdr:row>
      <xdr:rowOff>86868</xdr:rowOff>
    </xdr:to>
    <xdr:sp macro="" textlink="">
      <xdr:nvSpPr>
        <xdr:cNvPr id="456" name="フローチャート: 判断 455"/>
        <xdr:cNvSpPr/>
      </xdr:nvSpPr>
      <xdr:spPr>
        <a:xfrm>
          <a:off x="13462000" y="272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71645</xdr:rowOff>
    </xdr:from>
    <xdr:ext cx="762000" cy="259045"/>
    <xdr:sp macro="" textlink="">
      <xdr:nvSpPr>
        <xdr:cNvPr id="457" name="テキスト ボックス 456"/>
        <xdr:cNvSpPr txBox="1"/>
      </xdr:nvSpPr>
      <xdr:spPr>
        <a:xfrm>
          <a:off x="13131800" y="281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149606</xdr:rowOff>
    </xdr:from>
    <xdr:to>
      <xdr:col>77</xdr:col>
      <xdr:colOff>95250</xdr:colOff>
      <xdr:row>15</xdr:row>
      <xdr:rowOff>79756</xdr:rowOff>
    </xdr:to>
    <xdr:sp macro="" textlink="">
      <xdr:nvSpPr>
        <xdr:cNvPr id="463" name="楕円 462"/>
        <xdr:cNvSpPr/>
      </xdr:nvSpPr>
      <xdr:spPr>
        <a:xfrm>
          <a:off x="16129000" y="254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89933</xdr:rowOff>
    </xdr:from>
    <xdr:ext cx="736600" cy="259045"/>
    <xdr:sp macro="" textlink="">
      <xdr:nvSpPr>
        <xdr:cNvPr id="464" name="テキスト ボックス 463"/>
        <xdr:cNvSpPr txBox="1"/>
      </xdr:nvSpPr>
      <xdr:spPr>
        <a:xfrm>
          <a:off x="15798800" y="2318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63094</xdr:rowOff>
    </xdr:from>
    <xdr:to>
      <xdr:col>73</xdr:col>
      <xdr:colOff>44450</xdr:colOff>
      <xdr:row>15</xdr:row>
      <xdr:rowOff>164694</xdr:rowOff>
    </xdr:to>
    <xdr:sp macro="" textlink="">
      <xdr:nvSpPr>
        <xdr:cNvPr id="465" name="楕円 464"/>
        <xdr:cNvSpPr/>
      </xdr:nvSpPr>
      <xdr:spPr>
        <a:xfrm>
          <a:off x="15240000" y="263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3421</xdr:rowOff>
    </xdr:from>
    <xdr:ext cx="762000" cy="259045"/>
    <xdr:sp macro="" textlink="">
      <xdr:nvSpPr>
        <xdr:cNvPr id="466" name="テキスト ボックス 465"/>
        <xdr:cNvSpPr txBox="1"/>
      </xdr:nvSpPr>
      <xdr:spPr>
        <a:xfrm>
          <a:off x="14909800" y="240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61163</xdr:rowOff>
    </xdr:from>
    <xdr:to>
      <xdr:col>68</xdr:col>
      <xdr:colOff>203200</xdr:colOff>
      <xdr:row>15</xdr:row>
      <xdr:rowOff>162763</xdr:rowOff>
    </xdr:to>
    <xdr:sp macro="" textlink="">
      <xdr:nvSpPr>
        <xdr:cNvPr id="467" name="楕円 466"/>
        <xdr:cNvSpPr/>
      </xdr:nvSpPr>
      <xdr:spPr>
        <a:xfrm>
          <a:off x="14351000" y="263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1490</xdr:rowOff>
    </xdr:from>
    <xdr:ext cx="762000" cy="259045"/>
    <xdr:sp macro="" textlink="">
      <xdr:nvSpPr>
        <xdr:cNvPr id="468" name="テキスト ボックス 467"/>
        <xdr:cNvSpPr txBox="1"/>
      </xdr:nvSpPr>
      <xdr:spPr>
        <a:xfrm>
          <a:off x="14020800" y="2401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151536</xdr:rowOff>
    </xdr:from>
    <xdr:to>
      <xdr:col>64</xdr:col>
      <xdr:colOff>152400</xdr:colOff>
      <xdr:row>15</xdr:row>
      <xdr:rowOff>81686</xdr:rowOff>
    </xdr:to>
    <xdr:sp macro="" textlink="">
      <xdr:nvSpPr>
        <xdr:cNvPr id="469" name="楕円 468"/>
        <xdr:cNvSpPr/>
      </xdr:nvSpPr>
      <xdr:spPr>
        <a:xfrm>
          <a:off x="13462000" y="255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91863</xdr:rowOff>
    </xdr:from>
    <xdr:ext cx="762000" cy="259045"/>
    <xdr:sp macro="" textlink="">
      <xdr:nvSpPr>
        <xdr:cNvPr id="470" name="テキスト ボックス 469"/>
        <xdr:cNvSpPr txBox="1"/>
      </xdr:nvSpPr>
      <xdr:spPr>
        <a:xfrm>
          <a:off x="13131800" y="2320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千葉県船橋市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647,037
627,773
85.62
245,437,120
238,073,168
6,595,133
124,872,673
178,586,781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当たり人件費決算額及び人口千人当たり職員数は類似団体に比べ低いものの、人件費の構成比が類似団体に比べ高い理由は、国の定める地域手当の支給率が１２％と類似団体と比べて高い地域であること等が挙げられる。</a:t>
          </a:r>
        </a:p>
        <a:p>
          <a:r>
            <a:rPr kumimoji="1" lang="ja-JP" altLang="en-US" sz="1300">
              <a:latin typeface="ＭＳ Ｐゴシック" panose="020B0600070205080204" pitchFamily="50" charset="-128"/>
              <a:ea typeface="ＭＳ Ｐゴシック" panose="020B0600070205080204" pitchFamily="50" charset="-128"/>
            </a:rPr>
            <a:t>　給料表の継足し部分の廃止等、市独自の制度について給与の適正化を図った後、人件費の経常収支比率は横ばい傾向にあるが、今後も引き続き人事院勧告に準拠し給与の適正化に努めていく。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127000</xdr:rowOff>
    </xdr:to>
    <xdr:cxnSp macro="">
      <xdr:nvCxnSpPr>
        <xdr:cNvPr id="61" name="直線コネクタ 60"/>
        <xdr:cNvCxnSpPr/>
      </xdr:nvCxnSpPr>
      <xdr:spPr>
        <a:xfrm flipV="1">
          <a:off x="4826000" y="57048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4"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5" name="直線コネクタ 64"/>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69850</xdr:rowOff>
    </xdr:from>
    <xdr:to>
      <xdr:col>24</xdr:col>
      <xdr:colOff>25400</xdr:colOff>
      <xdr:row>37</xdr:row>
      <xdr:rowOff>123190</xdr:rowOff>
    </xdr:to>
    <xdr:cxnSp macro="">
      <xdr:nvCxnSpPr>
        <xdr:cNvPr id="66" name="直線コネクタ 65"/>
        <xdr:cNvCxnSpPr/>
      </xdr:nvCxnSpPr>
      <xdr:spPr>
        <a:xfrm>
          <a:off x="3987800" y="64135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69850</xdr:rowOff>
    </xdr:from>
    <xdr:to>
      <xdr:col>19</xdr:col>
      <xdr:colOff>187325</xdr:colOff>
      <xdr:row>38</xdr:row>
      <xdr:rowOff>73660</xdr:rowOff>
    </xdr:to>
    <xdr:cxnSp macro="">
      <xdr:nvCxnSpPr>
        <xdr:cNvPr id="69" name="直線コネクタ 68"/>
        <xdr:cNvCxnSpPr/>
      </xdr:nvCxnSpPr>
      <xdr:spPr>
        <a:xfrm flipV="1">
          <a:off x="3098800" y="641350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168910</xdr:rowOff>
    </xdr:from>
    <xdr:to>
      <xdr:col>15</xdr:col>
      <xdr:colOff>98425</xdr:colOff>
      <xdr:row>38</xdr:row>
      <xdr:rowOff>73660</xdr:rowOff>
    </xdr:to>
    <xdr:cxnSp macro="">
      <xdr:nvCxnSpPr>
        <xdr:cNvPr id="72" name="直線コネクタ 71"/>
        <xdr:cNvCxnSpPr/>
      </xdr:nvCxnSpPr>
      <xdr:spPr>
        <a:xfrm>
          <a:off x="2209800" y="65125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3810</xdr:rowOff>
    </xdr:from>
    <xdr:to>
      <xdr:col>15</xdr:col>
      <xdr:colOff>149225</xdr:colOff>
      <xdr:row>37</xdr:row>
      <xdr:rowOff>105410</xdr:rowOff>
    </xdr:to>
    <xdr:sp macro="" textlink="">
      <xdr:nvSpPr>
        <xdr:cNvPr id="73" name="フローチャート: 判断 72"/>
        <xdr:cNvSpPr/>
      </xdr:nvSpPr>
      <xdr:spPr>
        <a:xfrm>
          <a:off x="3048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115587</xdr:rowOff>
    </xdr:from>
    <xdr:ext cx="762000" cy="259045"/>
    <xdr:sp macro="" textlink="">
      <xdr:nvSpPr>
        <xdr:cNvPr id="74" name="テキスト ボックス 73"/>
        <xdr:cNvSpPr txBox="1"/>
      </xdr:nvSpPr>
      <xdr:spPr>
        <a:xfrm>
          <a:off x="2717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168910</xdr:rowOff>
    </xdr:from>
    <xdr:to>
      <xdr:col>11</xdr:col>
      <xdr:colOff>9525</xdr:colOff>
      <xdr:row>38</xdr:row>
      <xdr:rowOff>20320</xdr:rowOff>
    </xdr:to>
    <xdr:cxnSp macro="">
      <xdr:nvCxnSpPr>
        <xdr:cNvPr id="75" name="直線コネクタ 74"/>
        <xdr:cNvCxnSpPr/>
      </xdr:nvCxnSpPr>
      <xdr:spPr>
        <a:xfrm flipV="1">
          <a:off x="1320800" y="6512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7" name="テキスト ボックス 76"/>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24147</xdr:rowOff>
    </xdr:from>
    <xdr:ext cx="762000" cy="259045"/>
    <xdr:sp macro="" textlink="">
      <xdr:nvSpPr>
        <xdr:cNvPr id="79" name="テキスト ボックス 78"/>
        <xdr:cNvSpPr txBox="1"/>
      </xdr:nvSpPr>
      <xdr:spPr>
        <a:xfrm>
          <a:off x="939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85" name="楕円 84"/>
        <xdr:cNvSpPr/>
      </xdr:nvSpPr>
      <xdr:spPr>
        <a:xfrm>
          <a:off x="47752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44467</xdr:rowOff>
    </xdr:from>
    <xdr:ext cx="762000" cy="259045"/>
    <xdr:sp macro="" textlink="">
      <xdr:nvSpPr>
        <xdr:cNvPr id="86" name="人件費該当値テキスト"/>
        <xdr:cNvSpPr txBox="1"/>
      </xdr:nvSpPr>
      <xdr:spPr>
        <a:xfrm>
          <a:off x="49149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19050</xdr:rowOff>
    </xdr:from>
    <xdr:to>
      <xdr:col>20</xdr:col>
      <xdr:colOff>38100</xdr:colOff>
      <xdr:row>37</xdr:row>
      <xdr:rowOff>120650</xdr:rowOff>
    </xdr:to>
    <xdr:sp macro="" textlink="">
      <xdr:nvSpPr>
        <xdr:cNvPr id="87" name="楕円 86"/>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105427</xdr:rowOff>
    </xdr:from>
    <xdr:ext cx="736600" cy="259045"/>
    <xdr:sp macro="" textlink="">
      <xdr:nvSpPr>
        <xdr:cNvPr id="88" name="テキスト ボックス 87"/>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22860</xdr:rowOff>
    </xdr:from>
    <xdr:to>
      <xdr:col>15</xdr:col>
      <xdr:colOff>149225</xdr:colOff>
      <xdr:row>38</xdr:row>
      <xdr:rowOff>124460</xdr:rowOff>
    </xdr:to>
    <xdr:sp macro="" textlink="">
      <xdr:nvSpPr>
        <xdr:cNvPr id="89" name="楕円 88"/>
        <xdr:cNvSpPr/>
      </xdr:nvSpPr>
      <xdr:spPr>
        <a:xfrm>
          <a:off x="3048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109237</xdr:rowOff>
    </xdr:from>
    <xdr:ext cx="762000" cy="259045"/>
    <xdr:sp macro="" textlink="">
      <xdr:nvSpPr>
        <xdr:cNvPr id="90" name="テキスト ボックス 89"/>
        <xdr:cNvSpPr txBox="1"/>
      </xdr:nvSpPr>
      <xdr:spPr>
        <a:xfrm>
          <a:off x="2717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118110</xdr:rowOff>
    </xdr:from>
    <xdr:to>
      <xdr:col>11</xdr:col>
      <xdr:colOff>60325</xdr:colOff>
      <xdr:row>38</xdr:row>
      <xdr:rowOff>48260</xdr:rowOff>
    </xdr:to>
    <xdr:sp macro="" textlink="">
      <xdr:nvSpPr>
        <xdr:cNvPr id="91" name="楕円 90"/>
        <xdr:cNvSpPr/>
      </xdr:nvSpPr>
      <xdr:spPr>
        <a:xfrm>
          <a:off x="2159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33037</xdr:rowOff>
    </xdr:from>
    <xdr:ext cx="762000" cy="259045"/>
    <xdr:sp macro="" textlink="">
      <xdr:nvSpPr>
        <xdr:cNvPr id="92" name="テキスト ボックス 91"/>
        <xdr:cNvSpPr txBox="1"/>
      </xdr:nvSpPr>
      <xdr:spPr>
        <a:xfrm>
          <a:off x="1828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140970</xdr:rowOff>
    </xdr:from>
    <xdr:to>
      <xdr:col>6</xdr:col>
      <xdr:colOff>171450</xdr:colOff>
      <xdr:row>38</xdr:row>
      <xdr:rowOff>71120</xdr:rowOff>
    </xdr:to>
    <xdr:sp macro="" textlink="">
      <xdr:nvSpPr>
        <xdr:cNvPr id="93" name="楕円 92"/>
        <xdr:cNvSpPr/>
      </xdr:nvSpPr>
      <xdr:spPr>
        <a:xfrm>
          <a:off x="1270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55897</xdr:rowOff>
    </xdr:from>
    <xdr:ext cx="762000" cy="259045"/>
    <xdr:sp macro="" textlink="">
      <xdr:nvSpPr>
        <xdr:cNvPr id="94" name="テキスト ボックス 93"/>
        <xdr:cNvSpPr txBox="1"/>
      </xdr:nvSpPr>
      <xdr:spPr>
        <a:xfrm>
          <a:off x="939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ポイント上回っており、本市の経常収支比率を悪化させる要因となっている。</a:t>
          </a:r>
        </a:p>
        <a:p>
          <a:r>
            <a:rPr kumimoji="1" lang="ja-JP" altLang="en-US" sz="1300">
              <a:latin typeface="ＭＳ Ｐゴシック" panose="020B0600070205080204" pitchFamily="50" charset="-128"/>
              <a:ea typeface="ＭＳ Ｐゴシック" panose="020B0600070205080204" pitchFamily="50" charset="-128"/>
            </a:rPr>
            <a:t>　扶助費や公債費とは異なり、事務事業の見直し等により一定程度の経費削減は可能であると考えられる。</a:t>
          </a:r>
        </a:p>
        <a:p>
          <a:r>
            <a:rPr kumimoji="1" lang="ja-JP" altLang="en-US" sz="1300">
              <a:latin typeface="ＭＳ Ｐゴシック" panose="020B0600070205080204" pitchFamily="50" charset="-128"/>
              <a:ea typeface="ＭＳ Ｐゴシック" panose="020B0600070205080204" pitchFamily="50" charset="-128"/>
            </a:rPr>
            <a:t>　なお、全国平均と千葉県平均も</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ポイント差があることから、地域的な要因も考えられる。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22</xdr:row>
      <xdr:rowOff>29028</xdr:rowOff>
    </xdr:to>
    <xdr:cxnSp macro="">
      <xdr:nvCxnSpPr>
        <xdr:cNvPr id="124" name="直線コネクタ 123"/>
        <xdr:cNvCxnSpPr/>
      </xdr:nvCxnSpPr>
      <xdr:spPr>
        <a:xfrm flipV="1">
          <a:off x="16510000" y="2211614"/>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5" name="物件費最小値テキスト"/>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6" name="直線コネクタ 125"/>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167821</xdr:rowOff>
    </xdr:from>
    <xdr:to>
      <xdr:col>82</xdr:col>
      <xdr:colOff>107950</xdr:colOff>
      <xdr:row>18</xdr:row>
      <xdr:rowOff>127000</xdr:rowOff>
    </xdr:to>
    <xdr:cxnSp macro="">
      <xdr:nvCxnSpPr>
        <xdr:cNvPr id="129" name="直線コネクタ 128"/>
        <xdr:cNvCxnSpPr/>
      </xdr:nvCxnSpPr>
      <xdr:spPr>
        <a:xfrm>
          <a:off x="15671800" y="3082471"/>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109056</xdr:rowOff>
    </xdr:from>
    <xdr:ext cx="762000" cy="259045"/>
    <xdr:sp macro="" textlink="">
      <xdr:nvSpPr>
        <xdr:cNvPr id="130" name="物件費平均値テキスト"/>
        <xdr:cNvSpPr txBox="1"/>
      </xdr:nvSpPr>
      <xdr:spPr>
        <a:xfrm>
          <a:off x="16598900" y="2680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92529</xdr:rowOff>
    </xdr:from>
    <xdr:to>
      <xdr:col>82</xdr:col>
      <xdr:colOff>158750</xdr:colOff>
      <xdr:row>17</xdr:row>
      <xdr:rowOff>22679</xdr:rowOff>
    </xdr:to>
    <xdr:sp macro="" textlink="">
      <xdr:nvSpPr>
        <xdr:cNvPr id="131" name="フローチャート: 判断 130"/>
        <xdr:cNvSpPr/>
      </xdr:nvSpPr>
      <xdr:spPr>
        <a:xfrm>
          <a:off x="164592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167821</xdr:rowOff>
    </xdr:from>
    <xdr:to>
      <xdr:col>78</xdr:col>
      <xdr:colOff>69850</xdr:colOff>
      <xdr:row>18</xdr:row>
      <xdr:rowOff>105229</xdr:rowOff>
    </xdr:to>
    <xdr:cxnSp macro="">
      <xdr:nvCxnSpPr>
        <xdr:cNvPr id="132" name="直線コネクタ 131"/>
        <xdr:cNvCxnSpPr/>
      </xdr:nvCxnSpPr>
      <xdr:spPr>
        <a:xfrm flipV="1">
          <a:off x="14782800" y="3082471"/>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144236</xdr:rowOff>
    </xdr:from>
    <xdr:to>
      <xdr:col>78</xdr:col>
      <xdr:colOff>120650</xdr:colOff>
      <xdr:row>16</xdr:row>
      <xdr:rowOff>74386</xdr:rowOff>
    </xdr:to>
    <xdr:sp macro="" textlink="">
      <xdr:nvSpPr>
        <xdr:cNvPr id="133" name="フローチャート: 判断 132"/>
        <xdr:cNvSpPr/>
      </xdr:nvSpPr>
      <xdr:spPr>
        <a:xfrm>
          <a:off x="15621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84563</xdr:rowOff>
    </xdr:from>
    <xdr:ext cx="736600" cy="259045"/>
    <xdr:sp macro="" textlink="">
      <xdr:nvSpPr>
        <xdr:cNvPr id="134" name="テキスト ボックス 133"/>
        <xdr:cNvSpPr txBox="1"/>
      </xdr:nvSpPr>
      <xdr:spPr>
        <a:xfrm>
          <a:off x="15290800" y="2484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105229</xdr:rowOff>
    </xdr:from>
    <xdr:to>
      <xdr:col>73</xdr:col>
      <xdr:colOff>180975</xdr:colOff>
      <xdr:row>18</xdr:row>
      <xdr:rowOff>159657</xdr:rowOff>
    </xdr:to>
    <xdr:cxnSp macro="">
      <xdr:nvCxnSpPr>
        <xdr:cNvPr id="135" name="直線コネクタ 134"/>
        <xdr:cNvCxnSpPr/>
      </xdr:nvCxnSpPr>
      <xdr:spPr>
        <a:xfrm flipV="1">
          <a:off x="13893800" y="3191329"/>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37" name="テキスト ボックス 136"/>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159657</xdr:rowOff>
    </xdr:from>
    <xdr:to>
      <xdr:col>69</xdr:col>
      <xdr:colOff>92075</xdr:colOff>
      <xdr:row>19</xdr:row>
      <xdr:rowOff>9978</xdr:rowOff>
    </xdr:to>
    <xdr:cxnSp macro="">
      <xdr:nvCxnSpPr>
        <xdr:cNvPr id="138" name="直線コネクタ 137"/>
        <xdr:cNvCxnSpPr/>
      </xdr:nvCxnSpPr>
      <xdr:spPr>
        <a:xfrm flipV="1">
          <a:off x="13004800" y="32457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9" name="フローチャート: 判断 138"/>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11084</xdr:rowOff>
    </xdr:from>
    <xdr:ext cx="762000" cy="259045"/>
    <xdr:sp macro="" textlink="">
      <xdr:nvSpPr>
        <xdr:cNvPr id="140" name="テキスト ボックス 139"/>
        <xdr:cNvSpPr txBox="1"/>
      </xdr:nvSpPr>
      <xdr:spPr>
        <a:xfrm>
          <a:off x="13512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41" name="フローチャート: 判断 140"/>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149877</xdr:rowOff>
    </xdr:from>
    <xdr:ext cx="762000" cy="259045"/>
    <xdr:sp macro="" textlink="">
      <xdr:nvSpPr>
        <xdr:cNvPr id="142" name="テキスト ボックス 141"/>
        <xdr:cNvSpPr txBox="1"/>
      </xdr:nvSpPr>
      <xdr:spPr>
        <a:xfrm>
          <a:off x="12623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76200</xdr:rowOff>
    </xdr:from>
    <xdr:to>
      <xdr:col>82</xdr:col>
      <xdr:colOff>158750</xdr:colOff>
      <xdr:row>19</xdr:row>
      <xdr:rowOff>6350</xdr:rowOff>
    </xdr:to>
    <xdr:sp macro="" textlink="">
      <xdr:nvSpPr>
        <xdr:cNvPr id="148" name="楕円 147"/>
        <xdr:cNvSpPr/>
      </xdr:nvSpPr>
      <xdr:spPr>
        <a:xfrm>
          <a:off x="164592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48277</xdr:rowOff>
    </xdr:from>
    <xdr:ext cx="762000" cy="259045"/>
    <xdr:sp macro="" textlink="">
      <xdr:nvSpPr>
        <xdr:cNvPr id="149" name="物件費該当値テキスト"/>
        <xdr:cNvSpPr txBox="1"/>
      </xdr:nvSpPr>
      <xdr:spPr>
        <a:xfrm>
          <a:off x="165989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117021</xdr:rowOff>
    </xdr:from>
    <xdr:to>
      <xdr:col>78</xdr:col>
      <xdr:colOff>120650</xdr:colOff>
      <xdr:row>18</xdr:row>
      <xdr:rowOff>47171</xdr:rowOff>
    </xdr:to>
    <xdr:sp macro="" textlink="">
      <xdr:nvSpPr>
        <xdr:cNvPr id="150" name="楕円 149"/>
        <xdr:cNvSpPr/>
      </xdr:nvSpPr>
      <xdr:spPr>
        <a:xfrm>
          <a:off x="15621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31948</xdr:rowOff>
    </xdr:from>
    <xdr:ext cx="736600" cy="259045"/>
    <xdr:sp macro="" textlink="">
      <xdr:nvSpPr>
        <xdr:cNvPr id="151" name="テキスト ボックス 150"/>
        <xdr:cNvSpPr txBox="1"/>
      </xdr:nvSpPr>
      <xdr:spPr>
        <a:xfrm>
          <a:off x="15290800" y="3118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54429</xdr:rowOff>
    </xdr:from>
    <xdr:to>
      <xdr:col>74</xdr:col>
      <xdr:colOff>31750</xdr:colOff>
      <xdr:row>18</xdr:row>
      <xdr:rowOff>156029</xdr:rowOff>
    </xdr:to>
    <xdr:sp macro="" textlink="">
      <xdr:nvSpPr>
        <xdr:cNvPr id="152" name="楕円 151"/>
        <xdr:cNvSpPr/>
      </xdr:nvSpPr>
      <xdr:spPr>
        <a:xfrm>
          <a:off x="14732000" y="314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140805</xdr:rowOff>
    </xdr:from>
    <xdr:ext cx="762000" cy="259045"/>
    <xdr:sp macro="" textlink="">
      <xdr:nvSpPr>
        <xdr:cNvPr id="153" name="テキスト ボックス 152"/>
        <xdr:cNvSpPr txBox="1"/>
      </xdr:nvSpPr>
      <xdr:spPr>
        <a:xfrm>
          <a:off x="14401800" y="322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108857</xdr:rowOff>
    </xdr:from>
    <xdr:to>
      <xdr:col>69</xdr:col>
      <xdr:colOff>142875</xdr:colOff>
      <xdr:row>19</xdr:row>
      <xdr:rowOff>39007</xdr:rowOff>
    </xdr:to>
    <xdr:sp macro="" textlink="">
      <xdr:nvSpPr>
        <xdr:cNvPr id="154" name="楕円 153"/>
        <xdr:cNvSpPr/>
      </xdr:nvSpPr>
      <xdr:spPr>
        <a:xfrm>
          <a:off x="138430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23784</xdr:rowOff>
    </xdr:from>
    <xdr:ext cx="762000" cy="259045"/>
    <xdr:sp macro="" textlink="">
      <xdr:nvSpPr>
        <xdr:cNvPr id="155" name="テキスト ボックス 154"/>
        <xdr:cNvSpPr txBox="1"/>
      </xdr:nvSpPr>
      <xdr:spPr>
        <a:xfrm>
          <a:off x="13512800" y="328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130629</xdr:rowOff>
    </xdr:from>
    <xdr:to>
      <xdr:col>65</xdr:col>
      <xdr:colOff>53975</xdr:colOff>
      <xdr:row>19</xdr:row>
      <xdr:rowOff>60778</xdr:rowOff>
    </xdr:to>
    <xdr:sp macro="" textlink="">
      <xdr:nvSpPr>
        <xdr:cNvPr id="156" name="楕円 155"/>
        <xdr:cNvSpPr/>
      </xdr:nvSpPr>
      <xdr:spPr>
        <a:xfrm>
          <a:off x="12954000" y="32167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45555</xdr:rowOff>
    </xdr:from>
    <xdr:ext cx="762000" cy="259045"/>
    <xdr:sp macro="" textlink="">
      <xdr:nvSpPr>
        <xdr:cNvPr id="157" name="テキスト ボックス 156"/>
        <xdr:cNvSpPr txBox="1"/>
      </xdr:nvSpPr>
      <xdr:spPr>
        <a:xfrm>
          <a:off x="12623800" y="330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令和２年度及び令和３年度は新型コロナウイルス感染症の影響に伴うサービスの利用控えなどによって減少傾向にあったが、令和４年度は利用控えが解消されたことなどに伴い令和３年度と比較して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扶助費の性質上、今後も増加傾向であると思われるため、各種手当の見直しなどにより、適正化に努めていきたい。</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62</xdr:row>
      <xdr:rowOff>38100</xdr:rowOff>
    </xdr:to>
    <xdr:cxnSp macro="">
      <xdr:nvCxnSpPr>
        <xdr:cNvPr id="185" name="直線コネクタ 184"/>
        <xdr:cNvCxnSpPr/>
      </xdr:nvCxnSpPr>
      <xdr:spPr>
        <a:xfrm flipV="1">
          <a:off x="4826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8" name="扶助費最大値テキスト"/>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9" name="直線コネクタ 188"/>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120650</xdr:rowOff>
    </xdr:from>
    <xdr:to>
      <xdr:col>24</xdr:col>
      <xdr:colOff>25400</xdr:colOff>
      <xdr:row>56</xdr:row>
      <xdr:rowOff>25400</xdr:rowOff>
    </xdr:to>
    <xdr:cxnSp macro="">
      <xdr:nvCxnSpPr>
        <xdr:cNvPr id="190" name="直線コネクタ 189"/>
        <xdr:cNvCxnSpPr/>
      </xdr:nvCxnSpPr>
      <xdr:spPr>
        <a:xfrm>
          <a:off x="3987800" y="95504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3827</xdr:rowOff>
    </xdr:from>
    <xdr:ext cx="762000" cy="259045"/>
    <xdr:sp macro="" textlink="">
      <xdr:nvSpPr>
        <xdr:cNvPr id="191" name="扶助費平均値テキスト"/>
        <xdr:cNvSpPr txBox="1"/>
      </xdr:nvSpPr>
      <xdr:spPr>
        <a:xfrm>
          <a:off x="4914900" y="977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31750</xdr:rowOff>
    </xdr:from>
    <xdr:to>
      <xdr:col>24</xdr:col>
      <xdr:colOff>76200</xdr:colOff>
      <xdr:row>57</xdr:row>
      <xdr:rowOff>133350</xdr:rowOff>
    </xdr:to>
    <xdr:sp macro="" textlink="">
      <xdr:nvSpPr>
        <xdr:cNvPr id="192" name="フローチャート: 判断 191"/>
        <xdr:cNvSpPr/>
      </xdr:nvSpPr>
      <xdr:spPr>
        <a:xfrm>
          <a:off x="47752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120650</xdr:rowOff>
    </xdr:from>
    <xdr:to>
      <xdr:col>19</xdr:col>
      <xdr:colOff>187325</xdr:colOff>
      <xdr:row>56</xdr:row>
      <xdr:rowOff>12700</xdr:rowOff>
    </xdr:to>
    <xdr:cxnSp macro="">
      <xdr:nvCxnSpPr>
        <xdr:cNvPr id="193" name="直線コネクタ 192"/>
        <xdr:cNvCxnSpPr/>
      </xdr:nvCxnSpPr>
      <xdr:spPr>
        <a:xfrm flipV="1">
          <a:off x="3098800" y="9550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54627</xdr:rowOff>
    </xdr:from>
    <xdr:ext cx="736600" cy="259045"/>
    <xdr:sp macro="" textlink="">
      <xdr:nvSpPr>
        <xdr:cNvPr id="195" name="テキスト ボックス 194"/>
        <xdr:cNvSpPr txBox="1"/>
      </xdr:nvSpPr>
      <xdr:spPr>
        <a:xfrm>
          <a:off x="3606800" y="982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57</xdr:row>
      <xdr:rowOff>82550</xdr:rowOff>
    </xdr:to>
    <xdr:cxnSp macro="">
      <xdr:nvCxnSpPr>
        <xdr:cNvPr id="196" name="直線コネクタ 195"/>
        <xdr:cNvCxnSpPr/>
      </xdr:nvCxnSpPr>
      <xdr:spPr>
        <a:xfrm flipV="1">
          <a:off x="2209800" y="96139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7" name="フローチャート: 判断 196"/>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198" name="テキスト ボックス 197"/>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69850</xdr:rowOff>
    </xdr:from>
    <xdr:to>
      <xdr:col>11</xdr:col>
      <xdr:colOff>9525</xdr:colOff>
      <xdr:row>57</xdr:row>
      <xdr:rowOff>82550</xdr:rowOff>
    </xdr:to>
    <xdr:cxnSp macro="">
      <xdr:nvCxnSpPr>
        <xdr:cNvPr id="199" name="直線コネクタ 198"/>
        <xdr:cNvCxnSpPr/>
      </xdr:nvCxnSpPr>
      <xdr:spPr>
        <a:xfrm>
          <a:off x="1320800" y="9842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120650</xdr:rowOff>
    </xdr:from>
    <xdr:to>
      <xdr:col>11</xdr:col>
      <xdr:colOff>60325</xdr:colOff>
      <xdr:row>58</xdr:row>
      <xdr:rowOff>50800</xdr:rowOff>
    </xdr:to>
    <xdr:sp macro="" textlink="">
      <xdr:nvSpPr>
        <xdr:cNvPr id="200" name="フローチャート: 判断 199"/>
        <xdr:cNvSpPr/>
      </xdr:nvSpPr>
      <xdr:spPr>
        <a:xfrm>
          <a:off x="2159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35577</xdr:rowOff>
    </xdr:from>
    <xdr:ext cx="762000" cy="259045"/>
    <xdr:sp macro="" textlink="">
      <xdr:nvSpPr>
        <xdr:cNvPr id="201" name="テキスト ボックス 200"/>
        <xdr:cNvSpPr txBox="1"/>
      </xdr:nvSpPr>
      <xdr:spPr>
        <a:xfrm>
          <a:off x="1828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02" name="フローチャート: 判断 201"/>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03" name="テキスト ボックス 202"/>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146050</xdr:rowOff>
    </xdr:from>
    <xdr:to>
      <xdr:col>24</xdr:col>
      <xdr:colOff>76200</xdr:colOff>
      <xdr:row>56</xdr:row>
      <xdr:rowOff>76200</xdr:rowOff>
    </xdr:to>
    <xdr:sp macro="" textlink="">
      <xdr:nvSpPr>
        <xdr:cNvPr id="209" name="楕円 208"/>
        <xdr:cNvSpPr/>
      </xdr:nvSpPr>
      <xdr:spPr>
        <a:xfrm>
          <a:off x="47752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162577</xdr:rowOff>
    </xdr:from>
    <xdr:ext cx="762000" cy="259045"/>
    <xdr:sp macro="" textlink="">
      <xdr:nvSpPr>
        <xdr:cNvPr id="210" name="扶助費該当値テキスト"/>
        <xdr:cNvSpPr txBox="1"/>
      </xdr:nvSpPr>
      <xdr:spPr>
        <a:xfrm>
          <a:off x="49149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69850</xdr:rowOff>
    </xdr:from>
    <xdr:to>
      <xdr:col>20</xdr:col>
      <xdr:colOff>38100</xdr:colOff>
      <xdr:row>56</xdr:row>
      <xdr:rowOff>0</xdr:rowOff>
    </xdr:to>
    <xdr:sp macro="" textlink="">
      <xdr:nvSpPr>
        <xdr:cNvPr id="211" name="楕円 210"/>
        <xdr:cNvSpPr/>
      </xdr:nvSpPr>
      <xdr:spPr>
        <a:xfrm>
          <a:off x="3937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10177</xdr:rowOff>
    </xdr:from>
    <xdr:ext cx="736600" cy="259045"/>
    <xdr:sp macro="" textlink="">
      <xdr:nvSpPr>
        <xdr:cNvPr id="212" name="テキスト ボックス 211"/>
        <xdr:cNvSpPr txBox="1"/>
      </xdr:nvSpPr>
      <xdr:spPr>
        <a:xfrm>
          <a:off x="3606800" y="926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13" name="楕円 212"/>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14" name="テキスト ボックス 213"/>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31750</xdr:rowOff>
    </xdr:from>
    <xdr:to>
      <xdr:col>11</xdr:col>
      <xdr:colOff>60325</xdr:colOff>
      <xdr:row>57</xdr:row>
      <xdr:rowOff>133350</xdr:rowOff>
    </xdr:to>
    <xdr:sp macro="" textlink="">
      <xdr:nvSpPr>
        <xdr:cNvPr id="215" name="楕円 214"/>
        <xdr:cNvSpPr/>
      </xdr:nvSpPr>
      <xdr:spPr>
        <a:xfrm>
          <a:off x="2159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143527</xdr:rowOff>
    </xdr:from>
    <xdr:ext cx="762000" cy="259045"/>
    <xdr:sp macro="" textlink="">
      <xdr:nvSpPr>
        <xdr:cNvPr id="216" name="テキスト ボックス 215"/>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17" name="楕円 216"/>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218" name="テキスト ボックス 217"/>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主に繰出金、維持補修費であり、介護保険事業特別会計繰出金、後期高齢者医療療養給付費負担金が増加したため、令和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税収を主な財源とする普通会計の負担を減らしていくため、より一層適正化に努めていく。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6350</xdr:rowOff>
    </xdr:from>
    <xdr:to>
      <xdr:col>82</xdr:col>
      <xdr:colOff>107950</xdr:colOff>
      <xdr:row>57</xdr:row>
      <xdr:rowOff>133350</xdr:rowOff>
    </xdr:to>
    <xdr:cxnSp macro="">
      <xdr:nvCxnSpPr>
        <xdr:cNvPr id="251" name="直線コネクタ 250"/>
        <xdr:cNvCxnSpPr/>
      </xdr:nvCxnSpPr>
      <xdr:spPr>
        <a:xfrm>
          <a:off x="15671800" y="97790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168927</xdr:rowOff>
    </xdr:from>
    <xdr:ext cx="762000" cy="259045"/>
    <xdr:sp macro="" textlink="">
      <xdr:nvSpPr>
        <xdr:cNvPr id="252" name="その他平均値テキスト"/>
        <xdr:cNvSpPr txBox="1"/>
      </xdr:nvSpPr>
      <xdr:spPr>
        <a:xfrm>
          <a:off x="16598900" y="994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6350</xdr:rowOff>
    </xdr:from>
    <xdr:to>
      <xdr:col>78</xdr:col>
      <xdr:colOff>69850</xdr:colOff>
      <xdr:row>57</xdr:row>
      <xdr:rowOff>133350</xdr:rowOff>
    </xdr:to>
    <xdr:cxnSp macro="">
      <xdr:nvCxnSpPr>
        <xdr:cNvPr id="254" name="直線コネクタ 253"/>
        <xdr:cNvCxnSpPr/>
      </xdr:nvCxnSpPr>
      <xdr:spPr>
        <a:xfrm flipV="1">
          <a:off x="14782800" y="97790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133350</xdr:rowOff>
    </xdr:from>
    <xdr:to>
      <xdr:col>78</xdr:col>
      <xdr:colOff>120650</xdr:colOff>
      <xdr:row>58</xdr:row>
      <xdr:rowOff>63500</xdr:rowOff>
    </xdr:to>
    <xdr:sp macro="" textlink="">
      <xdr:nvSpPr>
        <xdr:cNvPr id="255" name="フローチャート: 判断 254"/>
        <xdr:cNvSpPr/>
      </xdr:nvSpPr>
      <xdr:spPr>
        <a:xfrm>
          <a:off x="15621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48277</xdr:rowOff>
    </xdr:from>
    <xdr:ext cx="736600" cy="259045"/>
    <xdr:sp macro="" textlink="">
      <xdr:nvSpPr>
        <xdr:cNvPr id="256" name="テキスト ボックス 255"/>
        <xdr:cNvSpPr txBox="1"/>
      </xdr:nvSpPr>
      <xdr:spPr>
        <a:xfrm>
          <a:off x="15290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95250</xdr:rowOff>
    </xdr:from>
    <xdr:to>
      <xdr:col>73</xdr:col>
      <xdr:colOff>180975</xdr:colOff>
      <xdr:row>57</xdr:row>
      <xdr:rowOff>133350</xdr:rowOff>
    </xdr:to>
    <xdr:cxnSp macro="">
      <xdr:nvCxnSpPr>
        <xdr:cNvPr id="257" name="直線コネクタ 256"/>
        <xdr:cNvCxnSpPr/>
      </xdr:nvCxnSpPr>
      <xdr:spPr>
        <a:xfrm>
          <a:off x="13893800" y="9867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111777</xdr:rowOff>
    </xdr:from>
    <xdr:ext cx="762000" cy="259045"/>
    <xdr:sp macro="" textlink="">
      <xdr:nvSpPr>
        <xdr:cNvPr id="259" name="テキスト ボックス 258"/>
        <xdr:cNvSpPr txBox="1"/>
      </xdr:nvSpPr>
      <xdr:spPr>
        <a:xfrm>
          <a:off x="14401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69850</xdr:rowOff>
    </xdr:from>
    <xdr:to>
      <xdr:col>69</xdr:col>
      <xdr:colOff>92075</xdr:colOff>
      <xdr:row>57</xdr:row>
      <xdr:rowOff>95250</xdr:rowOff>
    </xdr:to>
    <xdr:cxnSp macro="">
      <xdr:nvCxnSpPr>
        <xdr:cNvPr id="260" name="直線コネクタ 259"/>
        <xdr:cNvCxnSpPr/>
      </xdr:nvCxnSpPr>
      <xdr:spPr>
        <a:xfrm>
          <a:off x="13004800" y="9842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61" name="フローチャート: 判断 260"/>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62" name="テキスト ボックス 261"/>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3" name="フローチャート: 判断 262"/>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64" name="テキスト ボックス 263"/>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82550</xdr:rowOff>
    </xdr:from>
    <xdr:to>
      <xdr:col>82</xdr:col>
      <xdr:colOff>158750</xdr:colOff>
      <xdr:row>58</xdr:row>
      <xdr:rowOff>12700</xdr:rowOff>
    </xdr:to>
    <xdr:sp macro="" textlink="">
      <xdr:nvSpPr>
        <xdr:cNvPr id="270" name="楕円 269"/>
        <xdr:cNvSpPr/>
      </xdr:nvSpPr>
      <xdr:spPr>
        <a:xfrm>
          <a:off x="164592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99077</xdr:rowOff>
    </xdr:from>
    <xdr:ext cx="762000" cy="259045"/>
    <xdr:sp macro="" textlink="">
      <xdr:nvSpPr>
        <xdr:cNvPr id="271" name="その他該当値テキスト"/>
        <xdr:cNvSpPr txBox="1"/>
      </xdr:nvSpPr>
      <xdr:spPr>
        <a:xfrm>
          <a:off x="165989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127000</xdr:rowOff>
    </xdr:from>
    <xdr:to>
      <xdr:col>78</xdr:col>
      <xdr:colOff>120650</xdr:colOff>
      <xdr:row>57</xdr:row>
      <xdr:rowOff>57150</xdr:rowOff>
    </xdr:to>
    <xdr:sp macro="" textlink="">
      <xdr:nvSpPr>
        <xdr:cNvPr id="272" name="楕円 271"/>
        <xdr:cNvSpPr/>
      </xdr:nvSpPr>
      <xdr:spPr>
        <a:xfrm>
          <a:off x="15621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67327</xdr:rowOff>
    </xdr:from>
    <xdr:ext cx="736600" cy="259045"/>
    <xdr:sp macro="" textlink="">
      <xdr:nvSpPr>
        <xdr:cNvPr id="273" name="テキスト ボックス 272"/>
        <xdr:cNvSpPr txBox="1"/>
      </xdr:nvSpPr>
      <xdr:spPr>
        <a:xfrm>
          <a:off x="15290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82550</xdr:rowOff>
    </xdr:from>
    <xdr:to>
      <xdr:col>74</xdr:col>
      <xdr:colOff>31750</xdr:colOff>
      <xdr:row>58</xdr:row>
      <xdr:rowOff>12700</xdr:rowOff>
    </xdr:to>
    <xdr:sp macro="" textlink="">
      <xdr:nvSpPr>
        <xdr:cNvPr id="274" name="楕円 273"/>
        <xdr:cNvSpPr/>
      </xdr:nvSpPr>
      <xdr:spPr>
        <a:xfrm>
          <a:off x="14732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22877</xdr:rowOff>
    </xdr:from>
    <xdr:ext cx="762000" cy="259045"/>
    <xdr:sp macro="" textlink="">
      <xdr:nvSpPr>
        <xdr:cNvPr id="275" name="テキスト ボックス 274"/>
        <xdr:cNvSpPr txBox="1"/>
      </xdr:nvSpPr>
      <xdr:spPr>
        <a:xfrm>
          <a:off x="14401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44450</xdr:rowOff>
    </xdr:from>
    <xdr:to>
      <xdr:col>69</xdr:col>
      <xdr:colOff>142875</xdr:colOff>
      <xdr:row>57</xdr:row>
      <xdr:rowOff>146050</xdr:rowOff>
    </xdr:to>
    <xdr:sp macro="" textlink="">
      <xdr:nvSpPr>
        <xdr:cNvPr id="276" name="楕円 275"/>
        <xdr:cNvSpPr/>
      </xdr:nvSpPr>
      <xdr:spPr>
        <a:xfrm>
          <a:off x="13843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156227</xdr:rowOff>
    </xdr:from>
    <xdr:ext cx="762000" cy="259045"/>
    <xdr:sp macro="" textlink="">
      <xdr:nvSpPr>
        <xdr:cNvPr id="277" name="テキスト ボックス 276"/>
        <xdr:cNvSpPr txBox="1"/>
      </xdr:nvSpPr>
      <xdr:spPr>
        <a:xfrm>
          <a:off x="13512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78" name="楕円 277"/>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130827</xdr:rowOff>
    </xdr:from>
    <xdr:ext cx="762000" cy="259045"/>
    <xdr:sp macro="" textlink="">
      <xdr:nvSpPr>
        <xdr:cNvPr id="279" name="テキスト ボックス 278"/>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保育所運営費補助金などが増加したことなどによって、令和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依然として類似団体平均を上回っている状況であり適正化に努めていく必要がある。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66040</xdr:rowOff>
    </xdr:from>
    <xdr:to>
      <xdr:col>82</xdr:col>
      <xdr:colOff>107950</xdr:colOff>
      <xdr:row>40</xdr:row>
      <xdr:rowOff>73660</xdr:rowOff>
    </xdr:to>
    <xdr:cxnSp macro="">
      <xdr:nvCxnSpPr>
        <xdr:cNvPr id="307" name="直線コネクタ 306"/>
        <xdr:cNvCxnSpPr/>
      </xdr:nvCxnSpPr>
      <xdr:spPr>
        <a:xfrm flipV="1">
          <a:off x="16510000" y="555244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45737</xdr:rowOff>
    </xdr:from>
    <xdr:ext cx="762000" cy="259045"/>
    <xdr:sp macro="" textlink="">
      <xdr:nvSpPr>
        <xdr:cNvPr id="308" name="補助費等最小値テキスト"/>
        <xdr:cNvSpPr txBox="1"/>
      </xdr:nvSpPr>
      <xdr:spPr>
        <a:xfrm>
          <a:off x="16598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73660</xdr:rowOff>
    </xdr:from>
    <xdr:to>
      <xdr:col>82</xdr:col>
      <xdr:colOff>196850</xdr:colOff>
      <xdr:row>40</xdr:row>
      <xdr:rowOff>73660</xdr:rowOff>
    </xdr:to>
    <xdr:cxnSp macro="">
      <xdr:nvCxnSpPr>
        <xdr:cNvPr id="309" name="直線コネクタ 308"/>
        <xdr:cNvCxnSpPr/>
      </xdr:nvCxnSpPr>
      <xdr:spPr>
        <a:xfrm>
          <a:off x="16421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152417</xdr:rowOff>
    </xdr:from>
    <xdr:ext cx="762000" cy="259045"/>
    <xdr:sp macro="" textlink="">
      <xdr:nvSpPr>
        <xdr:cNvPr id="310" name="補助費等最大値テキスト"/>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66040</xdr:rowOff>
    </xdr:from>
    <xdr:to>
      <xdr:col>82</xdr:col>
      <xdr:colOff>196850</xdr:colOff>
      <xdr:row>32</xdr:row>
      <xdr:rowOff>66040</xdr:rowOff>
    </xdr:to>
    <xdr:cxnSp macro="">
      <xdr:nvCxnSpPr>
        <xdr:cNvPr id="311" name="直線コネクタ 310"/>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149860</xdr:rowOff>
    </xdr:from>
    <xdr:to>
      <xdr:col>82</xdr:col>
      <xdr:colOff>107950</xdr:colOff>
      <xdr:row>34</xdr:row>
      <xdr:rowOff>157480</xdr:rowOff>
    </xdr:to>
    <xdr:cxnSp macro="">
      <xdr:nvCxnSpPr>
        <xdr:cNvPr id="312" name="直線コネクタ 311"/>
        <xdr:cNvCxnSpPr/>
      </xdr:nvCxnSpPr>
      <xdr:spPr>
        <a:xfrm>
          <a:off x="15671800" y="59791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62247</xdr:rowOff>
    </xdr:from>
    <xdr:ext cx="762000" cy="259045"/>
    <xdr:sp macro="" textlink="">
      <xdr:nvSpPr>
        <xdr:cNvPr id="313" name="補助費等平均値テキスト"/>
        <xdr:cNvSpPr txBox="1"/>
      </xdr:nvSpPr>
      <xdr:spPr>
        <a:xfrm>
          <a:off x="16598900" y="5720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45720</xdr:rowOff>
    </xdr:from>
    <xdr:to>
      <xdr:col>82</xdr:col>
      <xdr:colOff>158750</xdr:colOff>
      <xdr:row>34</xdr:row>
      <xdr:rowOff>147320</xdr:rowOff>
    </xdr:to>
    <xdr:sp macro="" textlink="">
      <xdr:nvSpPr>
        <xdr:cNvPr id="314" name="フローチャート: 判断 313"/>
        <xdr:cNvSpPr/>
      </xdr:nvSpPr>
      <xdr:spPr>
        <a:xfrm>
          <a:off x="164592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149860</xdr:rowOff>
    </xdr:from>
    <xdr:to>
      <xdr:col>78</xdr:col>
      <xdr:colOff>69850</xdr:colOff>
      <xdr:row>35</xdr:row>
      <xdr:rowOff>77470</xdr:rowOff>
    </xdr:to>
    <xdr:cxnSp macro="">
      <xdr:nvCxnSpPr>
        <xdr:cNvPr id="315" name="直線コネクタ 314"/>
        <xdr:cNvCxnSpPr/>
      </xdr:nvCxnSpPr>
      <xdr:spPr>
        <a:xfrm flipV="1">
          <a:off x="14782800" y="59791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22860</xdr:rowOff>
    </xdr:from>
    <xdr:to>
      <xdr:col>78</xdr:col>
      <xdr:colOff>120650</xdr:colOff>
      <xdr:row>34</xdr:row>
      <xdr:rowOff>124460</xdr:rowOff>
    </xdr:to>
    <xdr:sp macro="" textlink="">
      <xdr:nvSpPr>
        <xdr:cNvPr id="316" name="フローチャート: 判断 315"/>
        <xdr:cNvSpPr/>
      </xdr:nvSpPr>
      <xdr:spPr>
        <a:xfrm>
          <a:off x="15621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134637</xdr:rowOff>
    </xdr:from>
    <xdr:ext cx="736600" cy="259045"/>
    <xdr:sp macro="" textlink="">
      <xdr:nvSpPr>
        <xdr:cNvPr id="317" name="テキスト ボックス 316"/>
        <xdr:cNvSpPr txBox="1"/>
      </xdr:nvSpPr>
      <xdr:spPr>
        <a:xfrm>
          <a:off x="15290800" y="562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77470</xdr:rowOff>
    </xdr:from>
    <xdr:to>
      <xdr:col>73</xdr:col>
      <xdr:colOff>180975</xdr:colOff>
      <xdr:row>35</xdr:row>
      <xdr:rowOff>146050</xdr:rowOff>
    </xdr:to>
    <xdr:cxnSp macro="">
      <xdr:nvCxnSpPr>
        <xdr:cNvPr id="318" name="直線コネクタ 317"/>
        <xdr:cNvCxnSpPr/>
      </xdr:nvCxnSpPr>
      <xdr:spPr>
        <a:xfrm flipV="1">
          <a:off x="13893800" y="60782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53340</xdr:rowOff>
    </xdr:from>
    <xdr:to>
      <xdr:col>74</xdr:col>
      <xdr:colOff>31750</xdr:colOff>
      <xdr:row>34</xdr:row>
      <xdr:rowOff>154940</xdr:rowOff>
    </xdr:to>
    <xdr:sp macro="" textlink="">
      <xdr:nvSpPr>
        <xdr:cNvPr id="319" name="フローチャート: 判断 318"/>
        <xdr:cNvSpPr/>
      </xdr:nvSpPr>
      <xdr:spPr>
        <a:xfrm>
          <a:off x="14732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165117</xdr:rowOff>
    </xdr:from>
    <xdr:ext cx="762000" cy="259045"/>
    <xdr:sp macro="" textlink="">
      <xdr:nvSpPr>
        <xdr:cNvPr id="320" name="テキスト ボックス 319"/>
        <xdr:cNvSpPr txBox="1"/>
      </xdr:nvSpPr>
      <xdr:spPr>
        <a:xfrm>
          <a:off x="14401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146050</xdr:rowOff>
    </xdr:from>
    <xdr:to>
      <xdr:col>69</xdr:col>
      <xdr:colOff>92075</xdr:colOff>
      <xdr:row>36</xdr:row>
      <xdr:rowOff>20320</xdr:rowOff>
    </xdr:to>
    <xdr:cxnSp macro="">
      <xdr:nvCxnSpPr>
        <xdr:cNvPr id="321" name="直線コネクタ 320"/>
        <xdr:cNvCxnSpPr/>
      </xdr:nvCxnSpPr>
      <xdr:spPr>
        <a:xfrm flipV="1">
          <a:off x="13004800" y="6146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53340</xdr:rowOff>
    </xdr:from>
    <xdr:to>
      <xdr:col>69</xdr:col>
      <xdr:colOff>142875</xdr:colOff>
      <xdr:row>34</xdr:row>
      <xdr:rowOff>154940</xdr:rowOff>
    </xdr:to>
    <xdr:sp macro="" textlink="">
      <xdr:nvSpPr>
        <xdr:cNvPr id="322" name="フローチャート: 判断 321"/>
        <xdr:cNvSpPr/>
      </xdr:nvSpPr>
      <xdr:spPr>
        <a:xfrm>
          <a:off x="13843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165117</xdr:rowOff>
    </xdr:from>
    <xdr:ext cx="762000" cy="259045"/>
    <xdr:sp macro="" textlink="">
      <xdr:nvSpPr>
        <xdr:cNvPr id="323" name="テキスト ボックス 322"/>
        <xdr:cNvSpPr txBox="1"/>
      </xdr:nvSpPr>
      <xdr:spPr>
        <a:xfrm>
          <a:off x="13512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45720</xdr:rowOff>
    </xdr:from>
    <xdr:to>
      <xdr:col>65</xdr:col>
      <xdr:colOff>53975</xdr:colOff>
      <xdr:row>34</xdr:row>
      <xdr:rowOff>147320</xdr:rowOff>
    </xdr:to>
    <xdr:sp macro="" textlink="">
      <xdr:nvSpPr>
        <xdr:cNvPr id="324" name="フローチャート: 判断 323"/>
        <xdr:cNvSpPr/>
      </xdr:nvSpPr>
      <xdr:spPr>
        <a:xfrm>
          <a:off x="12954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157497</xdr:rowOff>
    </xdr:from>
    <xdr:ext cx="762000" cy="259045"/>
    <xdr:sp macro="" textlink="">
      <xdr:nvSpPr>
        <xdr:cNvPr id="325" name="テキスト ボックス 324"/>
        <xdr:cNvSpPr txBox="1"/>
      </xdr:nvSpPr>
      <xdr:spPr>
        <a:xfrm>
          <a:off x="12623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106680</xdr:rowOff>
    </xdr:from>
    <xdr:to>
      <xdr:col>82</xdr:col>
      <xdr:colOff>158750</xdr:colOff>
      <xdr:row>35</xdr:row>
      <xdr:rowOff>36830</xdr:rowOff>
    </xdr:to>
    <xdr:sp macro="" textlink="">
      <xdr:nvSpPr>
        <xdr:cNvPr id="331" name="楕円 330"/>
        <xdr:cNvSpPr/>
      </xdr:nvSpPr>
      <xdr:spPr>
        <a:xfrm>
          <a:off x="164592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78757</xdr:rowOff>
    </xdr:from>
    <xdr:ext cx="762000" cy="259045"/>
    <xdr:sp macro="" textlink="">
      <xdr:nvSpPr>
        <xdr:cNvPr id="332" name="補助費等該当値テキスト"/>
        <xdr:cNvSpPr txBox="1"/>
      </xdr:nvSpPr>
      <xdr:spPr>
        <a:xfrm>
          <a:off x="16598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99060</xdr:rowOff>
    </xdr:from>
    <xdr:to>
      <xdr:col>78</xdr:col>
      <xdr:colOff>120650</xdr:colOff>
      <xdr:row>35</xdr:row>
      <xdr:rowOff>29210</xdr:rowOff>
    </xdr:to>
    <xdr:sp macro="" textlink="">
      <xdr:nvSpPr>
        <xdr:cNvPr id="333" name="楕円 332"/>
        <xdr:cNvSpPr/>
      </xdr:nvSpPr>
      <xdr:spPr>
        <a:xfrm>
          <a:off x="15621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13987</xdr:rowOff>
    </xdr:from>
    <xdr:ext cx="736600" cy="259045"/>
    <xdr:sp macro="" textlink="">
      <xdr:nvSpPr>
        <xdr:cNvPr id="334" name="テキスト ボックス 333"/>
        <xdr:cNvSpPr txBox="1"/>
      </xdr:nvSpPr>
      <xdr:spPr>
        <a:xfrm>
          <a:off x="15290800" y="601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26670</xdr:rowOff>
    </xdr:from>
    <xdr:to>
      <xdr:col>74</xdr:col>
      <xdr:colOff>31750</xdr:colOff>
      <xdr:row>35</xdr:row>
      <xdr:rowOff>128270</xdr:rowOff>
    </xdr:to>
    <xdr:sp macro="" textlink="">
      <xdr:nvSpPr>
        <xdr:cNvPr id="335" name="楕円 334"/>
        <xdr:cNvSpPr/>
      </xdr:nvSpPr>
      <xdr:spPr>
        <a:xfrm>
          <a:off x="14732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113047</xdr:rowOff>
    </xdr:from>
    <xdr:ext cx="762000" cy="259045"/>
    <xdr:sp macro="" textlink="">
      <xdr:nvSpPr>
        <xdr:cNvPr id="336" name="テキスト ボックス 335"/>
        <xdr:cNvSpPr txBox="1"/>
      </xdr:nvSpPr>
      <xdr:spPr>
        <a:xfrm>
          <a:off x="14401800" y="611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95250</xdr:rowOff>
    </xdr:from>
    <xdr:to>
      <xdr:col>69</xdr:col>
      <xdr:colOff>142875</xdr:colOff>
      <xdr:row>36</xdr:row>
      <xdr:rowOff>25400</xdr:rowOff>
    </xdr:to>
    <xdr:sp macro="" textlink="">
      <xdr:nvSpPr>
        <xdr:cNvPr id="337" name="楕円 336"/>
        <xdr:cNvSpPr/>
      </xdr:nvSpPr>
      <xdr:spPr>
        <a:xfrm>
          <a:off x="13843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10177</xdr:rowOff>
    </xdr:from>
    <xdr:ext cx="762000" cy="259045"/>
    <xdr:sp macro="" textlink="">
      <xdr:nvSpPr>
        <xdr:cNvPr id="338" name="テキスト ボックス 337"/>
        <xdr:cNvSpPr txBox="1"/>
      </xdr:nvSpPr>
      <xdr:spPr>
        <a:xfrm>
          <a:off x="13512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140970</xdr:rowOff>
    </xdr:from>
    <xdr:to>
      <xdr:col>65</xdr:col>
      <xdr:colOff>53975</xdr:colOff>
      <xdr:row>36</xdr:row>
      <xdr:rowOff>71120</xdr:rowOff>
    </xdr:to>
    <xdr:sp macro="" textlink="">
      <xdr:nvSpPr>
        <xdr:cNvPr id="339" name="楕円 338"/>
        <xdr:cNvSpPr/>
      </xdr:nvSpPr>
      <xdr:spPr>
        <a:xfrm>
          <a:off x="12954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55897</xdr:rowOff>
    </xdr:from>
    <xdr:ext cx="762000" cy="259045"/>
    <xdr:sp macro="" textlink="">
      <xdr:nvSpPr>
        <xdr:cNvPr id="340" name="テキスト ボックス 339"/>
        <xdr:cNvSpPr txBox="1"/>
      </xdr:nvSpPr>
      <xdr:spPr>
        <a:xfrm>
          <a:off x="12623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教育・福祉施設等整備事業債、地方道路等整備事業債の償還が増加したため令和３年度と比較して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普通建設事業の精査・優先順位付けを行うなど、公債費負担の適正化に努めていきたい。</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157480</xdr:rowOff>
    </xdr:to>
    <xdr:cxnSp macro="">
      <xdr:nvCxnSpPr>
        <xdr:cNvPr id="368" name="直線コネクタ 367"/>
        <xdr:cNvCxnSpPr/>
      </xdr:nvCxnSpPr>
      <xdr:spPr>
        <a:xfrm flipV="1">
          <a:off x="4826000" y="125552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129557</xdr:rowOff>
    </xdr:from>
    <xdr:ext cx="762000" cy="259045"/>
    <xdr:sp macro="" textlink="">
      <xdr:nvSpPr>
        <xdr:cNvPr id="369" name="公債費最小値テキスト"/>
        <xdr:cNvSpPr txBox="1"/>
      </xdr:nvSpPr>
      <xdr:spPr>
        <a:xfrm>
          <a:off x="4914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157480</xdr:rowOff>
    </xdr:from>
    <xdr:to>
      <xdr:col>24</xdr:col>
      <xdr:colOff>114300</xdr:colOff>
      <xdr:row>80</xdr:row>
      <xdr:rowOff>157480</xdr:rowOff>
    </xdr:to>
    <xdr:cxnSp macro="">
      <xdr:nvCxnSpPr>
        <xdr:cNvPr id="370" name="直線コネクタ 369"/>
        <xdr:cNvCxnSpPr/>
      </xdr:nvCxnSpPr>
      <xdr:spPr>
        <a:xfrm>
          <a:off x="4737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71" name="公債費最大値テキスト"/>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72" name="直線コネクタ 371"/>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58420</xdr:rowOff>
    </xdr:from>
    <xdr:to>
      <xdr:col>24</xdr:col>
      <xdr:colOff>25400</xdr:colOff>
      <xdr:row>76</xdr:row>
      <xdr:rowOff>134620</xdr:rowOff>
    </xdr:to>
    <xdr:cxnSp macro="">
      <xdr:nvCxnSpPr>
        <xdr:cNvPr id="373" name="直線コネクタ 372"/>
        <xdr:cNvCxnSpPr/>
      </xdr:nvCxnSpPr>
      <xdr:spPr>
        <a:xfrm>
          <a:off x="3987800" y="130886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13988</xdr:rowOff>
    </xdr:from>
    <xdr:ext cx="762000" cy="259045"/>
    <xdr:sp macro="" textlink="">
      <xdr:nvSpPr>
        <xdr:cNvPr id="374" name="公債費平均値テキスト"/>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5" name="フローチャート: 判断 374"/>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58420</xdr:rowOff>
    </xdr:from>
    <xdr:to>
      <xdr:col>19</xdr:col>
      <xdr:colOff>187325</xdr:colOff>
      <xdr:row>76</xdr:row>
      <xdr:rowOff>66039</xdr:rowOff>
    </xdr:to>
    <xdr:cxnSp macro="">
      <xdr:nvCxnSpPr>
        <xdr:cNvPr id="376" name="直線コネクタ 375"/>
        <xdr:cNvCxnSpPr/>
      </xdr:nvCxnSpPr>
      <xdr:spPr>
        <a:xfrm flipV="1">
          <a:off x="3098800" y="130886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77" name="フローチャート: 判断 376"/>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97807</xdr:rowOff>
    </xdr:from>
    <xdr:ext cx="736600" cy="259045"/>
    <xdr:sp macro="" textlink="">
      <xdr:nvSpPr>
        <xdr:cNvPr id="378" name="テキスト ボックス 377"/>
        <xdr:cNvSpPr txBox="1"/>
      </xdr:nvSpPr>
      <xdr:spPr>
        <a:xfrm>
          <a:off x="3606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20320</xdr:rowOff>
    </xdr:from>
    <xdr:to>
      <xdr:col>15</xdr:col>
      <xdr:colOff>98425</xdr:colOff>
      <xdr:row>76</xdr:row>
      <xdr:rowOff>66039</xdr:rowOff>
    </xdr:to>
    <xdr:cxnSp macro="">
      <xdr:nvCxnSpPr>
        <xdr:cNvPr id="379" name="直線コネクタ 378"/>
        <xdr:cNvCxnSpPr/>
      </xdr:nvCxnSpPr>
      <xdr:spPr>
        <a:xfrm>
          <a:off x="2209800" y="130505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0" name="フローチャート: 判断 379"/>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158766</xdr:rowOff>
    </xdr:from>
    <xdr:ext cx="762000" cy="259045"/>
    <xdr:sp macro="" textlink="">
      <xdr:nvSpPr>
        <xdr:cNvPr id="381" name="テキスト ボックス 380"/>
        <xdr:cNvSpPr txBox="1"/>
      </xdr:nvSpPr>
      <xdr:spPr>
        <a:xfrm>
          <a:off x="2717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123190</xdr:rowOff>
    </xdr:from>
    <xdr:to>
      <xdr:col>11</xdr:col>
      <xdr:colOff>9525</xdr:colOff>
      <xdr:row>76</xdr:row>
      <xdr:rowOff>20320</xdr:rowOff>
    </xdr:to>
    <xdr:cxnSp macro="">
      <xdr:nvCxnSpPr>
        <xdr:cNvPr id="382" name="直線コネクタ 381"/>
        <xdr:cNvCxnSpPr/>
      </xdr:nvCxnSpPr>
      <xdr:spPr>
        <a:xfrm>
          <a:off x="1320800" y="129819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3" name="フローチャート: 判断 382"/>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10177</xdr:rowOff>
    </xdr:from>
    <xdr:ext cx="762000" cy="259045"/>
    <xdr:sp macro="" textlink="">
      <xdr:nvSpPr>
        <xdr:cNvPr id="384" name="テキスト ボックス 383"/>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85" name="フローチャート: 判断 384"/>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386" name="テキスト ボックス 385"/>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83820</xdr:rowOff>
    </xdr:from>
    <xdr:to>
      <xdr:col>24</xdr:col>
      <xdr:colOff>76200</xdr:colOff>
      <xdr:row>77</xdr:row>
      <xdr:rowOff>13970</xdr:rowOff>
    </xdr:to>
    <xdr:sp macro="" textlink="">
      <xdr:nvSpPr>
        <xdr:cNvPr id="392" name="楕円 391"/>
        <xdr:cNvSpPr/>
      </xdr:nvSpPr>
      <xdr:spPr>
        <a:xfrm>
          <a:off x="47752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100347</xdr:rowOff>
    </xdr:from>
    <xdr:ext cx="762000" cy="259045"/>
    <xdr:sp macro="" textlink="">
      <xdr:nvSpPr>
        <xdr:cNvPr id="393" name="公債費該当値テキスト"/>
        <xdr:cNvSpPr txBox="1"/>
      </xdr:nvSpPr>
      <xdr:spPr>
        <a:xfrm>
          <a:off x="49149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xdr:rowOff>
    </xdr:from>
    <xdr:to>
      <xdr:col>20</xdr:col>
      <xdr:colOff>38100</xdr:colOff>
      <xdr:row>76</xdr:row>
      <xdr:rowOff>109220</xdr:rowOff>
    </xdr:to>
    <xdr:sp macro="" textlink="">
      <xdr:nvSpPr>
        <xdr:cNvPr id="394" name="楕円 393"/>
        <xdr:cNvSpPr/>
      </xdr:nvSpPr>
      <xdr:spPr>
        <a:xfrm>
          <a:off x="3937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119397</xdr:rowOff>
    </xdr:from>
    <xdr:ext cx="736600" cy="259045"/>
    <xdr:sp macro="" textlink="">
      <xdr:nvSpPr>
        <xdr:cNvPr id="395" name="テキスト ボックス 394"/>
        <xdr:cNvSpPr txBox="1"/>
      </xdr:nvSpPr>
      <xdr:spPr>
        <a:xfrm>
          <a:off x="3606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15239</xdr:rowOff>
    </xdr:from>
    <xdr:to>
      <xdr:col>15</xdr:col>
      <xdr:colOff>149225</xdr:colOff>
      <xdr:row>76</xdr:row>
      <xdr:rowOff>116839</xdr:rowOff>
    </xdr:to>
    <xdr:sp macro="" textlink="">
      <xdr:nvSpPr>
        <xdr:cNvPr id="396" name="楕円 395"/>
        <xdr:cNvSpPr/>
      </xdr:nvSpPr>
      <xdr:spPr>
        <a:xfrm>
          <a:off x="3048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127017</xdr:rowOff>
    </xdr:from>
    <xdr:ext cx="762000" cy="259045"/>
    <xdr:sp macro="" textlink="">
      <xdr:nvSpPr>
        <xdr:cNvPr id="397" name="テキスト ボックス 396"/>
        <xdr:cNvSpPr txBox="1"/>
      </xdr:nvSpPr>
      <xdr:spPr>
        <a:xfrm>
          <a:off x="2717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140970</xdr:rowOff>
    </xdr:from>
    <xdr:to>
      <xdr:col>11</xdr:col>
      <xdr:colOff>60325</xdr:colOff>
      <xdr:row>76</xdr:row>
      <xdr:rowOff>71120</xdr:rowOff>
    </xdr:to>
    <xdr:sp macro="" textlink="">
      <xdr:nvSpPr>
        <xdr:cNvPr id="398" name="楕円 397"/>
        <xdr:cNvSpPr/>
      </xdr:nvSpPr>
      <xdr:spPr>
        <a:xfrm>
          <a:off x="2159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81297</xdr:rowOff>
    </xdr:from>
    <xdr:ext cx="762000" cy="259045"/>
    <xdr:sp macro="" textlink="">
      <xdr:nvSpPr>
        <xdr:cNvPr id="399" name="テキスト ボックス 398"/>
        <xdr:cNvSpPr txBox="1"/>
      </xdr:nvSpPr>
      <xdr:spPr>
        <a:xfrm>
          <a:off x="1828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72390</xdr:rowOff>
    </xdr:from>
    <xdr:to>
      <xdr:col>6</xdr:col>
      <xdr:colOff>171450</xdr:colOff>
      <xdr:row>76</xdr:row>
      <xdr:rowOff>2539</xdr:rowOff>
    </xdr:to>
    <xdr:sp macro="" textlink="">
      <xdr:nvSpPr>
        <xdr:cNvPr id="400" name="楕円 399"/>
        <xdr:cNvSpPr/>
      </xdr:nvSpPr>
      <xdr:spPr>
        <a:xfrm>
          <a:off x="1270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12717</xdr:rowOff>
    </xdr:from>
    <xdr:ext cx="762000" cy="259045"/>
    <xdr:sp macro="" textlink="">
      <xdr:nvSpPr>
        <xdr:cNvPr id="401" name="テキスト ボックス 400"/>
        <xdr:cNvSpPr txBox="1"/>
      </xdr:nvSpPr>
      <xdr:spPr>
        <a:xfrm>
          <a:off x="939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公債費以外の経常収支比率は人件費、物件費及び補助費等の影響により、類似団体平均より</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ポイントも上回っている。</a:t>
          </a:r>
        </a:p>
        <a:p>
          <a:r>
            <a:rPr kumimoji="1" lang="ja-JP" altLang="en-US" sz="1300">
              <a:latin typeface="ＭＳ Ｐゴシック" panose="020B0600070205080204" pitchFamily="50" charset="-128"/>
              <a:ea typeface="ＭＳ Ｐゴシック" panose="020B0600070205080204" pitchFamily="50" charset="-128"/>
            </a:rPr>
            <a:t>　公債費では類似団体の平均を下回っているため、本市の経常収支比率に悪影響を与えている人件費、物件費及び補助費等の経常一般財源の抑制に努め、経常収支比率の改善を図る。</a:t>
          </a: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80</xdr:row>
      <xdr:rowOff>136144</xdr:rowOff>
    </xdr:to>
    <xdr:cxnSp macro="">
      <xdr:nvCxnSpPr>
        <xdr:cNvPr id="427" name="直線コネクタ 426"/>
        <xdr:cNvCxnSpPr/>
      </xdr:nvCxnSpPr>
      <xdr:spPr>
        <a:xfrm flipV="1">
          <a:off x="16510000" y="12837160"/>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108221</xdr:rowOff>
    </xdr:from>
    <xdr:ext cx="762000" cy="259045"/>
    <xdr:sp macro="" textlink="">
      <xdr:nvSpPr>
        <xdr:cNvPr id="428" name="公債費以外最小値テキスト"/>
        <xdr:cNvSpPr txBox="1"/>
      </xdr:nvSpPr>
      <xdr:spPr>
        <a:xfrm>
          <a:off x="16598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136144</xdr:rowOff>
    </xdr:from>
    <xdr:to>
      <xdr:col>82</xdr:col>
      <xdr:colOff>196850</xdr:colOff>
      <xdr:row>80</xdr:row>
      <xdr:rowOff>136144</xdr:rowOff>
    </xdr:to>
    <xdr:cxnSp macro="">
      <xdr:nvCxnSpPr>
        <xdr:cNvPr id="429" name="直線コネクタ 428"/>
        <xdr:cNvCxnSpPr/>
      </xdr:nvCxnSpPr>
      <xdr:spPr>
        <a:xfrm>
          <a:off x="16421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30" name="公債費以外最大値テキスト"/>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31" name="直線コネクタ 430"/>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110998</xdr:rowOff>
    </xdr:from>
    <xdr:to>
      <xdr:col>82</xdr:col>
      <xdr:colOff>107950</xdr:colOff>
      <xdr:row>78</xdr:row>
      <xdr:rowOff>104139</xdr:rowOff>
    </xdr:to>
    <xdr:cxnSp macro="">
      <xdr:nvCxnSpPr>
        <xdr:cNvPr id="432" name="直線コネクタ 431"/>
        <xdr:cNvCxnSpPr/>
      </xdr:nvCxnSpPr>
      <xdr:spPr>
        <a:xfrm>
          <a:off x="15671800" y="13312648"/>
          <a:ext cx="838200" cy="16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113301</xdr:rowOff>
    </xdr:from>
    <xdr:ext cx="762000" cy="259045"/>
    <xdr:sp macro="" textlink="">
      <xdr:nvSpPr>
        <xdr:cNvPr id="433" name="公債費以外平均値テキスト"/>
        <xdr:cNvSpPr txBox="1"/>
      </xdr:nvSpPr>
      <xdr:spPr>
        <a:xfrm>
          <a:off x="16598900" y="13143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34" name="フローチャート: 判断 433"/>
        <xdr:cNvSpPr/>
      </xdr:nvSpPr>
      <xdr:spPr>
        <a:xfrm>
          <a:off x="164592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110998</xdr:rowOff>
    </xdr:from>
    <xdr:to>
      <xdr:col>78</xdr:col>
      <xdr:colOff>69850</xdr:colOff>
      <xdr:row>79</xdr:row>
      <xdr:rowOff>46989</xdr:rowOff>
    </xdr:to>
    <xdr:cxnSp macro="">
      <xdr:nvCxnSpPr>
        <xdr:cNvPr id="435" name="直線コネクタ 434"/>
        <xdr:cNvCxnSpPr/>
      </xdr:nvCxnSpPr>
      <xdr:spPr>
        <a:xfrm flipV="1">
          <a:off x="14782800" y="13312648"/>
          <a:ext cx="889000" cy="27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6" name="フローチャート: 判断 435"/>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75963</xdr:rowOff>
    </xdr:from>
    <xdr:ext cx="736600" cy="259045"/>
    <xdr:sp macro="" textlink="">
      <xdr:nvSpPr>
        <xdr:cNvPr id="437" name="テキスト ボックス 436"/>
        <xdr:cNvSpPr txBox="1"/>
      </xdr:nvSpPr>
      <xdr:spPr>
        <a:xfrm>
          <a:off x="15290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46989</xdr:rowOff>
    </xdr:from>
    <xdr:to>
      <xdr:col>73</xdr:col>
      <xdr:colOff>180975</xdr:colOff>
      <xdr:row>79</xdr:row>
      <xdr:rowOff>138430</xdr:rowOff>
    </xdr:to>
    <xdr:cxnSp macro="">
      <xdr:nvCxnSpPr>
        <xdr:cNvPr id="438" name="直線コネクタ 437"/>
        <xdr:cNvCxnSpPr/>
      </xdr:nvCxnSpPr>
      <xdr:spPr>
        <a:xfrm flipV="1">
          <a:off x="13893800" y="1359153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9" name="フローチャート: 判断 438"/>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50816</xdr:rowOff>
    </xdr:from>
    <xdr:ext cx="762000" cy="259045"/>
    <xdr:sp macro="" textlink="">
      <xdr:nvSpPr>
        <xdr:cNvPr id="440" name="テキスト ボックス 439"/>
        <xdr:cNvSpPr txBox="1"/>
      </xdr:nvSpPr>
      <xdr:spPr>
        <a:xfrm>
          <a:off x="14401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138430</xdr:rowOff>
    </xdr:from>
    <xdr:to>
      <xdr:col>69</xdr:col>
      <xdr:colOff>92075</xdr:colOff>
      <xdr:row>80</xdr:row>
      <xdr:rowOff>3556</xdr:rowOff>
    </xdr:to>
    <xdr:cxnSp macro="">
      <xdr:nvCxnSpPr>
        <xdr:cNvPr id="441" name="直線コネクタ 440"/>
        <xdr:cNvCxnSpPr/>
      </xdr:nvCxnSpPr>
      <xdr:spPr>
        <a:xfrm flipV="1">
          <a:off x="13004800" y="136829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101346</xdr:rowOff>
    </xdr:from>
    <xdr:to>
      <xdr:col>69</xdr:col>
      <xdr:colOff>142875</xdr:colOff>
      <xdr:row>78</xdr:row>
      <xdr:rowOff>31496</xdr:rowOff>
    </xdr:to>
    <xdr:sp macro="" textlink="">
      <xdr:nvSpPr>
        <xdr:cNvPr id="442" name="フローチャート: 判断 441"/>
        <xdr:cNvSpPr/>
      </xdr:nvSpPr>
      <xdr:spPr>
        <a:xfrm>
          <a:off x="13843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41673</xdr:rowOff>
    </xdr:from>
    <xdr:ext cx="762000" cy="259045"/>
    <xdr:sp macro="" textlink="">
      <xdr:nvSpPr>
        <xdr:cNvPr id="443" name="テキスト ボックス 442"/>
        <xdr:cNvSpPr txBox="1"/>
      </xdr:nvSpPr>
      <xdr:spPr>
        <a:xfrm>
          <a:off x="13512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44" name="フローチャート: 判断 443"/>
        <xdr:cNvSpPr/>
      </xdr:nvSpPr>
      <xdr:spPr>
        <a:xfrm>
          <a:off x="12954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5097</xdr:rowOff>
    </xdr:from>
    <xdr:ext cx="762000" cy="259045"/>
    <xdr:sp macro="" textlink="">
      <xdr:nvSpPr>
        <xdr:cNvPr id="445" name="テキスト ボックス 444"/>
        <xdr:cNvSpPr txBox="1"/>
      </xdr:nvSpPr>
      <xdr:spPr>
        <a:xfrm>
          <a:off x="12623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53339</xdr:rowOff>
    </xdr:from>
    <xdr:to>
      <xdr:col>82</xdr:col>
      <xdr:colOff>158750</xdr:colOff>
      <xdr:row>78</xdr:row>
      <xdr:rowOff>154939</xdr:rowOff>
    </xdr:to>
    <xdr:sp macro="" textlink="">
      <xdr:nvSpPr>
        <xdr:cNvPr id="451" name="楕円 450"/>
        <xdr:cNvSpPr/>
      </xdr:nvSpPr>
      <xdr:spPr>
        <a:xfrm>
          <a:off x="164592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25416</xdr:rowOff>
    </xdr:from>
    <xdr:ext cx="762000" cy="259045"/>
    <xdr:sp macro="" textlink="">
      <xdr:nvSpPr>
        <xdr:cNvPr id="452" name="公債費以外該当値テキスト"/>
        <xdr:cNvSpPr txBox="1"/>
      </xdr:nvSpPr>
      <xdr:spPr>
        <a:xfrm>
          <a:off x="165989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60198</xdr:rowOff>
    </xdr:from>
    <xdr:to>
      <xdr:col>78</xdr:col>
      <xdr:colOff>120650</xdr:colOff>
      <xdr:row>77</xdr:row>
      <xdr:rowOff>161798</xdr:rowOff>
    </xdr:to>
    <xdr:sp macro="" textlink="">
      <xdr:nvSpPr>
        <xdr:cNvPr id="453" name="楕円 452"/>
        <xdr:cNvSpPr/>
      </xdr:nvSpPr>
      <xdr:spPr>
        <a:xfrm>
          <a:off x="15621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146575</xdr:rowOff>
    </xdr:from>
    <xdr:ext cx="736600" cy="259045"/>
    <xdr:sp macro="" textlink="">
      <xdr:nvSpPr>
        <xdr:cNvPr id="454" name="テキスト ボックス 453"/>
        <xdr:cNvSpPr txBox="1"/>
      </xdr:nvSpPr>
      <xdr:spPr>
        <a:xfrm>
          <a:off x="15290800" y="1334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167639</xdr:rowOff>
    </xdr:from>
    <xdr:to>
      <xdr:col>74</xdr:col>
      <xdr:colOff>31750</xdr:colOff>
      <xdr:row>79</xdr:row>
      <xdr:rowOff>97789</xdr:rowOff>
    </xdr:to>
    <xdr:sp macro="" textlink="">
      <xdr:nvSpPr>
        <xdr:cNvPr id="455" name="楕円 454"/>
        <xdr:cNvSpPr/>
      </xdr:nvSpPr>
      <xdr:spPr>
        <a:xfrm>
          <a:off x="14732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82566</xdr:rowOff>
    </xdr:from>
    <xdr:ext cx="762000" cy="259045"/>
    <xdr:sp macro="" textlink="">
      <xdr:nvSpPr>
        <xdr:cNvPr id="456" name="テキスト ボックス 455"/>
        <xdr:cNvSpPr txBox="1"/>
      </xdr:nvSpPr>
      <xdr:spPr>
        <a:xfrm>
          <a:off x="14401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87630</xdr:rowOff>
    </xdr:from>
    <xdr:to>
      <xdr:col>69</xdr:col>
      <xdr:colOff>142875</xdr:colOff>
      <xdr:row>80</xdr:row>
      <xdr:rowOff>17780</xdr:rowOff>
    </xdr:to>
    <xdr:sp macro="" textlink="">
      <xdr:nvSpPr>
        <xdr:cNvPr id="457" name="楕円 456"/>
        <xdr:cNvSpPr/>
      </xdr:nvSpPr>
      <xdr:spPr>
        <a:xfrm>
          <a:off x="13843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2557</xdr:rowOff>
    </xdr:from>
    <xdr:ext cx="762000" cy="259045"/>
    <xdr:sp macro="" textlink="">
      <xdr:nvSpPr>
        <xdr:cNvPr id="458" name="テキスト ボックス 457"/>
        <xdr:cNvSpPr txBox="1"/>
      </xdr:nvSpPr>
      <xdr:spPr>
        <a:xfrm>
          <a:off x="13512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124206</xdr:rowOff>
    </xdr:from>
    <xdr:to>
      <xdr:col>65</xdr:col>
      <xdr:colOff>53975</xdr:colOff>
      <xdr:row>80</xdr:row>
      <xdr:rowOff>54356</xdr:rowOff>
    </xdr:to>
    <xdr:sp macro="" textlink="">
      <xdr:nvSpPr>
        <xdr:cNvPr id="459" name="楕円 458"/>
        <xdr:cNvSpPr/>
      </xdr:nvSpPr>
      <xdr:spPr>
        <a:xfrm>
          <a:off x="129540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39133</xdr:rowOff>
    </xdr:from>
    <xdr:ext cx="762000" cy="259045"/>
    <xdr:sp macro="" textlink="">
      <xdr:nvSpPr>
        <xdr:cNvPr id="460" name="テキスト ボックス 459"/>
        <xdr:cNvSpPr txBox="1"/>
      </xdr:nvSpPr>
      <xdr:spPr>
        <a:xfrm>
          <a:off x="12623800" y="137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千葉県船橋市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142126</xdr:rowOff>
    </xdr:from>
    <xdr:to>
      <xdr:col>29</xdr:col>
      <xdr:colOff>127000</xdr:colOff>
      <xdr:row>20</xdr:row>
      <xdr:rowOff>28626</xdr:rowOff>
    </xdr:to>
    <xdr:cxnSp macro="">
      <xdr:nvCxnSpPr>
        <xdr:cNvPr id="45" name="直線コネクタ 44"/>
        <xdr:cNvCxnSpPr/>
      </xdr:nvCxnSpPr>
      <xdr:spPr bwMode="auto">
        <a:xfrm flipV="1">
          <a:off x="5651500" y="2247151"/>
          <a:ext cx="0" cy="12581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703</xdr:rowOff>
    </xdr:from>
    <xdr:ext cx="762000" cy="259045"/>
    <xdr:sp macro="" textlink="">
      <xdr:nvSpPr>
        <xdr:cNvPr id="46" name="人口1人当たり決算額の推移最小値テキスト130"/>
        <xdr:cNvSpPr txBox="1"/>
      </xdr:nvSpPr>
      <xdr:spPr>
        <a:xfrm>
          <a:off x="5740400" y="3477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28626</xdr:rowOff>
    </xdr:from>
    <xdr:to>
      <xdr:col>30</xdr:col>
      <xdr:colOff>25400</xdr:colOff>
      <xdr:row>20</xdr:row>
      <xdr:rowOff>28626</xdr:rowOff>
    </xdr:to>
    <xdr:cxnSp macro="">
      <xdr:nvCxnSpPr>
        <xdr:cNvPr id="47" name="直線コネクタ 46"/>
        <xdr:cNvCxnSpPr/>
      </xdr:nvCxnSpPr>
      <xdr:spPr bwMode="auto">
        <a:xfrm>
          <a:off x="5562600" y="35052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57053</xdr:rowOff>
    </xdr:from>
    <xdr:ext cx="762000" cy="259045"/>
    <xdr:sp macro="" textlink="">
      <xdr:nvSpPr>
        <xdr:cNvPr id="48" name="人口1人当たり決算額の推移最大値テキスト130"/>
        <xdr:cNvSpPr txBox="1"/>
      </xdr:nvSpPr>
      <xdr:spPr>
        <a:xfrm>
          <a:off x="5740400" y="199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142126</xdr:rowOff>
    </xdr:from>
    <xdr:to>
      <xdr:col>30</xdr:col>
      <xdr:colOff>25400</xdr:colOff>
      <xdr:row>12</xdr:row>
      <xdr:rowOff>142126</xdr:rowOff>
    </xdr:to>
    <xdr:cxnSp macro="">
      <xdr:nvCxnSpPr>
        <xdr:cNvPr id="49" name="直線コネクタ 48"/>
        <xdr:cNvCxnSpPr/>
      </xdr:nvCxnSpPr>
      <xdr:spPr bwMode="auto">
        <a:xfrm>
          <a:off x="5562600" y="22471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18605</xdr:rowOff>
    </xdr:from>
    <xdr:to>
      <xdr:col>29</xdr:col>
      <xdr:colOff>127000</xdr:colOff>
      <xdr:row>18</xdr:row>
      <xdr:rowOff>31902</xdr:rowOff>
    </xdr:to>
    <xdr:cxnSp macro="">
      <xdr:nvCxnSpPr>
        <xdr:cNvPr id="50" name="直線コネクタ 49"/>
        <xdr:cNvCxnSpPr/>
      </xdr:nvCxnSpPr>
      <xdr:spPr bwMode="auto">
        <a:xfrm flipV="1">
          <a:off x="5003800" y="3152330"/>
          <a:ext cx="647700" cy="13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145495</xdr:rowOff>
    </xdr:from>
    <xdr:ext cx="762000" cy="259045"/>
    <xdr:sp macro="" textlink="">
      <xdr:nvSpPr>
        <xdr:cNvPr id="51" name="人口1人当たり決算額の推移平均値テキスト130"/>
        <xdr:cNvSpPr txBox="1"/>
      </xdr:nvSpPr>
      <xdr:spPr>
        <a:xfrm>
          <a:off x="5740400" y="2764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128968</xdr:rowOff>
    </xdr:from>
    <xdr:to>
      <xdr:col>29</xdr:col>
      <xdr:colOff>177800</xdr:colOff>
      <xdr:row>17</xdr:row>
      <xdr:rowOff>59118</xdr:rowOff>
    </xdr:to>
    <xdr:sp macro="" textlink="">
      <xdr:nvSpPr>
        <xdr:cNvPr id="52" name="フローチャート: 判断 51"/>
        <xdr:cNvSpPr/>
      </xdr:nvSpPr>
      <xdr:spPr bwMode="auto">
        <a:xfrm>
          <a:off x="5600700" y="2919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31902</xdr:rowOff>
    </xdr:from>
    <xdr:to>
      <xdr:col>26</xdr:col>
      <xdr:colOff>50800</xdr:colOff>
      <xdr:row>18</xdr:row>
      <xdr:rowOff>51333</xdr:rowOff>
    </xdr:to>
    <xdr:cxnSp macro="">
      <xdr:nvCxnSpPr>
        <xdr:cNvPr id="53" name="直線コネクタ 52"/>
        <xdr:cNvCxnSpPr/>
      </xdr:nvCxnSpPr>
      <xdr:spPr bwMode="auto">
        <a:xfrm flipV="1">
          <a:off x="4305300" y="3165627"/>
          <a:ext cx="698500" cy="194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151714</xdr:rowOff>
    </xdr:from>
    <xdr:to>
      <xdr:col>26</xdr:col>
      <xdr:colOff>101600</xdr:colOff>
      <xdr:row>17</xdr:row>
      <xdr:rowOff>81864</xdr:rowOff>
    </xdr:to>
    <xdr:sp macro="" textlink="">
      <xdr:nvSpPr>
        <xdr:cNvPr id="54" name="フローチャート: 判断 53"/>
        <xdr:cNvSpPr/>
      </xdr:nvSpPr>
      <xdr:spPr bwMode="auto">
        <a:xfrm>
          <a:off x="4953000" y="29425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92041</xdr:rowOff>
    </xdr:from>
    <xdr:ext cx="736600" cy="259045"/>
    <xdr:sp macro="" textlink="">
      <xdr:nvSpPr>
        <xdr:cNvPr id="55" name="テキスト ボックス 54"/>
        <xdr:cNvSpPr txBox="1"/>
      </xdr:nvSpPr>
      <xdr:spPr>
        <a:xfrm>
          <a:off x="4622800" y="271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51333</xdr:rowOff>
    </xdr:from>
    <xdr:to>
      <xdr:col>22</xdr:col>
      <xdr:colOff>114300</xdr:colOff>
      <xdr:row>18</xdr:row>
      <xdr:rowOff>134201</xdr:rowOff>
    </xdr:to>
    <xdr:cxnSp macro="">
      <xdr:nvCxnSpPr>
        <xdr:cNvPr id="56" name="直線コネクタ 55"/>
        <xdr:cNvCxnSpPr/>
      </xdr:nvCxnSpPr>
      <xdr:spPr bwMode="auto">
        <a:xfrm flipV="1">
          <a:off x="3606800" y="3185058"/>
          <a:ext cx="698500" cy="828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5334</xdr:rowOff>
    </xdr:from>
    <xdr:to>
      <xdr:col>22</xdr:col>
      <xdr:colOff>165100</xdr:colOff>
      <xdr:row>17</xdr:row>
      <xdr:rowOff>106934</xdr:rowOff>
    </xdr:to>
    <xdr:sp macro="" textlink="">
      <xdr:nvSpPr>
        <xdr:cNvPr id="57" name="フローチャート: 判断 56"/>
        <xdr:cNvSpPr/>
      </xdr:nvSpPr>
      <xdr:spPr bwMode="auto">
        <a:xfrm>
          <a:off x="4254500" y="2967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117111</xdr:rowOff>
    </xdr:from>
    <xdr:ext cx="762000" cy="259045"/>
    <xdr:sp macro="" textlink="">
      <xdr:nvSpPr>
        <xdr:cNvPr id="58" name="テキスト ボックス 57"/>
        <xdr:cNvSpPr txBox="1"/>
      </xdr:nvSpPr>
      <xdr:spPr>
        <a:xfrm>
          <a:off x="3924300" y="273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134201</xdr:rowOff>
    </xdr:from>
    <xdr:to>
      <xdr:col>18</xdr:col>
      <xdr:colOff>177800</xdr:colOff>
      <xdr:row>18</xdr:row>
      <xdr:rowOff>150013</xdr:rowOff>
    </xdr:to>
    <xdr:cxnSp macro="">
      <xdr:nvCxnSpPr>
        <xdr:cNvPr id="59" name="直線コネクタ 58"/>
        <xdr:cNvCxnSpPr/>
      </xdr:nvCxnSpPr>
      <xdr:spPr bwMode="auto">
        <a:xfrm flipV="1">
          <a:off x="2908300" y="3267926"/>
          <a:ext cx="698500" cy="15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61493</xdr:rowOff>
    </xdr:from>
    <xdr:to>
      <xdr:col>19</xdr:col>
      <xdr:colOff>38100</xdr:colOff>
      <xdr:row>17</xdr:row>
      <xdr:rowOff>163093</xdr:rowOff>
    </xdr:to>
    <xdr:sp macro="" textlink="">
      <xdr:nvSpPr>
        <xdr:cNvPr id="60" name="フローチャート: 判断 59"/>
        <xdr:cNvSpPr/>
      </xdr:nvSpPr>
      <xdr:spPr bwMode="auto">
        <a:xfrm>
          <a:off x="3556000" y="30237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1820</xdr:rowOff>
    </xdr:from>
    <xdr:ext cx="762000" cy="259045"/>
    <xdr:sp macro="" textlink="">
      <xdr:nvSpPr>
        <xdr:cNvPr id="61" name="テキスト ボックス 60"/>
        <xdr:cNvSpPr txBox="1"/>
      </xdr:nvSpPr>
      <xdr:spPr>
        <a:xfrm>
          <a:off x="3225800" y="27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100698</xdr:rowOff>
    </xdr:from>
    <xdr:to>
      <xdr:col>15</xdr:col>
      <xdr:colOff>101600</xdr:colOff>
      <xdr:row>18</xdr:row>
      <xdr:rowOff>30848</xdr:rowOff>
    </xdr:to>
    <xdr:sp macro="" textlink="">
      <xdr:nvSpPr>
        <xdr:cNvPr id="62" name="フローチャート: 判断 61"/>
        <xdr:cNvSpPr/>
      </xdr:nvSpPr>
      <xdr:spPr bwMode="auto">
        <a:xfrm>
          <a:off x="2857500" y="30629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41025</xdr:rowOff>
    </xdr:from>
    <xdr:ext cx="762000" cy="259045"/>
    <xdr:sp macro="" textlink="">
      <xdr:nvSpPr>
        <xdr:cNvPr id="63" name="テキスト ボックス 62"/>
        <xdr:cNvSpPr txBox="1"/>
      </xdr:nvSpPr>
      <xdr:spPr>
        <a:xfrm>
          <a:off x="2527300" y="283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139255</xdr:rowOff>
    </xdr:from>
    <xdr:to>
      <xdr:col>29</xdr:col>
      <xdr:colOff>177800</xdr:colOff>
      <xdr:row>18</xdr:row>
      <xdr:rowOff>69405</xdr:rowOff>
    </xdr:to>
    <xdr:sp macro="" textlink="">
      <xdr:nvSpPr>
        <xdr:cNvPr id="69" name="楕円 68"/>
        <xdr:cNvSpPr/>
      </xdr:nvSpPr>
      <xdr:spPr bwMode="auto">
        <a:xfrm>
          <a:off x="5600700" y="3101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111332</xdr:rowOff>
    </xdr:from>
    <xdr:ext cx="762000" cy="259045"/>
    <xdr:sp macro="" textlink="">
      <xdr:nvSpPr>
        <xdr:cNvPr id="70" name="人口1人当たり決算額の推移該当値テキスト130"/>
        <xdr:cNvSpPr txBox="1"/>
      </xdr:nvSpPr>
      <xdr:spPr>
        <a:xfrm>
          <a:off x="5740400" y="3073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152552</xdr:rowOff>
    </xdr:from>
    <xdr:to>
      <xdr:col>26</xdr:col>
      <xdr:colOff>101600</xdr:colOff>
      <xdr:row>18</xdr:row>
      <xdr:rowOff>82702</xdr:rowOff>
    </xdr:to>
    <xdr:sp macro="" textlink="">
      <xdr:nvSpPr>
        <xdr:cNvPr id="71" name="楕円 70"/>
        <xdr:cNvSpPr/>
      </xdr:nvSpPr>
      <xdr:spPr bwMode="auto">
        <a:xfrm>
          <a:off x="4953000" y="3114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67479</xdr:rowOff>
    </xdr:from>
    <xdr:ext cx="736600" cy="259045"/>
    <xdr:sp macro="" textlink="">
      <xdr:nvSpPr>
        <xdr:cNvPr id="72" name="テキスト ボックス 71"/>
        <xdr:cNvSpPr txBox="1"/>
      </xdr:nvSpPr>
      <xdr:spPr>
        <a:xfrm>
          <a:off x="4622800" y="3201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533</xdr:rowOff>
    </xdr:from>
    <xdr:to>
      <xdr:col>22</xdr:col>
      <xdr:colOff>165100</xdr:colOff>
      <xdr:row>18</xdr:row>
      <xdr:rowOff>102133</xdr:rowOff>
    </xdr:to>
    <xdr:sp macro="" textlink="">
      <xdr:nvSpPr>
        <xdr:cNvPr id="73" name="楕円 72"/>
        <xdr:cNvSpPr/>
      </xdr:nvSpPr>
      <xdr:spPr bwMode="auto">
        <a:xfrm>
          <a:off x="4254500" y="3134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86910</xdr:rowOff>
    </xdr:from>
    <xdr:ext cx="762000" cy="259045"/>
    <xdr:sp macro="" textlink="">
      <xdr:nvSpPr>
        <xdr:cNvPr id="74" name="テキスト ボックス 73"/>
        <xdr:cNvSpPr txBox="1"/>
      </xdr:nvSpPr>
      <xdr:spPr>
        <a:xfrm>
          <a:off x="3924300" y="3220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83401</xdr:rowOff>
    </xdr:from>
    <xdr:to>
      <xdr:col>19</xdr:col>
      <xdr:colOff>38100</xdr:colOff>
      <xdr:row>19</xdr:row>
      <xdr:rowOff>13551</xdr:rowOff>
    </xdr:to>
    <xdr:sp macro="" textlink="">
      <xdr:nvSpPr>
        <xdr:cNvPr id="75" name="楕円 74"/>
        <xdr:cNvSpPr/>
      </xdr:nvSpPr>
      <xdr:spPr bwMode="auto">
        <a:xfrm>
          <a:off x="3556000" y="3217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169778</xdr:rowOff>
    </xdr:from>
    <xdr:ext cx="762000" cy="259045"/>
    <xdr:sp macro="" textlink="">
      <xdr:nvSpPr>
        <xdr:cNvPr id="76" name="テキスト ボックス 75"/>
        <xdr:cNvSpPr txBox="1"/>
      </xdr:nvSpPr>
      <xdr:spPr>
        <a:xfrm>
          <a:off x="3225800" y="3303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99212</xdr:rowOff>
    </xdr:from>
    <xdr:to>
      <xdr:col>15</xdr:col>
      <xdr:colOff>101600</xdr:colOff>
      <xdr:row>19</xdr:row>
      <xdr:rowOff>29363</xdr:rowOff>
    </xdr:to>
    <xdr:sp macro="" textlink="">
      <xdr:nvSpPr>
        <xdr:cNvPr id="77" name="楕円 76"/>
        <xdr:cNvSpPr/>
      </xdr:nvSpPr>
      <xdr:spPr bwMode="auto">
        <a:xfrm>
          <a:off x="2857500" y="3232937"/>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14140</xdr:rowOff>
    </xdr:from>
    <xdr:ext cx="762000" cy="259045"/>
    <xdr:sp macro="" textlink="">
      <xdr:nvSpPr>
        <xdr:cNvPr id="78" name="テキスト ボックス 77"/>
        <xdr:cNvSpPr txBox="1"/>
      </xdr:nvSpPr>
      <xdr:spPr>
        <a:xfrm>
          <a:off x="2527300" y="3319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178054</xdr:rowOff>
    </xdr:from>
    <xdr:to>
      <xdr:col>29</xdr:col>
      <xdr:colOff>127000</xdr:colOff>
      <xdr:row>37</xdr:row>
      <xdr:rowOff>204419</xdr:rowOff>
    </xdr:to>
    <xdr:cxnSp macro="">
      <xdr:nvCxnSpPr>
        <xdr:cNvPr id="106" name="直線コネクタ 105"/>
        <xdr:cNvCxnSpPr/>
      </xdr:nvCxnSpPr>
      <xdr:spPr bwMode="auto">
        <a:xfrm flipV="1">
          <a:off x="5651500" y="6102604"/>
          <a:ext cx="0" cy="1226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176496</xdr:rowOff>
    </xdr:from>
    <xdr:ext cx="762000" cy="259045"/>
    <xdr:sp macro="" textlink="">
      <xdr:nvSpPr>
        <xdr:cNvPr id="107" name="人口1人当たり決算額の推移最小値テキスト445"/>
        <xdr:cNvSpPr txBox="1"/>
      </xdr:nvSpPr>
      <xdr:spPr>
        <a:xfrm>
          <a:off x="5740400" y="730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204419</xdr:rowOff>
    </xdr:from>
    <xdr:to>
      <xdr:col>30</xdr:col>
      <xdr:colOff>25400</xdr:colOff>
      <xdr:row>37</xdr:row>
      <xdr:rowOff>204419</xdr:rowOff>
    </xdr:to>
    <xdr:cxnSp macro="">
      <xdr:nvCxnSpPr>
        <xdr:cNvPr id="108" name="直線コネクタ 107"/>
        <xdr:cNvCxnSpPr/>
      </xdr:nvCxnSpPr>
      <xdr:spPr bwMode="auto">
        <a:xfrm>
          <a:off x="5562600" y="732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92981</xdr:rowOff>
    </xdr:from>
    <xdr:ext cx="762000" cy="259045"/>
    <xdr:sp macro="" textlink="">
      <xdr:nvSpPr>
        <xdr:cNvPr id="109" name="人口1人当たり決算額の推移最大値テキスト445"/>
        <xdr:cNvSpPr txBox="1"/>
      </xdr:nvSpPr>
      <xdr:spPr>
        <a:xfrm>
          <a:off x="5740400" y="5846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178054</xdr:rowOff>
    </xdr:from>
    <xdr:to>
      <xdr:col>30</xdr:col>
      <xdr:colOff>25400</xdr:colOff>
      <xdr:row>33</xdr:row>
      <xdr:rowOff>178054</xdr:rowOff>
    </xdr:to>
    <xdr:cxnSp macro="">
      <xdr:nvCxnSpPr>
        <xdr:cNvPr id="110" name="直線コネクタ 109"/>
        <xdr:cNvCxnSpPr/>
      </xdr:nvCxnSpPr>
      <xdr:spPr bwMode="auto">
        <a:xfrm>
          <a:off x="5562600" y="61026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314071</xdr:rowOff>
    </xdr:from>
    <xdr:to>
      <xdr:col>29</xdr:col>
      <xdr:colOff>127000</xdr:colOff>
      <xdr:row>35</xdr:row>
      <xdr:rowOff>334873</xdr:rowOff>
    </xdr:to>
    <xdr:cxnSp macro="">
      <xdr:nvCxnSpPr>
        <xdr:cNvPr id="111" name="直線コネクタ 110"/>
        <xdr:cNvCxnSpPr/>
      </xdr:nvCxnSpPr>
      <xdr:spPr bwMode="auto">
        <a:xfrm flipV="1">
          <a:off x="5003800" y="6924421"/>
          <a:ext cx="647700" cy="20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293285</xdr:rowOff>
    </xdr:from>
    <xdr:ext cx="762000" cy="259045"/>
    <xdr:sp macro="" textlink="">
      <xdr:nvSpPr>
        <xdr:cNvPr id="112" name="人口1人当たり決算額の推移平均値テキスト445"/>
        <xdr:cNvSpPr txBox="1"/>
      </xdr:nvSpPr>
      <xdr:spPr>
        <a:xfrm>
          <a:off x="5740400" y="6560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105308</xdr:rowOff>
    </xdr:from>
    <xdr:to>
      <xdr:col>29</xdr:col>
      <xdr:colOff>177800</xdr:colOff>
      <xdr:row>35</xdr:row>
      <xdr:rowOff>206908</xdr:rowOff>
    </xdr:to>
    <xdr:sp macro="" textlink="">
      <xdr:nvSpPr>
        <xdr:cNvPr id="113" name="フローチャート: 判断 112"/>
        <xdr:cNvSpPr/>
      </xdr:nvSpPr>
      <xdr:spPr bwMode="auto">
        <a:xfrm>
          <a:off x="5600700" y="6715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334873</xdr:rowOff>
    </xdr:from>
    <xdr:to>
      <xdr:col>26</xdr:col>
      <xdr:colOff>50800</xdr:colOff>
      <xdr:row>36</xdr:row>
      <xdr:rowOff>32321</xdr:rowOff>
    </xdr:to>
    <xdr:cxnSp macro="">
      <xdr:nvCxnSpPr>
        <xdr:cNvPr id="114" name="直線コネクタ 113"/>
        <xdr:cNvCxnSpPr/>
      </xdr:nvCxnSpPr>
      <xdr:spPr bwMode="auto">
        <a:xfrm flipV="1">
          <a:off x="4305300" y="6945223"/>
          <a:ext cx="698500" cy="403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122796</xdr:rowOff>
    </xdr:from>
    <xdr:to>
      <xdr:col>26</xdr:col>
      <xdr:colOff>101600</xdr:colOff>
      <xdr:row>35</xdr:row>
      <xdr:rowOff>224396</xdr:rowOff>
    </xdr:to>
    <xdr:sp macro="" textlink="">
      <xdr:nvSpPr>
        <xdr:cNvPr id="115" name="フローチャート: 判断 114"/>
        <xdr:cNvSpPr/>
      </xdr:nvSpPr>
      <xdr:spPr bwMode="auto">
        <a:xfrm>
          <a:off x="49530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234573</xdr:rowOff>
    </xdr:from>
    <xdr:ext cx="736600" cy="259045"/>
    <xdr:sp macro="" textlink="">
      <xdr:nvSpPr>
        <xdr:cNvPr id="116" name="テキスト ボックス 115"/>
        <xdr:cNvSpPr txBox="1"/>
      </xdr:nvSpPr>
      <xdr:spPr>
        <a:xfrm>
          <a:off x="4622800" y="6502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32321</xdr:rowOff>
    </xdr:from>
    <xdr:to>
      <xdr:col>22</xdr:col>
      <xdr:colOff>114300</xdr:colOff>
      <xdr:row>36</xdr:row>
      <xdr:rowOff>82842</xdr:rowOff>
    </xdr:to>
    <xdr:cxnSp macro="">
      <xdr:nvCxnSpPr>
        <xdr:cNvPr id="117" name="直線コネクタ 116"/>
        <xdr:cNvCxnSpPr/>
      </xdr:nvCxnSpPr>
      <xdr:spPr bwMode="auto">
        <a:xfrm flipV="1">
          <a:off x="3606800" y="6985571"/>
          <a:ext cx="698500" cy="505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129578</xdr:rowOff>
    </xdr:from>
    <xdr:to>
      <xdr:col>22</xdr:col>
      <xdr:colOff>165100</xdr:colOff>
      <xdr:row>35</xdr:row>
      <xdr:rowOff>231178</xdr:rowOff>
    </xdr:to>
    <xdr:sp macro="" textlink="">
      <xdr:nvSpPr>
        <xdr:cNvPr id="118" name="フローチャート: 判断 117"/>
        <xdr:cNvSpPr/>
      </xdr:nvSpPr>
      <xdr:spPr bwMode="auto">
        <a:xfrm>
          <a:off x="42545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241355</xdr:rowOff>
    </xdr:from>
    <xdr:ext cx="762000" cy="259045"/>
    <xdr:sp macro="" textlink="">
      <xdr:nvSpPr>
        <xdr:cNvPr id="119" name="テキスト ボックス 118"/>
        <xdr:cNvSpPr txBox="1"/>
      </xdr:nvSpPr>
      <xdr:spPr>
        <a:xfrm>
          <a:off x="3924300" y="650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82842</xdr:rowOff>
    </xdr:from>
    <xdr:to>
      <xdr:col>18</xdr:col>
      <xdr:colOff>177800</xdr:colOff>
      <xdr:row>37</xdr:row>
      <xdr:rowOff>24168</xdr:rowOff>
    </xdr:to>
    <xdr:cxnSp macro="">
      <xdr:nvCxnSpPr>
        <xdr:cNvPr id="120" name="直線コネクタ 119"/>
        <xdr:cNvCxnSpPr/>
      </xdr:nvCxnSpPr>
      <xdr:spPr bwMode="auto">
        <a:xfrm flipV="1">
          <a:off x="2908300" y="7036092"/>
          <a:ext cx="698500" cy="112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117463</xdr:rowOff>
    </xdr:from>
    <xdr:to>
      <xdr:col>19</xdr:col>
      <xdr:colOff>38100</xdr:colOff>
      <xdr:row>35</xdr:row>
      <xdr:rowOff>219063</xdr:rowOff>
    </xdr:to>
    <xdr:sp macro="" textlink="">
      <xdr:nvSpPr>
        <xdr:cNvPr id="121" name="フローチャート: 判断 120"/>
        <xdr:cNvSpPr/>
      </xdr:nvSpPr>
      <xdr:spPr bwMode="auto">
        <a:xfrm>
          <a:off x="35560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229240</xdr:rowOff>
    </xdr:from>
    <xdr:ext cx="762000" cy="259045"/>
    <xdr:sp macro="" textlink="">
      <xdr:nvSpPr>
        <xdr:cNvPr id="122" name="テキスト ボックス 121"/>
        <xdr:cNvSpPr txBox="1"/>
      </xdr:nvSpPr>
      <xdr:spPr>
        <a:xfrm>
          <a:off x="3225800" y="649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113005</xdr:rowOff>
    </xdr:from>
    <xdr:to>
      <xdr:col>15</xdr:col>
      <xdr:colOff>101600</xdr:colOff>
      <xdr:row>35</xdr:row>
      <xdr:rowOff>214605</xdr:rowOff>
    </xdr:to>
    <xdr:sp macro="" textlink="">
      <xdr:nvSpPr>
        <xdr:cNvPr id="123" name="フローチャート: 判断 122"/>
        <xdr:cNvSpPr/>
      </xdr:nvSpPr>
      <xdr:spPr bwMode="auto">
        <a:xfrm>
          <a:off x="28575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224782</xdr:rowOff>
    </xdr:from>
    <xdr:ext cx="762000" cy="259045"/>
    <xdr:sp macro="" textlink="">
      <xdr:nvSpPr>
        <xdr:cNvPr id="124" name="テキスト ボックス 123"/>
        <xdr:cNvSpPr txBox="1"/>
      </xdr:nvSpPr>
      <xdr:spPr>
        <a:xfrm>
          <a:off x="2527300" y="649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263271</xdr:rowOff>
    </xdr:from>
    <xdr:to>
      <xdr:col>29</xdr:col>
      <xdr:colOff>177800</xdr:colOff>
      <xdr:row>36</xdr:row>
      <xdr:rowOff>21971</xdr:rowOff>
    </xdr:to>
    <xdr:sp macro="" textlink="">
      <xdr:nvSpPr>
        <xdr:cNvPr id="130" name="楕円 129"/>
        <xdr:cNvSpPr/>
      </xdr:nvSpPr>
      <xdr:spPr bwMode="auto">
        <a:xfrm>
          <a:off x="5600700" y="6873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235348</xdr:rowOff>
    </xdr:from>
    <xdr:ext cx="762000" cy="259045"/>
    <xdr:sp macro="" textlink="">
      <xdr:nvSpPr>
        <xdr:cNvPr id="131" name="人口1人当たり決算額の推移該当値テキスト445"/>
        <xdr:cNvSpPr txBox="1"/>
      </xdr:nvSpPr>
      <xdr:spPr>
        <a:xfrm>
          <a:off x="5740400" y="684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284073</xdr:rowOff>
    </xdr:from>
    <xdr:to>
      <xdr:col>26</xdr:col>
      <xdr:colOff>101600</xdr:colOff>
      <xdr:row>36</xdr:row>
      <xdr:rowOff>42773</xdr:rowOff>
    </xdr:to>
    <xdr:sp macro="" textlink="">
      <xdr:nvSpPr>
        <xdr:cNvPr id="132" name="楕円 131"/>
        <xdr:cNvSpPr/>
      </xdr:nvSpPr>
      <xdr:spPr bwMode="auto">
        <a:xfrm>
          <a:off x="4953000" y="6894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27550</xdr:rowOff>
    </xdr:from>
    <xdr:ext cx="736600" cy="259045"/>
    <xdr:sp macro="" textlink="">
      <xdr:nvSpPr>
        <xdr:cNvPr id="133" name="テキスト ボックス 132"/>
        <xdr:cNvSpPr txBox="1"/>
      </xdr:nvSpPr>
      <xdr:spPr>
        <a:xfrm>
          <a:off x="4622800" y="6980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324421</xdr:rowOff>
    </xdr:from>
    <xdr:to>
      <xdr:col>22</xdr:col>
      <xdr:colOff>165100</xdr:colOff>
      <xdr:row>36</xdr:row>
      <xdr:rowOff>83121</xdr:rowOff>
    </xdr:to>
    <xdr:sp macro="" textlink="">
      <xdr:nvSpPr>
        <xdr:cNvPr id="134" name="楕円 133"/>
        <xdr:cNvSpPr/>
      </xdr:nvSpPr>
      <xdr:spPr bwMode="auto">
        <a:xfrm>
          <a:off x="4254500" y="6934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67898</xdr:rowOff>
    </xdr:from>
    <xdr:ext cx="762000" cy="259045"/>
    <xdr:sp macro="" textlink="">
      <xdr:nvSpPr>
        <xdr:cNvPr id="135" name="テキスト ボックス 134"/>
        <xdr:cNvSpPr txBox="1"/>
      </xdr:nvSpPr>
      <xdr:spPr>
        <a:xfrm>
          <a:off x="3924300" y="702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32042</xdr:rowOff>
    </xdr:from>
    <xdr:to>
      <xdr:col>19</xdr:col>
      <xdr:colOff>38100</xdr:colOff>
      <xdr:row>36</xdr:row>
      <xdr:rowOff>133642</xdr:rowOff>
    </xdr:to>
    <xdr:sp macro="" textlink="">
      <xdr:nvSpPr>
        <xdr:cNvPr id="136" name="楕円 135"/>
        <xdr:cNvSpPr/>
      </xdr:nvSpPr>
      <xdr:spPr bwMode="auto">
        <a:xfrm>
          <a:off x="3556000" y="6985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118419</xdr:rowOff>
    </xdr:from>
    <xdr:ext cx="762000" cy="259045"/>
    <xdr:sp macro="" textlink="">
      <xdr:nvSpPr>
        <xdr:cNvPr id="137" name="テキスト ボックス 136"/>
        <xdr:cNvSpPr txBox="1"/>
      </xdr:nvSpPr>
      <xdr:spPr>
        <a:xfrm>
          <a:off x="3225800" y="70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144818</xdr:rowOff>
    </xdr:from>
    <xdr:to>
      <xdr:col>15</xdr:col>
      <xdr:colOff>101600</xdr:colOff>
      <xdr:row>37</xdr:row>
      <xdr:rowOff>74968</xdr:rowOff>
    </xdr:to>
    <xdr:sp macro="" textlink="">
      <xdr:nvSpPr>
        <xdr:cNvPr id="138" name="楕円 137"/>
        <xdr:cNvSpPr/>
      </xdr:nvSpPr>
      <xdr:spPr bwMode="auto">
        <a:xfrm>
          <a:off x="2857500" y="70980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59745</xdr:rowOff>
    </xdr:from>
    <xdr:ext cx="762000" cy="259045"/>
    <xdr:sp macro="" textlink="">
      <xdr:nvSpPr>
        <xdr:cNvPr id="139" name="テキスト ボックス 138"/>
        <xdr:cNvSpPr txBox="1"/>
      </xdr:nvSpPr>
      <xdr:spPr>
        <a:xfrm>
          <a:off x="2527300" y="718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千葉県船橋市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647,037
627,773
85.62
245,437,120
238,073,168
6,595,133
124,872,673
178,586,781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94502</xdr:rowOff>
    </xdr:from>
    <xdr:to>
      <xdr:col>24</xdr:col>
      <xdr:colOff>62865</xdr:colOff>
      <xdr:row>38</xdr:row>
      <xdr:rowOff>60180</xdr:rowOff>
    </xdr:to>
    <xdr:cxnSp macro="">
      <xdr:nvCxnSpPr>
        <xdr:cNvPr id="58" name="直線コネクタ 57"/>
        <xdr:cNvCxnSpPr/>
      </xdr:nvCxnSpPr>
      <xdr:spPr>
        <a:xfrm flipV="1">
          <a:off x="4633595" y="5238002"/>
          <a:ext cx="1270" cy="133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64007</xdr:rowOff>
    </xdr:from>
    <xdr:ext cx="534377" cy="259045"/>
    <xdr:sp macro="" textlink="">
      <xdr:nvSpPr>
        <xdr:cNvPr id="59" name="人件費最小値テキスト"/>
        <xdr:cNvSpPr txBox="1"/>
      </xdr:nvSpPr>
      <xdr:spPr>
        <a:xfrm>
          <a:off x="4686300" y="657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60180</xdr:rowOff>
    </xdr:from>
    <xdr:to>
      <xdr:col>24</xdr:col>
      <xdr:colOff>152400</xdr:colOff>
      <xdr:row>38</xdr:row>
      <xdr:rowOff>60180</xdr:rowOff>
    </xdr:to>
    <xdr:cxnSp macro="">
      <xdr:nvCxnSpPr>
        <xdr:cNvPr id="60" name="直線コネクタ 59"/>
        <xdr:cNvCxnSpPr/>
      </xdr:nvCxnSpPr>
      <xdr:spPr>
        <a:xfrm>
          <a:off x="4546600" y="657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41179</xdr:rowOff>
    </xdr:from>
    <xdr:ext cx="534377" cy="259045"/>
    <xdr:sp macro="" textlink="">
      <xdr:nvSpPr>
        <xdr:cNvPr id="61" name="人件費最大値テキスト"/>
        <xdr:cNvSpPr txBox="1"/>
      </xdr:nvSpPr>
      <xdr:spPr>
        <a:xfrm>
          <a:off x="4686300" y="501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94502</xdr:rowOff>
    </xdr:from>
    <xdr:to>
      <xdr:col>24</xdr:col>
      <xdr:colOff>152400</xdr:colOff>
      <xdr:row>30</xdr:row>
      <xdr:rowOff>94502</xdr:rowOff>
    </xdr:to>
    <xdr:cxnSp macro="">
      <xdr:nvCxnSpPr>
        <xdr:cNvPr id="62" name="直線コネクタ 61"/>
        <xdr:cNvCxnSpPr/>
      </xdr:nvCxnSpPr>
      <xdr:spPr>
        <a:xfrm>
          <a:off x="4546600" y="5238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134475</xdr:rowOff>
    </xdr:from>
    <xdr:to>
      <xdr:col>24</xdr:col>
      <xdr:colOff>63500</xdr:colOff>
      <xdr:row>35</xdr:row>
      <xdr:rowOff>153579</xdr:rowOff>
    </xdr:to>
    <xdr:cxnSp macro="">
      <xdr:nvCxnSpPr>
        <xdr:cNvPr id="63" name="直線コネクタ 62"/>
        <xdr:cNvCxnSpPr/>
      </xdr:nvCxnSpPr>
      <xdr:spPr>
        <a:xfrm flipV="1">
          <a:off x="3797300" y="6135225"/>
          <a:ext cx="838200" cy="19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158444</xdr:rowOff>
    </xdr:from>
    <xdr:ext cx="534377" cy="259045"/>
    <xdr:sp macro="" textlink="">
      <xdr:nvSpPr>
        <xdr:cNvPr id="64" name="人件費平均値テキスト"/>
        <xdr:cNvSpPr txBox="1"/>
      </xdr:nvSpPr>
      <xdr:spPr>
        <a:xfrm>
          <a:off x="4686300" y="5816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135567</xdr:rowOff>
    </xdr:from>
    <xdr:to>
      <xdr:col>24</xdr:col>
      <xdr:colOff>114300</xdr:colOff>
      <xdr:row>35</xdr:row>
      <xdr:rowOff>65717</xdr:rowOff>
    </xdr:to>
    <xdr:sp macro="" textlink="">
      <xdr:nvSpPr>
        <xdr:cNvPr id="65" name="フローチャート: 判断 64"/>
        <xdr:cNvSpPr/>
      </xdr:nvSpPr>
      <xdr:spPr>
        <a:xfrm>
          <a:off x="4584700" y="596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153579</xdr:rowOff>
    </xdr:from>
    <xdr:to>
      <xdr:col>19</xdr:col>
      <xdr:colOff>177800</xdr:colOff>
      <xdr:row>35</xdr:row>
      <xdr:rowOff>157727</xdr:rowOff>
    </xdr:to>
    <xdr:cxnSp macro="">
      <xdr:nvCxnSpPr>
        <xdr:cNvPr id="66" name="直線コネクタ 65"/>
        <xdr:cNvCxnSpPr/>
      </xdr:nvCxnSpPr>
      <xdr:spPr>
        <a:xfrm flipV="1">
          <a:off x="2908300" y="6154329"/>
          <a:ext cx="889000" cy="4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156076</xdr:rowOff>
    </xdr:from>
    <xdr:to>
      <xdr:col>20</xdr:col>
      <xdr:colOff>38100</xdr:colOff>
      <xdr:row>35</xdr:row>
      <xdr:rowOff>86226</xdr:rowOff>
    </xdr:to>
    <xdr:sp macro="" textlink="">
      <xdr:nvSpPr>
        <xdr:cNvPr id="67" name="フローチャート: 判断 66"/>
        <xdr:cNvSpPr/>
      </xdr:nvSpPr>
      <xdr:spPr>
        <a:xfrm>
          <a:off x="37465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102753</xdr:rowOff>
    </xdr:from>
    <xdr:ext cx="534377" cy="259045"/>
    <xdr:sp macro="" textlink="">
      <xdr:nvSpPr>
        <xdr:cNvPr id="68" name="テキスト ボックス 67"/>
        <xdr:cNvSpPr txBox="1"/>
      </xdr:nvSpPr>
      <xdr:spPr>
        <a:xfrm>
          <a:off x="3530111" y="576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157727</xdr:rowOff>
    </xdr:from>
    <xdr:to>
      <xdr:col>15</xdr:col>
      <xdr:colOff>50800</xdr:colOff>
      <xdr:row>36</xdr:row>
      <xdr:rowOff>102961</xdr:rowOff>
    </xdr:to>
    <xdr:cxnSp macro="">
      <xdr:nvCxnSpPr>
        <xdr:cNvPr id="69" name="直線コネクタ 68"/>
        <xdr:cNvCxnSpPr/>
      </xdr:nvCxnSpPr>
      <xdr:spPr>
        <a:xfrm flipV="1">
          <a:off x="2019300" y="6158477"/>
          <a:ext cx="889000" cy="11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6767</xdr:rowOff>
    </xdr:from>
    <xdr:to>
      <xdr:col>15</xdr:col>
      <xdr:colOff>101600</xdr:colOff>
      <xdr:row>35</xdr:row>
      <xdr:rowOff>108367</xdr:rowOff>
    </xdr:to>
    <xdr:sp macro="" textlink="">
      <xdr:nvSpPr>
        <xdr:cNvPr id="70" name="フローチャート: 判断 69"/>
        <xdr:cNvSpPr/>
      </xdr:nvSpPr>
      <xdr:spPr>
        <a:xfrm>
          <a:off x="2857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124894</xdr:rowOff>
    </xdr:from>
    <xdr:ext cx="534377" cy="259045"/>
    <xdr:sp macro="" textlink="">
      <xdr:nvSpPr>
        <xdr:cNvPr id="71" name="テキスト ボックス 70"/>
        <xdr:cNvSpPr txBox="1"/>
      </xdr:nvSpPr>
      <xdr:spPr>
        <a:xfrm>
          <a:off x="2641111" y="578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99238</xdr:rowOff>
    </xdr:from>
    <xdr:to>
      <xdr:col>10</xdr:col>
      <xdr:colOff>114300</xdr:colOff>
      <xdr:row>36</xdr:row>
      <xdr:rowOff>102961</xdr:rowOff>
    </xdr:to>
    <xdr:cxnSp macro="">
      <xdr:nvCxnSpPr>
        <xdr:cNvPr id="72" name="直線コネクタ 71"/>
        <xdr:cNvCxnSpPr/>
      </xdr:nvCxnSpPr>
      <xdr:spPr>
        <a:xfrm>
          <a:off x="1130300" y="6271438"/>
          <a:ext cx="889000" cy="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143666</xdr:rowOff>
    </xdr:from>
    <xdr:to>
      <xdr:col>10</xdr:col>
      <xdr:colOff>165100</xdr:colOff>
      <xdr:row>36</xdr:row>
      <xdr:rowOff>73816</xdr:rowOff>
    </xdr:to>
    <xdr:sp macro="" textlink="">
      <xdr:nvSpPr>
        <xdr:cNvPr id="73" name="フローチャート: 判断 72"/>
        <xdr:cNvSpPr/>
      </xdr:nvSpPr>
      <xdr:spPr>
        <a:xfrm>
          <a:off x="1968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90343</xdr:rowOff>
    </xdr:from>
    <xdr:ext cx="534377" cy="259045"/>
    <xdr:sp macro="" textlink="">
      <xdr:nvSpPr>
        <xdr:cNvPr id="74" name="テキスト ボックス 73"/>
        <xdr:cNvSpPr txBox="1"/>
      </xdr:nvSpPr>
      <xdr:spPr>
        <a:xfrm>
          <a:off x="1752111" y="591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148565</xdr:rowOff>
    </xdr:from>
    <xdr:to>
      <xdr:col>6</xdr:col>
      <xdr:colOff>38100</xdr:colOff>
      <xdr:row>36</xdr:row>
      <xdr:rowOff>78715</xdr:rowOff>
    </xdr:to>
    <xdr:sp macro="" textlink="">
      <xdr:nvSpPr>
        <xdr:cNvPr id="75" name="フローチャート: 判断 74"/>
        <xdr:cNvSpPr/>
      </xdr:nvSpPr>
      <xdr:spPr>
        <a:xfrm>
          <a:off x="1079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95242</xdr:rowOff>
    </xdr:from>
    <xdr:ext cx="534377" cy="259045"/>
    <xdr:sp macro="" textlink="">
      <xdr:nvSpPr>
        <xdr:cNvPr id="76" name="テキスト ボックス 75"/>
        <xdr:cNvSpPr txBox="1"/>
      </xdr:nvSpPr>
      <xdr:spPr>
        <a:xfrm>
          <a:off x="863111" y="59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83675</xdr:rowOff>
    </xdr:from>
    <xdr:to>
      <xdr:col>24</xdr:col>
      <xdr:colOff>114300</xdr:colOff>
      <xdr:row>36</xdr:row>
      <xdr:rowOff>13825</xdr:rowOff>
    </xdr:to>
    <xdr:sp macro="" textlink="">
      <xdr:nvSpPr>
        <xdr:cNvPr id="82" name="楕円 81"/>
        <xdr:cNvSpPr/>
      </xdr:nvSpPr>
      <xdr:spPr>
        <a:xfrm>
          <a:off x="4584700" y="608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62102</xdr:rowOff>
    </xdr:from>
    <xdr:ext cx="534377" cy="259045"/>
    <xdr:sp macro="" textlink="">
      <xdr:nvSpPr>
        <xdr:cNvPr id="83" name="人件費該当値テキスト"/>
        <xdr:cNvSpPr txBox="1"/>
      </xdr:nvSpPr>
      <xdr:spPr>
        <a:xfrm>
          <a:off x="4686300" y="6062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102779</xdr:rowOff>
    </xdr:from>
    <xdr:to>
      <xdr:col>20</xdr:col>
      <xdr:colOff>38100</xdr:colOff>
      <xdr:row>36</xdr:row>
      <xdr:rowOff>32929</xdr:rowOff>
    </xdr:to>
    <xdr:sp macro="" textlink="">
      <xdr:nvSpPr>
        <xdr:cNvPr id="84" name="楕円 83"/>
        <xdr:cNvSpPr/>
      </xdr:nvSpPr>
      <xdr:spPr>
        <a:xfrm>
          <a:off x="3746500" y="610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24056</xdr:rowOff>
    </xdr:from>
    <xdr:ext cx="534377" cy="259045"/>
    <xdr:sp macro="" textlink="">
      <xdr:nvSpPr>
        <xdr:cNvPr id="85" name="テキスト ボックス 84"/>
        <xdr:cNvSpPr txBox="1"/>
      </xdr:nvSpPr>
      <xdr:spPr>
        <a:xfrm>
          <a:off x="3530111" y="6196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106927</xdr:rowOff>
    </xdr:from>
    <xdr:to>
      <xdr:col>15</xdr:col>
      <xdr:colOff>101600</xdr:colOff>
      <xdr:row>36</xdr:row>
      <xdr:rowOff>37077</xdr:rowOff>
    </xdr:to>
    <xdr:sp macro="" textlink="">
      <xdr:nvSpPr>
        <xdr:cNvPr id="86" name="楕円 85"/>
        <xdr:cNvSpPr/>
      </xdr:nvSpPr>
      <xdr:spPr>
        <a:xfrm>
          <a:off x="2857500" y="610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28204</xdr:rowOff>
    </xdr:from>
    <xdr:ext cx="534377" cy="259045"/>
    <xdr:sp macro="" textlink="">
      <xdr:nvSpPr>
        <xdr:cNvPr id="87" name="テキスト ボックス 86"/>
        <xdr:cNvSpPr txBox="1"/>
      </xdr:nvSpPr>
      <xdr:spPr>
        <a:xfrm>
          <a:off x="2641111" y="620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52161</xdr:rowOff>
    </xdr:from>
    <xdr:to>
      <xdr:col>10</xdr:col>
      <xdr:colOff>165100</xdr:colOff>
      <xdr:row>36</xdr:row>
      <xdr:rowOff>153761</xdr:rowOff>
    </xdr:to>
    <xdr:sp macro="" textlink="">
      <xdr:nvSpPr>
        <xdr:cNvPr id="88" name="楕円 87"/>
        <xdr:cNvSpPr/>
      </xdr:nvSpPr>
      <xdr:spPr>
        <a:xfrm>
          <a:off x="1968500" y="622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144888</xdr:rowOff>
    </xdr:from>
    <xdr:ext cx="534377" cy="259045"/>
    <xdr:sp macro="" textlink="">
      <xdr:nvSpPr>
        <xdr:cNvPr id="89" name="テキスト ボックス 88"/>
        <xdr:cNvSpPr txBox="1"/>
      </xdr:nvSpPr>
      <xdr:spPr>
        <a:xfrm>
          <a:off x="1752111" y="631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48438</xdr:rowOff>
    </xdr:from>
    <xdr:to>
      <xdr:col>6</xdr:col>
      <xdr:colOff>38100</xdr:colOff>
      <xdr:row>36</xdr:row>
      <xdr:rowOff>150038</xdr:rowOff>
    </xdr:to>
    <xdr:sp macro="" textlink="">
      <xdr:nvSpPr>
        <xdr:cNvPr id="90" name="楕円 89"/>
        <xdr:cNvSpPr/>
      </xdr:nvSpPr>
      <xdr:spPr>
        <a:xfrm>
          <a:off x="1079500" y="622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141165</xdr:rowOff>
    </xdr:from>
    <xdr:ext cx="534377" cy="259045"/>
    <xdr:sp macro="" textlink="">
      <xdr:nvSpPr>
        <xdr:cNvPr id="91" name="テキスト ボックス 90"/>
        <xdr:cNvSpPr txBox="1"/>
      </xdr:nvSpPr>
      <xdr:spPr>
        <a:xfrm>
          <a:off x="863111" y="631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2" name="テキスト ボックス 111"/>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53594</xdr:rowOff>
    </xdr:from>
    <xdr:to>
      <xdr:col>24</xdr:col>
      <xdr:colOff>62865</xdr:colOff>
      <xdr:row>59</xdr:row>
      <xdr:rowOff>16523</xdr:rowOff>
    </xdr:to>
    <xdr:cxnSp macro="">
      <xdr:nvCxnSpPr>
        <xdr:cNvPr id="116" name="直線コネクタ 115"/>
        <xdr:cNvCxnSpPr/>
      </xdr:nvCxnSpPr>
      <xdr:spPr>
        <a:xfrm flipV="1">
          <a:off x="4633595" y="8626094"/>
          <a:ext cx="1270" cy="1505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20350</xdr:rowOff>
    </xdr:from>
    <xdr:ext cx="534377" cy="259045"/>
    <xdr:sp macro="" textlink="">
      <xdr:nvSpPr>
        <xdr:cNvPr id="117" name="物件費最小値テキスト"/>
        <xdr:cNvSpPr txBox="1"/>
      </xdr:nvSpPr>
      <xdr:spPr>
        <a:xfrm>
          <a:off x="4686300" y="1013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16523</xdr:rowOff>
    </xdr:from>
    <xdr:to>
      <xdr:col>24</xdr:col>
      <xdr:colOff>152400</xdr:colOff>
      <xdr:row>59</xdr:row>
      <xdr:rowOff>16523</xdr:rowOff>
    </xdr:to>
    <xdr:cxnSp macro="">
      <xdr:nvCxnSpPr>
        <xdr:cNvPr id="118" name="直線コネクタ 117"/>
        <xdr:cNvCxnSpPr/>
      </xdr:nvCxnSpPr>
      <xdr:spPr>
        <a:xfrm>
          <a:off x="4546600" y="10132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271</xdr:rowOff>
    </xdr:from>
    <xdr:ext cx="534377" cy="259045"/>
    <xdr:sp macro="" textlink="">
      <xdr:nvSpPr>
        <xdr:cNvPr id="119" name="物件費最大値テキスト"/>
        <xdr:cNvSpPr txBox="1"/>
      </xdr:nvSpPr>
      <xdr:spPr>
        <a:xfrm>
          <a:off x="4686300" y="840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53594</xdr:rowOff>
    </xdr:from>
    <xdr:to>
      <xdr:col>24</xdr:col>
      <xdr:colOff>152400</xdr:colOff>
      <xdr:row>50</xdr:row>
      <xdr:rowOff>53594</xdr:rowOff>
    </xdr:to>
    <xdr:cxnSp macro="">
      <xdr:nvCxnSpPr>
        <xdr:cNvPr id="120" name="直線コネクタ 119"/>
        <xdr:cNvCxnSpPr/>
      </xdr:nvCxnSpPr>
      <xdr:spPr>
        <a:xfrm>
          <a:off x="4546600" y="8626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86284</xdr:rowOff>
    </xdr:from>
    <xdr:to>
      <xdr:col>24</xdr:col>
      <xdr:colOff>63500</xdr:colOff>
      <xdr:row>55</xdr:row>
      <xdr:rowOff>164046</xdr:rowOff>
    </xdr:to>
    <xdr:cxnSp macro="">
      <xdr:nvCxnSpPr>
        <xdr:cNvPr id="121" name="直線コネクタ 120"/>
        <xdr:cNvCxnSpPr/>
      </xdr:nvCxnSpPr>
      <xdr:spPr>
        <a:xfrm flipV="1">
          <a:off x="3797300" y="9516034"/>
          <a:ext cx="838200" cy="77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42905</xdr:rowOff>
    </xdr:from>
    <xdr:ext cx="534377" cy="259045"/>
    <xdr:sp macro="" textlink="">
      <xdr:nvSpPr>
        <xdr:cNvPr id="122" name="物件費平均値テキスト"/>
        <xdr:cNvSpPr txBox="1"/>
      </xdr:nvSpPr>
      <xdr:spPr>
        <a:xfrm>
          <a:off x="4686300" y="9472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64478</xdr:rowOff>
    </xdr:from>
    <xdr:to>
      <xdr:col>24</xdr:col>
      <xdr:colOff>114300</xdr:colOff>
      <xdr:row>55</xdr:row>
      <xdr:rowOff>166078</xdr:rowOff>
    </xdr:to>
    <xdr:sp macro="" textlink="">
      <xdr:nvSpPr>
        <xdr:cNvPr id="123" name="フローチャート: 判断 122"/>
        <xdr:cNvSpPr/>
      </xdr:nvSpPr>
      <xdr:spPr>
        <a:xfrm>
          <a:off x="4584700" y="9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164046</xdr:rowOff>
    </xdr:from>
    <xdr:to>
      <xdr:col>19</xdr:col>
      <xdr:colOff>177800</xdr:colOff>
      <xdr:row>57</xdr:row>
      <xdr:rowOff>166408</xdr:rowOff>
    </xdr:to>
    <xdr:cxnSp macro="">
      <xdr:nvCxnSpPr>
        <xdr:cNvPr id="124" name="直線コネクタ 123"/>
        <xdr:cNvCxnSpPr/>
      </xdr:nvCxnSpPr>
      <xdr:spPr>
        <a:xfrm flipV="1">
          <a:off x="2908300" y="9593796"/>
          <a:ext cx="889000" cy="34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55829</xdr:rowOff>
    </xdr:from>
    <xdr:to>
      <xdr:col>20</xdr:col>
      <xdr:colOff>38100</xdr:colOff>
      <xdr:row>56</xdr:row>
      <xdr:rowOff>157429</xdr:rowOff>
    </xdr:to>
    <xdr:sp macro="" textlink="">
      <xdr:nvSpPr>
        <xdr:cNvPr id="125" name="フローチャート: 判断 124"/>
        <xdr:cNvSpPr/>
      </xdr:nvSpPr>
      <xdr:spPr>
        <a:xfrm>
          <a:off x="3746500" y="965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148556</xdr:rowOff>
    </xdr:from>
    <xdr:ext cx="534377" cy="259045"/>
    <xdr:sp macro="" textlink="">
      <xdr:nvSpPr>
        <xdr:cNvPr id="126" name="テキスト ボックス 125"/>
        <xdr:cNvSpPr txBox="1"/>
      </xdr:nvSpPr>
      <xdr:spPr>
        <a:xfrm>
          <a:off x="3530111" y="974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166408</xdr:rowOff>
    </xdr:from>
    <xdr:to>
      <xdr:col>15</xdr:col>
      <xdr:colOff>50800</xdr:colOff>
      <xdr:row>59</xdr:row>
      <xdr:rowOff>29134</xdr:rowOff>
    </xdr:to>
    <xdr:cxnSp macro="">
      <xdr:nvCxnSpPr>
        <xdr:cNvPr id="127" name="直線コネクタ 126"/>
        <xdr:cNvCxnSpPr/>
      </xdr:nvCxnSpPr>
      <xdr:spPr>
        <a:xfrm flipV="1">
          <a:off x="2019300" y="9939058"/>
          <a:ext cx="889000" cy="20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156337</xdr:rowOff>
    </xdr:from>
    <xdr:to>
      <xdr:col>15</xdr:col>
      <xdr:colOff>101600</xdr:colOff>
      <xdr:row>58</xdr:row>
      <xdr:rowOff>86487</xdr:rowOff>
    </xdr:to>
    <xdr:sp macro="" textlink="">
      <xdr:nvSpPr>
        <xdr:cNvPr id="128" name="フローチャート: 判断 127"/>
        <xdr:cNvSpPr/>
      </xdr:nvSpPr>
      <xdr:spPr>
        <a:xfrm>
          <a:off x="2857500" y="99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77614</xdr:rowOff>
    </xdr:from>
    <xdr:ext cx="534377" cy="259045"/>
    <xdr:sp macro="" textlink="">
      <xdr:nvSpPr>
        <xdr:cNvPr id="129" name="テキスト ボックス 128"/>
        <xdr:cNvSpPr txBox="1"/>
      </xdr:nvSpPr>
      <xdr:spPr>
        <a:xfrm>
          <a:off x="2641111" y="1002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29134</xdr:rowOff>
    </xdr:from>
    <xdr:to>
      <xdr:col>10</xdr:col>
      <xdr:colOff>114300</xdr:colOff>
      <xdr:row>59</xdr:row>
      <xdr:rowOff>100114</xdr:rowOff>
    </xdr:to>
    <xdr:cxnSp macro="">
      <xdr:nvCxnSpPr>
        <xdr:cNvPr id="130" name="直線コネクタ 129"/>
        <xdr:cNvCxnSpPr/>
      </xdr:nvCxnSpPr>
      <xdr:spPr>
        <a:xfrm flipV="1">
          <a:off x="1130300" y="10144684"/>
          <a:ext cx="889000" cy="7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103607</xdr:rowOff>
    </xdr:from>
    <xdr:to>
      <xdr:col>10</xdr:col>
      <xdr:colOff>165100</xdr:colOff>
      <xdr:row>59</xdr:row>
      <xdr:rowOff>33757</xdr:rowOff>
    </xdr:to>
    <xdr:sp macro="" textlink="">
      <xdr:nvSpPr>
        <xdr:cNvPr id="131" name="フローチャート: 判断 130"/>
        <xdr:cNvSpPr/>
      </xdr:nvSpPr>
      <xdr:spPr>
        <a:xfrm>
          <a:off x="1968500" y="1004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50284</xdr:rowOff>
    </xdr:from>
    <xdr:ext cx="534377" cy="259045"/>
    <xdr:sp macro="" textlink="">
      <xdr:nvSpPr>
        <xdr:cNvPr id="132" name="テキスト ボックス 131"/>
        <xdr:cNvSpPr txBox="1"/>
      </xdr:nvSpPr>
      <xdr:spPr>
        <a:xfrm>
          <a:off x="1752111" y="982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14491</xdr:rowOff>
    </xdr:from>
    <xdr:to>
      <xdr:col>6</xdr:col>
      <xdr:colOff>38100</xdr:colOff>
      <xdr:row>59</xdr:row>
      <xdr:rowOff>116091</xdr:rowOff>
    </xdr:to>
    <xdr:sp macro="" textlink="">
      <xdr:nvSpPr>
        <xdr:cNvPr id="133" name="フローチャート: 判断 132"/>
        <xdr:cNvSpPr/>
      </xdr:nvSpPr>
      <xdr:spPr>
        <a:xfrm>
          <a:off x="1079500" y="1013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132618</xdr:rowOff>
    </xdr:from>
    <xdr:ext cx="534377" cy="259045"/>
    <xdr:sp macro="" textlink="">
      <xdr:nvSpPr>
        <xdr:cNvPr id="134" name="テキスト ボックス 133"/>
        <xdr:cNvSpPr txBox="1"/>
      </xdr:nvSpPr>
      <xdr:spPr>
        <a:xfrm>
          <a:off x="863111" y="990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35484</xdr:rowOff>
    </xdr:from>
    <xdr:to>
      <xdr:col>24</xdr:col>
      <xdr:colOff>114300</xdr:colOff>
      <xdr:row>55</xdr:row>
      <xdr:rowOff>137084</xdr:rowOff>
    </xdr:to>
    <xdr:sp macro="" textlink="">
      <xdr:nvSpPr>
        <xdr:cNvPr id="140" name="楕円 139"/>
        <xdr:cNvSpPr/>
      </xdr:nvSpPr>
      <xdr:spPr>
        <a:xfrm>
          <a:off x="4584700" y="946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58361</xdr:rowOff>
    </xdr:from>
    <xdr:ext cx="534377" cy="259045"/>
    <xdr:sp macro="" textlink="">
      <xdr:nvSpPr>
        <xdr:cNvPr id="141" name="物件費該当値テキスト"/>
        <xdr:cNvSpPr txBox="1"/>
      </xdr:nvSpPr>
      <xdr:spPr>
        <a:xfrm>
          <a:off x="4686300" y="931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113246</xdr:rowOff>
    </xdr:from>
    <xdr:to>
      <xdr:col>20</xdr:col>
      <xdr:colOff>38100</xdr:colOff>
      <xdr:row>56</xdr:row>
      <xdr:rowOff>43396</xdr:rowOff>
    </xdr:to>
    <xdr:sp macro="" textlink="">
      <xdr:nvSpPr>
        <xdr:cNvPr id="142" name="楕円 141"/>
        <xdr:cNvSpPr/>
      </xdr:nvSpPr>
      <xdr:spPr>
        <a:xfrm>
          <a:off x="3746500" y="954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59923</xdr:rowOff>
    </xdr:from>
    <xdr:ext cx="534377" cy="259045"/>
    <xdr:sp macro="" textlink="">
      <xdr:nvSpPr>
        <xdr:cNvPr id="143" name="テキスト ボックス 142"/>
        <xdr:cNvSpPr txBox="1"/>
      </xdr:nvSpPr>
      <xdr:spPr>
        <a:xfrm>
          <a:off x="3530111" y="931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115608</xdr:rowOff>
    </xdr:from>
    <xdr:to>
      <xdr:col>15</xdr:col>
      <xdr:colOff>101600</xdr:colOff>
      <xdr:row>58</xdr:row>
      <xdr:rowOff>45758</xdr:rowOff>
    </xdr:to>
    <xdr:sp macro="" textlink="">
      <xdr:nvSpPr>
        <xdr:cNvPr id="144" name="楕円 143"/>
        <xdr:cNvSpPr/>
      </xdr:nvSpPr>
      <xdr:spPr>
        <a:xfrm>
          <a:off x="2857500" y="988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62285</xdr:rowOff>
    </xdr:from>
    <xdr:ext cx="534377" cy="259045"/>
    <xdr:sp macro="" textlink="">
      <xdr:nvSpPr>
        <xdr:cNvPr id="145" name="テキスト ボックス 144"/>
        <xdr:cNvSpPr txBox="1"/>
      </xdr:nvSpPr>
      <xdr:spPr>
        <a:xfrm>
          <a:off x="2641111" y="966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149784</xdr:rowOff>
    </xdr:from>
    <xdr:to>
      <xdr:col>10</xdr:col>
      <xdr:colOff>165100</xdr:colOff>
      <xdr:row>59</xdr:row>
      <xdr:rowOff>79934</xdr:rowOff>
    </xdr:to>
    <xdr:sp macro="" textlink="">
      <xdr:nvSpPr>
        <xdr:cNvPr id="146" name="楕円 145"/>
        <xdr:cNvSpPr/>
      </xdr:nvSpPr>
      <xdr:spPr>
        <a:xfrm>
          <a:off x="1968500" y="1009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71061</xdr:rowOff>
    </xdr:from>
    <xdr:ext cx="534377" cy="259045"/>
    <xdr:sp macro="" textlink="">
      <xdr:nvSpPr>
        <xdr:cNvPr id="147" name="テキスト ボックス 146"/>
        <xdr:cNvSpPr txBox="1"/>
      </xdr:nvSpPr>
      <xdr:spPr>
        <a:xfrm>
          <a:off x="1752111" y="1018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49314</xdr:rowOff>
    </xdr:from>
    <xdr:to>
      <xdr:col>6</xdr:col>
      <xdr:colOff>38100</xdr:colOff>
      <xdr:row>59</xdr:row>
      <xdr:rowOff>150914</xdr:rowOff>
    </xdr:to>
    <xdr:sp macro="" textlink="">
      <xdr:nvSpPr>
        <xdr:cNvPr id="148" name="楕円 147"/>
        <xdr:cNvSpPr/>
      </xdr:nvSpPr>
      <xdr:spPr>
        <a:xfrm>
          <a:off x="1079500" y="1016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142041</xdr:rowOff>
    </xdr:from>
    <xdr:ext cx="534377" cy="259045"/>
    <xdr:sp macro="" textlink="">
      <xdr:nvSpPr>
        <xdr:cNvPr id="149" name="テキスト ボックス 148"/>
        <xdr:cNvSpPr txBox="1"/>
      </xdr:nvSpPr>
      <xdr:spPr>
        <a:xfrm>
          <a:off x="863111" y="1025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135642</xdr:rowOff>
    </xdr:from>
    <xdr:to>
      <xdr:col>24</xdr:col>
      <xdr:colOff>62865</xdr:colOff>
      <xdr:row>78</xdr:row>
      <xdr:rowOff>9398</xdr:rowOff>
    </xdr:to>
    <xdr:cxnSp macro="">
      <xdr:nvCxnSpPr>
        <xdr:cNvPr id="169" name="直線コネクタ 168"/>
        <xdr:cNvCxnSpPr/>
      </xdr:nvCxnSpPr>
      <xdr:spPr>
        <a:xfrm flipV="1">
          <a:off x="4633595" y="12137142"/>
          <a:ext cx="1270" cy="124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13225</xdr:rowOff>
    </xdr:from>
    <xdr:ext cx="378565" cy="259045"/>
    <xdr:sp macro="" textlink="">
      <xdr:nvSpPr>
        <xdr:cNvPr id="170" name="維持補修費最小値テキスト"/>
        <xdr:cNvSpPr txBox="1"/>
      </xdr:nvSpPr>
      <xdr:spPr>
        <a:xfrm>
          <a:off x="4686300" y="13386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9398</xdr:rowOff>
    </xdr:from>
    <xdr:to>
      <xdr:col>24</xdr:col>
      <xdr:colOff>152400</xdr:colOff>
      <xdr:row>78</xdr:row>
      <xdr:rowOff>9398</xdr:rowOff>
    </xdr:to>
    <xdr:cxnSp macro="">
      <xdr:nvCxnSpPr>
        <xdr:cNvPr id="171" name="直線コネクタ 170"/>
        <xdr:cNvCxnSpPr/>
      </xdr:nvCxnSpPr>
      <xdr:spPr>
        <a:xfrm>
          <a:off x="4546600" y="1338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82319</xdr:rowOff>
    </xdr:from>
    <xdr:ext cx="534377" cy="259045"/>
    <xdr:sp macro="" textlink="">
      <xdr:nvSpPr>
        <xdr:cNvPr id="172" name="維持補修費最大値テキスト"/>
        <xdr:cNvSpPr txBox="1"/>
      </xdr:nvSpPr>
      <xdr:spPr>
        <a:xfrm>
          <a:off x="4686300" y="1191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135642</xdr:rowOff>
    </xdr:from>
    <xdr:to>
      <xdr:col>24</xdr:col>
      <xdr:colOff>152400</xdr:colOff>
      <xdr:row>70</xdr:row>
      <xdr:rowOff>135642</xdr:rowOff>
    </xdr:to>
    <xdr:cxnSp macro="">
      <xdr:nvCxnSpPr>
        <xdr:cNvPr id="173" name="直線コネクタ 172"/>
        <xdr:cNvCxnSpPr/>
      </xdr:nvCxnSpPr>
      <xdr:spPr>
        <a:xfrm>
          <a:off x="4546600" y="1213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78663</xdr:rowOff>
    </xdr:from>
    <xdr:to>
      <xdr:col>24</xdr:col>
      <xdr:colOff>63500</xdr:colOff>
      <xdr:row>77</xdr:row>
      <xdr:rowOff>82435</xdr:rowOff>
    </xdr:to>
    <xdr:cxnSp macro="">
      <xdr:nvCxnSpPr>
        <xdr:cNvPr id="174" name="直線コネクタ 173"/>
        <xdr:cNvCxnSpPr/>
      </xdr:nvCxnSpPr>
      <xdr:spPr>
        <a:xfrm flipV="1">
          <a:off x="3797300" y="13280313"/>
          <a:ext cx="8382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58570</xdr:rowOff>
    </xdr:from>
    <xdr:ext cx="469744" cy="259045"/>
    <xdr:sp macro="" textlink="">
      <xdr:nvSpPr>
        <xdr:cNvPr id="175" name="維持補修費平均値テキスト"/>
        <xdr:cNvSpPr txBox="1"/>
      </xdr:nvSpPr>
      <xdr:spPr>
        <a:xfrm>
          <a:off x="4686300" y="12917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35694</xdr:rowOff>
    </xdr:from>
    <xdr:to>
      <xdr:col>24</xdr:col>
      <xdr:colOff>114300</xdr:colOff>
      <xdr:row>76</xdr:row>
      <xdr:rowOff>137294</xdr:rowOff>
    </xdr:to>
    <xdr:sp macro="" textlink="">
      <xdr:nvSpPr>
        <xdr:cNvPr id="176" name="フローチャート: 判断 175"/>
        <xdr:cNvSpPr/>
      </xdr:nvSpPr>
      <xdr:spPr>
        <a:xfrm>
          <a:off x="4584700" y="1306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53690</xdr:rowOff>
    </xdr:from>
    <xdr:to>
      <xdr:col>19</xdr:col>
      <xdr:colOff>177800</xdr:colOff>
      <xdr:row>77</xdr:row>
      <xdr:rowOff>82435</xdr:rowOff>
    </xdr:to>
    <xdr:cxnSp macro="">
      <xdr:nvCxnSpPr>
        <xdr:cNvPr id="177" name="直線コネクタ 176"/>
        <xdr:cNvCxnSpPr/>
      </xdr:nvCxnSpPr>
      <xdr:spPr>
        <a:xfrm>
          <a:off x="2908300" y="13255340"/>
          <a:ext cx="889000" cy="2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27178</xdr:rowOff>
    </xdr:from>
    <xdr:to>
      <xdr:col>20</xdr:col>
      <xdr:colOff>38100</xdr:colOff>
      <xdr:row>76</xdr:row>
      <xdr:rowOff>128778</xdr:rowOff>
    </xdr:to>
    <xdr:sp macro="" textlink="">
      <xdr:nvSpPr>
        <xdr:cNvPr id="178" name="フローチャート: 判断 177"/>
        <xdr:cNvSpPr/>
      </xdr:nvSpPr>
      <xdr:spPr>
        <a:xfrm>
          <a:off x="3746500" y="1305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145305</xdr:rowOff>
    </xdr:from>
    <xdr:ext cx="469744" cy="259045"/>
    <xdr:sp macro="" textlink="">
      <xdr:nvSpPr>
        <xdr:cNvPr id="179" name="テキスト ボックス 178"/>
        <xdr:cNvSpPr txBox="1"/>
      </xdr:nvSpPr>
      <xdr:spPr>
        <a:xfrm>
          <a:off x="3562428" y="1283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53690</xdr:rowOff>
    </xdr:from>
    <xdr:to>
      <xdr:col>15</xdr:col>
      <xdr:colOff>50800</xdr:colOff>
      <xdr:row>77</xdr:row>
      <xdr:rowOff>62604</xdr:rowOff>
    </xdr:to>
    <xdr:cxnSp macro="">
      <xdr:nvCxnSpPr>
        <xdr:cNvPr id="180" name="直線コネクタ 179"/>
        <xdr:cNvCxnSpPr/>
      </xdr:nvCxnSpPr>
      <xdr:spPr>
        <a:xfrm flipV="1">
          <a:off x="2019300" y="13255340"/>
          <a:ext cx="889000" cy="8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36951</xdr:rowOff>
    </xdr:from>
    <xdr:to>
      <xdr:col>15</xdr:col>
      <xdr:colOff>101600</xdr:colOff>
      <xdr:row>76</xdr:row>
      <xdr:rowOff>138551</xdr:rowOff>
    </xdr:to>
    <xdr:sp macro="" textlink="">
      <xdr:nvSpPr>
        <xdr:cNvPr id="181" name="フローチャート: 判断 180"/>
        <xdr:cNvSpPr/>
      </xdr:nvSpPr>
      <xdr:spPr>
        <a:xfrm>
          <a:off x="2857500" y="1306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155077</xdr:rowOff>
    </xdr:from>
    <xdr:ext cx="469744" cy="259045"/>
    <xdr:sp macro="" textlink="">
      <xdr:nvSpPr>
        <xdr:cNvPr id="182" name="テキスト ボックス 181"/>
        <xdr:cNvSpPr txBox="1"/>
      </xdr:nvSpPr>
      <xdr:spPr>
        <a:xfrm>
          <a:off x="2673428" y="1284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62604</xdr:rowOff>
    </xdr:from>
    <xdr:to>
      <xdr:col>10</xdr:col>
      <xdr:colOff>114300</xdr:colOff>
      <xdr:row>77</xdr:row>
      <xdr:rowOff>62833</xdr:rowOff>
    </xdr:to>
    <xdr:cxnSp macro="">
      <xdr:nvCxnSpPr>
        <xdr:cNvPr id="183" name="直線コネクタ 182"/>
        <xdr:cNvCxnSpPr/>
      </xdr:nvCxnSpPr>
      <xdr:spPr>
        <a:xfrm flipV="1">
          <a:off x="1130300" y="13264254"/>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83241</xdr:rowOff>
    </xdr:from>
    <xdr:to>
      <xdr:col>10</xdr:col>
      <xdr:colOff>165100</xdr:colOff>
      <xdr:row>77</xdr:row>
      <xdr:rowOff>13391</xdr:rowOff>
    </xdr:to>
    <xdr:sp macro="" textlink="">
      <xdr:nvSpPr>
        <xdr:cNvPr id="184" name="フローチャート: 判断 183"/>
        <xdr:cNvSpPr/>
      </xdr:nvSpPr>
      <xdr:spPr>
        <a:xfrm>
          <a:off x="1968500" y="131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29919</xdr:rowOff>
    </xdr:from>
    <xdr:ext cx="469744" cy="259045"/>
    <xdr:sp macro="" textlink="">
      <xdr:nvSpPr>
        <xdr:cNvPr id="185" name="テキスト ボックス 184"/>
        <xdr:cNvSpPr txBox="1"/>
      </xdr:nvSpPr>
      <xdr:spPr>
        <a:xfrm>
          <a:off x="1784428" y="12888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71241</xdr:rowOff>
    </xdr:from>
    <xdr:to>
      <xdr:col>6</xdr:col>
      <xdr:colOff>38100</xdr:colOff>
      <xdr:row>77</xdr:row>
      <xdr:rowOff>1391</xdr:rowOff>
    </xdr:to>
    <xdr:sp macro="" textlink="">
      <xdr:nvSpPr>
        <xdr:cNvPr id="186" name="フローチャート: 判断 185"/>
        <xdr:cNvSpPr/>
      </xdr:nvSpPr>
      <xdr:spPr>
        <a:xfrm>
          <a:off x="1079500" y="1310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17918</xdr:rowOff>
    </xdr:from>
    <xdr:ext cx="469744" cy="259045"/>
    <xdr:sp macro="" textlink="">
      <xdr:nvSpPr>
        <xdr:cNvPr id="187" name="テキスト ボックス 186"/>
        <xdr:cNvSpPr txBox="1"/>
      </xdr:nvSpPr>
      <xdr:spPr>
        <a:xfrm>
          <a:off x="895428" y="12876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27863</xdr:rowOff>
    </xdr:from>
    <xdr:to>
      <xdr:col>24</xdr:col>
      <xdr:colOff>114300</xdr:colOff>
      <xdr:row>77</xdr:row>
      <xdr:rowOff>129463</xdr:rowOff>
    </xdr:to>
    <xdr:sp macro="" textlink="">
      <xdr:nvSpPr>
        <xdr:cNvPr id="193" name="楕円 192"/>
        <xdr:cNvSpPr/>
      </xdr:nvSpPr>
      <xdr:spPr>
        <a:xfrm>
          <a:off x="4584700" y="1322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114240</xdr:rowOff>
    </xdr:from>
    <xdr:ext cx="469744" cy="259045"/>
    <xdr:sp macro="" textlink="">
      <xdr:nvSpPr>
        <xdr:cNvPr id="194" name="維持補修費該当値テキスト"/>
        <xdr:cNvSpPr txBox="1"/>
      </xdr:nvSpPr>
      <xdr:spPr>
        <a:xfrm>
          <a:off x="4686300" y="13144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31635</xdr:rowOff>
    </xdr:from>
    <xdr:to>
      <xdr:col>20</xdr:col>
      <xdr:colOff>38100</xdr:colOff>
      <xdr:row>77</xdr:row>
      <xdr:rowOff>133235</xdr:rowOff>
    </xdr:to>
    <xdr:sp macro="" textlink="">
      <xdr:nvSpPr>
        <xdr:cNvPr id="195" name="楕円 194"/>
        <xdr:cNvSpPr/>
      </xdr:nvSpPr>
      <xdr:spPr>
        <a:xfrm>
          <a:off x="3746500" y="1323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124362</xdr:rowOff>
    </xdr:from>
    <xdr:ext cx="469744" cy="259045"/>
    <xdr:sp macro="" textlink="">
      <xdr:nvSpPr>
        <xdr:cNvPr id="196" name="テキスト ボックス 195"/>
        <xdr:cNvSpPr txBox="1"/>
      </xdr:nvSpPr>
      <xdr:spPr>
        <a:xfrm>
          <a:off x="3562428" y="13326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2890</xdr:rowOff>
    </xdr:from>
    <xdr:to>
      <xdr:col>15</xdr:col>
      <xdr:colOff>101600</xdr:colOff>
      <xdr:row>77</xdr:row>
      <xdr:rowOff>104490</xdr:rowOff>
    </xdr:to>
    <xdr:sp macro="" textlink="">
      <xdr:nvSpPr>
        <xdr:cNvPr id="197" name="楕円 196"/>
        <xdr:cNvSpPr/>
      </xdr:nvSpPr>
      <xdr:spPr>
        <a:xfrm>
          <a:off x="2857500" y="1320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95617</xdr:rowOff>
    </xdr:from>
    <xdr:ext cx="469744" cy="259045"/>
    <xdr:sp macro="" textlink="">
      <xdr:nvSpPr>
        <xdr:cNvPr id="198" name="テキスト ボックス 197"/>
        <xdr:cNvSpPr txBox="1"/>
      </xdr:nvSpPr>
      <xdr:spPr>
        <a:xfrm>
          <a:off x="2673428" y="1329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11804</xdr:rowOff>
    </xdr:from>
    <xdr:to>
      <xdr:col>10</xdr:col>
      <xdr:colOff>165100</xdr:colOff>
      <xdr:row>77</xdr:row>
      <xdr:rowOff>113404</xdr:rowOff>
    </xdr:to>
    <xdr:sp macro="" textlink="">
      <xdr:nvSpPr>
        <xdr:cNvPr id="199" name="楕円 198"/>
        <xdr:cNvSpPr/>
      </xdr:nvSpPr>
      <xdr:spPr>
        <a:xfrm>
          <a:off x="1968500" y="1321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104531</xdr:rowOff>
    </xdr:from>
    <xdr:ext cx="469744" cy="259045"/>
    <xdr:sp macro="" textlink="">
      <xdr:nvSpPr>
        <xdr:cNvPr id="200" name="テキスト ボックス 199"/>
        <xdr:cNvSpPr txBox="1"/>
      </xdr:nvSpPr>
      <xdr:spPr>
        <a:xfrm>
          <a:off x="1784428" y="13306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12033</xdr:rowOff>
    </xdr:from>
    <xdr:to>
      <xdr:col>6</xdr:col>
      <xdr:colOff>38100</xdr:colOff>
      <xdr:row>77</xdr:row>
      <xdr:rowOff>113633</xdr:rowOff>
    </xdr:to>
    <xdr:sp macro="" textlink="">
      <xdr:nvSpPr>
        <xdr:cNvPr id="201" name="楕円 200"/>
        <xdr:cNvSpPr/>
      </xdr:nvSpPr>
      <xdr:spPr>
        <a:xfrm>
          <a:off x="1079500" y="1321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104760</xdr:rowOff>
    </xdr:from>
    <xdr:ext cx="469744" cy="259045"/>
    <xdr:sp macro="" textlink="">
      <xdr:nvSpPr>
        <xdr:cNvPr id="202" name="テキスト ボックス 201"/>
        <xdr:cNvSpPr txBox="1"/>
      </xdr:nvSpPr>
      <xdr:spPr>
        <a:xfrm>
          <a:off x="895428" y="13306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7" name="テキスト ボックス 216"/>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9" name="テキスト ボックス 218"/>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102972</xdr:rowOff>
    </xdr:from>
    <xdr:to>
      <xdr:col>24</xdr:col>
      <xdr:colOff>62865</xdr:colOff>
      <xdr:row>99</xdr:row>
      <xdr:rowOff>108229</xdr:rowOff>
    </xdr:to>
    <xdr:cxnSp macro="">
      <xdr:nvCxnSpPr>
        <xdr:cNvPr id="229" name="直線コネクタ 228"/>
        <xdr:cNvCxnSpPr/>
      </xdr:nvCxnSpPr>
      <xdr:spPr>
        <a:xfrm flipV="1">
          <a:off x="4633595" y="15533472"/>
          <a:ext cx="1270" cy="1548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112056</xdr:rowOff>
    </xdr:from>
    <xdr:ext cx="534377" cy="259045"/>
    <xdr:sp macro="" textlink="">
      <xdr:nvSpPr>
        <xdr:cNvPr id="230" name="扶助費最小値テキスト"/>
        <xdr:cNvSpPr txBox="1"/>
      </xdr:nvSpPr>
      <xdr:spPr>
        <a:xfrm>
          <a:off x="4686300" y="1708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108229</xdr:rowOff>
    </xdr:from>
    <xdr:to>
      <xdr:col>24</xdr:col>
      <xdr:colOff>152400</xdr:colOff>
      <xdr:row>99</xdr:row>
      <xdr:rowOff>108229</xdr:rowOff>
    </xdr:to>
    <xdr:cxnSp macro="">
      <xdr:nvCxnSpPr>
        <xdr:cNvPr id="231" name="直線コネクタ 230"/>
        <xdr:cNvCxnSpPr/>
      </xdr:nvCxnSpPr>
      <xdr:spPr>
        <a:xfrm>
          <a:off x="4546600" y="1708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49649</xdr:rowOff>
    </xdr:from>
    <xdr:ext cx="599010" cy="259045"/>
    <xdr:sp macro="" textlink="">
      <xdr:nvSpPr>
        <xdr:cNvPr id="232" name="扶助費最大値テキスト"/>
        <xdr:cNvSpPr txBox="1"/>
      </xdr:nvSpPr>
      <xdr:spPr>
        <a:xfrm>
          <a:off x="4686300" y="15308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102972</xdr:rowOff>
    </xdr:from>
    <xdr:to>
      <xdr:col>24</xdr:col>
      <xdr:colOff>152400</xdr:colOff>
      <xdr:row>90</xdr:row>
      <xdr:rowOff>102972</xdr:rowOff>
    </xdr:to>
    <xdr:cxnSp macro="">
      <xdr:nvCxnSpPr>
        <xdr:cNvPr id="233" name="直線コネクタ 232"/>
        <xdr:cNvCxnSpPr/>
      </xdr:nvCxnSpPr>
      <xdr:spPr>
        <a:xfrm>
          <a:off x="4546600" y="1553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155028</xdr:rowOff>
    </xdr:from>
    <xdr:to>
      <xdr:col>24</xdr:col>
      <xdr:colOff>63500</xdr:colOff>
      <xdr:row>98</xdr:row>
      <xdr:rowOff>102025</xdr:rowOff>
    </xdr:to>
    <xdr:cxnSp macro="">
      <xdr:nvCxnSpPr>
        <xdr:cNvPr id="234" name="直線コネクタ 233"/>
        <xdr:cNvCxnSpPr/>
      </xdr:nvCxnSpPr>
      <xdr:spPr>
        <a:xfrm>
          <a:off x="3797300" y="16785678"/>
          <a:ext cx="838200" cy="118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113682</xdr:rowOff>
    </xdr:from>
    <xdr:ext cx="599010" cy="259045"/>
    <xdr:sp macro="" textlink="">
      <xdr:nvSpPr>
        <xdr:cNvPr id="235" name="扶助費平均値テキスト"/>
        <xdr:cNvSpPr txBox="1"/>
      </xdr:nvSpPr>
      <xdr:spPr>
        <a:xfrm>
          <a:off x="4686300" y="16401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90805</xdr:rowOff>
    </xdr:from>
    <xdr:to>
      <xdr:col>24</xdr:col>
      <xdr:colOff>114300</xdr:colOff>
      <xdr:row>97</xdr:row>
      <xdr:rowOff>20955</xdr:rowOff>
    </xdr:to>
    <xdr:sp macro="" textlink="">
      <xdr:nvSpPr>
        <xdr:cNvPr id="236" name="フローチャート: 判断 235"/>
        <xdr:cNvSpPr/>
      </xdr:nvSpPr>
      <xdr:spPr>
        <a:xfrm>
          <a:off x="4584700" y="165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155028</xdr:rowOff>
    </xdr:from>
    <xdr:to>
      <xdr:col>19</xdr:col>
      <xdr:colOff>177800</xdr:colOff>
      <xdr:row>99</xdr:row>
      <xdr:rowOff>68050</xdr:rowOff>
    </xdr:to>
    <xdr:cxnSp macro="">
      <xdr:nvCxnSpPr>
        <xdr:cNvPr id="237" name="直線コネクタ 236"/>
        <xdr:cNvCxnSpPr/>
      </xdr:nvCxnSpPr>
      <xdr:spPr>
        <a:xfrm flipV="1">
          <a:off x="2908300" y="16785678"/>
          <a:ext cx="889000" cy="25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153550</xdr:rowOff>
    </xdr:from>
    <xdr:to>
      <xdr:col>20</xdr:col>
      <xdr:colOff>38100</xdr:colOff>
      <xdr:row>96</xdr:row>
      <xdr:rowOff>83700</xdr:rowOff>
    </xdr:to>
    <xdr:sp macro="" textlink="">
      <xdr:nvSpPr>
        <xdr:cNvPr id="238" name="フローチャート: 判断 237"/>
        <xdr:cNvSpPr/>
      </xdr:nvSpPr>
      <xdr:spPr>
        <a:xfrm>
          <a:off x="3746500" y="1644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100227</xdr:rowOff>
    </xdr:from>
    <xdr:ext cx="599010" cy="259045"/>
    <xdr:sp macro="" textlink="">
      <xdr:nvSpPr>
        <xdr:cNvPr id="239" name="テキスト ボックス 238"/>
        <xdr:cNvSpPr txBox="1"/>
      </xdr:nvSpPr>
      <xdr:spPr>
        <a:xfrm>
          <a:off x="3497795" y="16216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68050</xdr:rowOff>
    </xdr:from>
    <xdr:to>
      <xdr:col>15</xdr:col>
      <xdr:colOff>50800</xdr:colOff>
      <xdr:row>99</xdr:row>
      <xdr:rowOff>100360</xdr:rowOff>
    </xdr:to>
    <xdr:cxnSp macro="">
      <xdr:nvCxnSpPr>
        <xdr:cNvPr id="240" name="直線コネクタ 239"/>
        <xdr:cNvCxnSpPr/>
      </xdr:nvCxnSpPr>
      <xdr:spPr>
        <a:xfrm flipV="1">
          <a:off x="2019300" y="17041600"/>
          <a:ext cx="889000" cy="3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85939</xdr:rowOff>
    </xdr:from>
    <xdr:to>
      <xdr:col>15</xdr:col>
      <xdr:colOff>101600</xdr:colOff>
      <xdr:row>98</xdr:row>
      <xdr:rowOff>16089</xdr:rowOff>
    </xdr:to>
    <xdr:sp macro="" textlink="">
      <xdr:nvSpPr>
        <xdr:cNvPr id="241" name="フローチャート: 判断 240"/>
        <xdr:cNvSpPr/>
      </xdr:nvSpPr>
      <xdr:spPr>
        <a:xfrm>
          <a:off x="2857500" y="1671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32616</xdr:rowOff>
    </xdr:from>
    <xdr:ext cx="599010" cy="259045"/>
    <xdr:sp macro="" textlink="">
      <xdr:nvSpPr>
        <xdr:cNvPr id="242" name="テキスト ボックス 241"/>
        <xdr:cNvSpPr txBox="1"/>
      </xdr:nvSpPr>
      <xdr:spPr>
        <a:xfrm>
          <a:off x="2608795" y="16491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100360</xdr:rowOff>
    </xdr:from>
    <xdr:to>
      <xdr:col>10</xdr:col>
      <xdr:colOff>114300</xdr:colOff>
      <xdr:row>99</xdr:row>
      <xdr:rowOff>149715</xdr:rowOff>
    </xdr:to>
    <xdr:cxnSp macro="">
      <xdr:nvCxnSpPr>
        <xdr:cNvPr id="243" name="直線コネクタ 242"/>
        <xdr:cNvCxnSpPr/>
      </xdr:nvCxnSpPr>
      <xdr:spPr>
        <a:xfrm flipV="1">
          <a:off x="1130300" y="17073910"/>
          <a:ext cx="889000" cy="4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131899</xdr:rowOff>
    </xdr:from>
    <xdr:to>
      <xdr:col>10</xdr:col>
      <xdr:colOff>165100</xdr:colOff>
      <xdr:row>98</xdr:row>
      <xdr:rowOff>62049</xdr:rowOff>
    </xdr:to>
    <xdr:sp macro="" textlink="">
      <xdr:nvSpPr>
        <xdr:cNvPr id="244" name="フローチャート: 判断 243"/>
        <xdr:cNvSpPr/>
      </xdr:nvSpPr>
      <xdr:spPr>
        <a:xfrm>
          <a:off x="1968500" y="1676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78576</xdr:rowOff>
    </xdr:from>
    <xdr:ext cx="599010" cy="259045"/>
    <xdr:sp macro="" textlink="">
      <xdr:nvSpPr>
        <xdr:cNvPr id="245" name="テキスト ボックス 244"/>
        <xdr:cNvSpPr txBox="1"/>
      </xdr:nvSpPr>
      <xdr:spPr>
        <a:xfrm>
          <a:off x="1719795" y="1653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14452</xdr:rowOff>
    </xdr:from>
    <xdr:to>
      <xdr:col>6</xdr:col>
      <xdr:colOff>38100</xdr:colOff>
      <xdr:row>98</xdr:row>
      <xdr:rowOff>116052</xdr:rowOff>
    </xdr:to>
    <xdr:sp macro="" textlink="">
      <xdr:nvSpPr>
        <xdr:cNvPr id="246" name="フローチャート: 判断 245"/>
        <xdr:cNvSpPr/>
      </xdr:nvSpPr>
      <xdr:spPr>
        <a:xfrm>
          <a:off x="1079500" y="1681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132579</xdr:rowOff>
    </xdr:from>
    <xdr:ext cx="599010" cy="259045"/>
    <xdr:sp macro="" textlink="">
      <xdr:nvSpPr>
        <xdr:cNvPr id="247" name="テキスト ボックス 246"/>
        <xdr:cNvSpPr txBox="1"/>
      </xdr:nvSpPr>
      <xdr:spPr>
        <a:xfrm>
          <a:off x="830795" y="16591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51225</xdr:rowOff>
    </xdr:from>
    <xdr:to>
      <xdr:col>24</xdr:col>
      <xdr:colOff>114300</xdr:colOff>
      <xdr:row>98</xdr:row>
      <xdr:rowOff>152825</xdr:rowOff>
    </xdr:to>
    <xdr:sp macro="" textlink="">
      <xdr:nvSpPr>
        <xdr:cNvPr id="253" name="楕円 252"/>
        <xdr:cNvSpPr/>
      </xdr:nvSpPr>
      <xdr:spPr>
        <a:xfrm>
          <a:off x="4584700" y="1685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29652</xdr:rowOff>
    </xdr:from>
    <xdr:ext cx="599010" cy="259045"/>
    <xdr:sp macro="" textlink="">
      <xdr:nvSpPr>
        <xdr:cNvPr id="254" name="扶助費該当値テキスト"/>
        <xdr:cNvSpPr txBox="1"/>
      </xdr:nvSpPr>
      <xdr:spPr>
        <a:xfrm>
          <a:off x="4686300" y="16831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104228</xdr:rowOff>
    </xdr:from>
    <xdr:to>
      <xdr:col>20</xdr:col>
      <xdr:colOff>38100</xdr:colOff>
      <xdr:row>98</xdr:row>
      <xdr:rowOff>34378</xdr:rowOff>
    </xdr:to>
    <xdr:sp macro="" textlink="">
      <xdr:nvSpPr>
        <xdr:cNvPr id="255" name="楕円 254"/>
        <xdr:cNvSpPr/>
      </xdr:nvSpPr>
      <xdr:spPr>
        <a:xfrm>
          <a:off x="3746500" y="1673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25505</xdr:rowOff>
    </xdr:from>
    <xdr:ext cx="599010" cy="259045"/>
    <xdr:sp macro="" textlink="">
      <xdr:nvSpPr>
        <xdr:cNvPr id="256" name="テキスト ボックス 255"/>
        <xdr:cNvSpPr txBox="1"/>
      </xdr:nvSpPr>
      <xdr:spPr>
        <a:xfrm>
          <a:off x="3497795" y="16827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17250</xdr:rowOff>
    </xdr:from>
    <xdr:to>
      <xdr:col>15</xdr:col>
      <xdr:colOff>101600</xdr:colOff>
      <xdr:row>99</xdr:row>
      <xdr:rowOff>118850</xdr:rowOff>
    </xdr:to>
    <xdr:sp macro="" textlink="">
      <xdr:nvSpPr>
        <xdr:cNvPr id="257" name="楕円 256"/>
        <xdr:cNvSpPr/>
      </xdr:nvSpPr>
      <xdr:spPr>
        <a:xfrm>
          <a:off x="2857500" y="169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109977</xdr:rowOff>
    </xdr:from>
    <xdr:ext cx="534377" cy="259045"/>
    <xdr:sp macro="" textlink="">
      <xdr:nvSpPr>
        <xdr:cNvPr id="258" name="テキスト ボックス 257"/>
        <xdr:cNvSpPr txBox="1"/>
      </xdr:nvSpPr>
      <xdr:spPr>
        <a:xfrm>
          <a:off x="2641111" y="1708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49560</xdr:rowOff>
    </xdr:from>
    <xdr:to>
      <xdr:col>10</xdr:col>
      <xdr:colOff>165100</xdr:colOff>
      <xdr:row>99</xdr:row>
      <xdr:rowOff>151160</xdr:rowOff>
    </xdr:to>
    <xdr:sp macro="" textlink="">
      <xdr:nvSpPr>
        <xdr:cNvPr id="259" name="楕円 258"/>
        <xdr:cNvSpPr/>
      </xdr:nvSpPr>
      <xdr:spPr>
        <a:xfrm>
          <a:off x="1968500" y="1702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142287</xdr:rowOff>
    </xdr:from>
    <xdr:ext cx="534377" cy="259045"/>
    <xdr:sp macro="" textlink="">
      <xdr:nvSpPr>
        <xdr:cNvPr id="260" name="テキスト ボックス 259"/>
        <xdr:cNvSpPr txBox="1"/>
      </xdr:nvSpPr>
      <xdr:spPr>
        <a:xfrm>
          <a:off x="1752111" y="1711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98915</xdr:rowOff>
    </xdr:from>
    <xdr:to>
      <xdr:col>6</xdr:col>
      <xdr:colOff>38100</xdr:colOff>
      <xdr:row>100</xdr:row>
      <xdr:rowOff>29065</xdr:rowOff>
    </xdr:to>
    <xdr:sp macro="" textlink="">
      <xdr:nvSpPr>
        <xdr:cNvPr id="261" name="楕円 260"/>
        <xdr:cNvSpPr/>
      </xdr:nvSpPr>
      <xdr:spPr>
        <a:xfrm>
          <a:off x="1079500" y="1707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100</xdr:row>
      <xdr:rowOff>20192</xdr:rowOff>
    </xdr:from>
    <xdr:ext cx="534377" cy="259045"/>
    <xdr:sp macro="" textlink="">
      <xdr:nvSpPr>
        <xdr:cNvPr id="262" name="テキスト ボックス 261"/>
        <xdr:cNvSpPr txBox="1"/>
      </xdr:nvSpPr>
      <xdr:spPr>
        <a:xfrm>
          <a:off x="863111" y="1716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140183</xdr:rowOff>
    </xdr:from>
    <xdr:to>
      <xdr:col>54</xdr:col>
      <xdr:colOff>189865</xdr:colOff>
      <xdr:row>39</xdr:row>
      <xdr:rowOff>121831</xdr:rowOff>
    </xdr:to>
    <xdr:cxnSp macro="">
      <xdr:nvCxnSpPr>
        <xdr:cNvPr id="287" name="直線コネクタ 286"/>
        <xdr:cNvCxnSpPr/>
      </xdr:nvCxnSpPr>
      <xdr:spPr>
        <a:xfrm flipV="1">
          <a:off x="10475595" y="5969483"/>
          <a:ext cx="1270" cy="838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125658</xdr:rowOff>
    </xdr:from>
    <xdr:ext cx="534377" cy="259045"/>
    <xdr:sp macro="" textlink="">
      <xdr:nvSpPr>
        <xdr:cNvPr id="288" name="補助費等最小値テキスト"/>
        <xdr:cNvSpPr txBox="1"/>
      </xdr:nvSpPr>
      <xdr:spPr>
        <a:xfrm>
          <a:off x="10528300" y="681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121831</xdr:rowOff>
    </xdr:from>
    <xdr:to>
      <xdr:col>55</xdr:col>
      <xdr:colOff>88900</xdr:colOff>
      <xdr:row>39</xdr:row>
      <xdr:rowOff>121831</xdr:rowOff>
    </xdr:to>
    <xdr:cxnSp macro="">
      <xdr:nvCxnSpPr>
        <xdr:cNvPr id="289" name="直線コネクタ 288"/>
        <xdr:cNvCxnSpPr/>
      </xdr:nvCxnSpPr>
      <xdr:spPr>
        <a:xfrm>
          <a:off x="10388600" y="680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86860</xdr:rowOff>
    </xdr:from>
    <xdr:ext cx="534377" cy="259045"/>
    <xdr:sp macro="" textlink="">
      <xdr:nvSpPr>
        <xdr:cNvPr id="290" name="補助費等最大値テキスト"/>
        <xdr:cNvSpPr txBox="1"/>
      </xdr:nvSpPr>
      <xdr:spPr>
        <a:xfrm>
          <a:off x="10528300" y="574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140183</xdr:rowOff>
    </xdr:from>
    <xdr:to>
      <xdr:col>55</xdr:col>
      <xdr:colOff>88900</xdr:colOff>
      <xdr:row>34</xdr:row>
      <xdr:rowOff>140183</xdr:rowOff>
    </xdr:to>
    <xdr:cxnSp macro="">
      <xdr:nvCxnSpPr>
        <xdr:cNvPr id="291" name="直線コネクタ 290"/>
        <xdr:cNvCxnSpPr/>
      </xdr:nvCxnSpPr>
      <xdr:spPr>
        <a:xfrm>
          <a:off x="10388600" y="5969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46596</xdr:rowOff>
    </xdr:from>
    <xdr:to>
      <xdr:col>55</xdr:col>
      <xdr:colOff>0</xdr:colOff>
      <xdr:row>38</xdr:row>
      <xdr:rowOff>76238</xdr:rowOff>
    </xdr:to>
    <xdr:cxnSp macro="">
      <xdr:nvCxnSpPr>
        <xdr:cNvPr id="292" name="直線コネクタ 291"/>
        <xdr:cNvCxnSpPr/>
      </xdr:nvCxnSpPr>
      <xdr:spPr>
        <a:xfrm flipV="1">
          <a:off x="9639300" y="6561696"/>
          <a:ext cx="838200" cy="2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154944</xdr:rowOff>
    </xdr:from>
    <xdr:ext cx="534377" cy="259045"/>
    <xdr:sp macro="" textlink="">
      <xdr:nvSpPr>
        <xdr:cNvPr id="293" name="補助費等平均値テキスト"/>
        <xdr:cNvSpPr txBox="1"/>
      </xdr:nvSpPr>
      <xdr:spPr>
        <a:xfrm>
          <a:off x="10528300" y="6498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5067</xdr:rowOff>
    </xdr:from>
    <xdr:to>
      <xdr:col>55</xdr:col>
      <xdr:colOff>50800</xdr:colOff>
      <xdr:row>38</xdr:row>
      <xdr:rowOff>106667</xdr:rowOff>
    </xdr:to>
    <xdr:sp macro="" textlink="">
      <xdr:nvSpPr>
        <xdr:cNvPr id="294" name="フローチャート: 判断 293"/>
        <xdr:cNvSpPr/>
      </xdr:nvSpPr>
      <xdr:spPr>
        <a:xfrm>
          <a:off x="10426700" y="652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39764</xdr:rowOff>
    </xdr:from>
    <xdr:to>
      <xdr:col>50</xdr:col>
      <xdr:colOff>114300</xdr:colOff>
      <xdr:row>38</xdr:row>
      <xdr:rowOff>76238</xdr:rowOff>
    </xdr:to>
    <xdr:cxnSp macro="">
      <xdr:nvCxnSpPr>
        <xdr:cNvPr id="295" name="直線コネクタ 294"/>
        <xdr:cNvCxnSpPr/>
      </xdr:nvCxnSpPr>
      <xdr:spPr>
        <a:xfrm>
          <a:off x="8750300" y="5354714"/>
          <a:ext cx="889000" cy="1236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50762</xdr:rowOff>
    </xdr:from>
    <xdr:to>
      <xdr:col>50</xdr:col>
      <xdr:colOff>165100</xdr:colOff>
      <xdr:row>38</xdr:row>
      <xdr:rowOff>152362</xdr:rowOff>
    </xdr:to>
    <xdr:sp macro="" textlink="">
      <xdr:nvSpPr>
        <xdr:cNvPr id="296" name="フローチャート: 判断 295"/>
        <xdr:cNvSpPr/>
      </xdr:nvSpPr>
      <xdr:spPr>
        <a:xfrm>
          <a:off x="9588500" y="6565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143489</xdr:rowOff>
    </xdr:from>
    <xdr:ext cx="534377" cy="259045"/>
    <xdr:sp macro="" textlink="">
      <xdr:nvSpPr>
        <xdr:cNvPr id="297" name="テキスト ボックス 296"/>
        <xdr:cNvSpPr txBox="1"/>
      </xdr:nvSpPr>
      <xdr:spPr>
        <a:xfrm>
          <a:off x="9372111" y="665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39764</xdr:rowOff>
    </xdr:from>
    <xdr:to>
      <xdr:col>45</xdr:col>
      <xdr:colOff>177800</xdr:colOff>
      <xdr:row>39</xdr:row>
      <xdr:rowOff>58700</xdr:rowOff>
    </xdr:to>
    <xdr:cxnSp macro="">
      <xdr:nvCxnSpPr>
        <xdr:cNvPr id="298" name="直線コネクタ 297"/>
        <xdr:cNvCxnSpPr/>
      </xdr:nvCxnSpPr>
      <xdr:spPr>
        <a:xfrm flipV="1">
          <a:off x="7861300" y="5354714"/>
          <a:ext cx="889000" cy="139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155956</xdr:rowOff>
    </xdr:from>
    <xdr:to>
      <xdr:col>46</xdr:col>
      <xdr:colOff>38100</xdr:colOff>
      <xdr:row>31</xdr:row>
      <xdr:rowOff>86106</xdr:rowOff>
    </xdr:to>
    <xdr:sp macro="" textlink="">
      <xdr:nvSpPr>
        <xdr:cNvPr id="299" name="フローチャート: 判断 298"/>
        <xdr:cNvSpPr/>
      </xdr:nvSpPr>
      <xdr:spPr>
        <a:xfrm>
          <a:off x="8699500" y="529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102633</xdr:rowOff>
    </xdr:from>
    <xdr:ext cx="599010" cy="259045"/>
    <xdr:sp macro="" textlink="">
      <xdr:nvSpPr>
        <xdr:cNvPr id="300" name="テキスト ボックス 299"/>
        <xdr:cNvSpPr txBox="1"/>
      </xdr:nvSpPr>
      <xdr:spPr>
        <a:xfrm>
          <a:off x="8450795" y="507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58700</xdr:rowOff>
    </xdr:from>
    <xdr:to>
      <xdr:col>41</xdr:col>
      <xdr:colOff>50800</xdr:colOff>
      <xdr:row>39</xdr:row>
      <xdr:rowOff>64516</xdr:rowOff>
    </xdr:to>
    <xdr:cxnSp macro="">
      <xdr:nvCxnSpPr>
        <xdr:cNvPr id="301" name="直線コネクタ 300"/>
        <xdr:cNvCxnSpPr/>
      </xdr:nvCxnSpPr>
      <xdr:spPr>
        <a:xfrm flipV="1">
          <a:off x="6972300" y="6745250"/>
          <a:ext cx="889000" cy="5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145897</xdr:rowOff>
    </xdr:from>
    <xdr:to>
      <xdr:col>41</xdr:col>
      <xdr:colOff>101600</xdr:colOff>
      <xdr:row>39</xdr:row>
      <xdr:rowOff>76047</xdr:rowOff>
    </xdr:to>
    <xdr:sp macro="" textlink="">
      <xdr:nvSpPr>
        <xdr:cNvPr id="302" name="フローチャート: 判断 301"/>
        <xdr:cNvSpPr/>
      </xdr:nvSpPr>
      <xdr:spPr>
        <a:xfrm>
          <a:off x="7810500" y="66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92575</xdr:rowOff>
    </xdr:from>
    <xdr:ext cx="534377" cy="259045"/>
    <xdr:sp macro="" textlink="">
      <xdr:nvSpPr>
        <xdr:cNvPr id="303" name="テキスト ボックス 302"/>
        <xdr:cNvSpPr txBox="1"/>
      </xdr:nvSpPr>
      <xdr:spPr>
        <a:xfrm>
          <a:off x="7594111" y="643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167360</xdr:rowOff>
    </xdr:from>
    <xdr:to>
      <xdr:col>36</xdr:col>
      <xdr:colOff>165100</xdr:colOff>
      <xdr:row>39</xdr:row>
      <xdr:rowOff>97510</xdr:rowOff>
    </xdr:to>
    <xdr:sp macro="" textlink="">
      <xdr:nvSpPr>
        <xdr:cNvPr id="304" name="フローチャート: 判断 303"/>
        <xdr:cNvSpPr/>
      </xdr:nvSpPr>
      <xdr:spPr>
        <a:xfrm>
          <a:off x="6921500" y="66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114038</xdr:rowOff>
    </xdr:from>
    <xdr:ext cx="534377" cy="259045"/>
    <xdr:sp macro="" textlink="">
      <xdr:nvSpPr>
        <xdr:cNvPr id="305" name="テキスト ボックス 304"/>
        <xdr:cNvSpPr txBox="1"/>
      </xdr:nvSpPr>
      <xdr:spPr>
        <a:xfrm>
          <a:off x="6705111" y="645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167246</xdr:rowOff>
    </xdr:from>
    <xdr:to>
      <xdr:col>55</xdr:col>
      <xdr:colOff>50800</xdr:colOff>
      <xdr:row>38</xdr:row>
      <xdr:rowOff>97396</xdr:rowOff>
    </xdr:to>
    <xdr:sp macro="" textlink="">
      <xdr:nvSpPr>
        <xdr:cNvPr id="311" name="楕円 310"/>
        <xdr:cNvSpPr/>
      </xdr:nvSpPr>
      <xdr:spPr>
        <a:xfrm>
          <a:off x="10426700" y="651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18673</xdr:rowOff>
    </xdr:from>
    <xdr:ext cx="534377" cy="259045"/>
    <xdr:sp macro="" textlink="">
      <xdr:nvSpPr>
        <xdr:cNvPr id="312" name="補助費等該当値テキスト"/>
        <xdr:cNvSpPr txBox="1"/>
      </xdr:nvSpPr>
      <xdr:spPr>
        <a:xfrm>
          <a:off x="10528300" y="636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25438</xdr:rowOff>
    </xdr:from>
    <xdr:to>
      <xdr:col>50</xdr:col>
      <xdr:colOff>165100</xdr:colOff>
      <xdr:row>38</xdr:row>
      <xdr:rowOff>127038</xdr:rowOff>
    </xdr:to>
    <xdr:sp macro="" textlink="">
      <xdr:nvSpPr>
        <xdr:cNvPr id="313" name="楕円 312"/>
        <xdr:cNvSpPr/>
      </xdr:nvSpPr>
      <xdr:spPr>
        <a:xfrm>
          <a:off x="9588500" y="654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143565</xdr:rowOff>
    </xdr:from>
    <xdr:ext cx="534377" cy="259045"/>
    <xdr:sp macro="" textlink="">
      <xdr:nvSpPr>
        <xdr:cNvPr id="314" name="テキスト ボックス 313"/>
        <xdr:cNvSpPr txBox="1"/>
      </xdr:nvSpPr>
      <xdr:spPr>
        <a:xfrm>
          <a:off x="9372111" y="631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160414</xdr:rowOff>
    </xdr:from>
    <xdr:to>
      <xdr:col>46</xdr:col>
      <xdr:colOff>38100</xdr:colOff>
      <xdr:row>31</xdr:row>
      <xdr:rowOff>90564</xdr:rowOff>
    </xdr:to>
    <xdr:sp macro="" textlink="">
      <xdr:nvSpPr>
        <xdr:cNvPr id="315" name="楕円 314"/>
        <xdr:cNvSpPr/>
      </xdr:nvSpPr>
      <xdr:spPr>
        <a:xfrm>
          <a:off x="8699500" y="530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81691</xdr:rowOff>
    </xdr:from>
    <xdr:ext cx="599010" cy="259045"/>
    <xdr:sp macro="" textlink="">
      <xdr:nvSpPr>
        <xdr:cNvPr id="316" name="テキスト ボックス 315"/>
        <xdr:cNvSpPr txBox="1"/>
      </xdr:nvSpPr>
      <xdr:spPr>
        <a:xfrm>
          <a:off x="8450795" y="5396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7900</xdr:rowOff>
    </xdr:from>
    <xdr:to>
      <xdr:col>41</xdr:col>
      <xdr:colOff>101600</xdr:colOff>
      <xdr:row>39</xdr:row>
      <xdr:rowOff>109500</xdr:rowOff>
    </xdr:to>
    <xdr:sp macro="" textlink="">
      <xdr:nvSpPr>
        <xdr:cNvPr id="317" name="楕円 316"/>
        <xdr:cNvSpPr/>
      </xdr:nvSpPr>
      <xdr:spPr>
        <a:xfrm>
          <a:off x="7810500" y="669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100627</xdr:rowOff>
    </xdr:from>
    <xdr:ext cx="534377" cy="259045"/>
    <xdr:sp macro="" textlink="">
      <xdr:nvSpPr>
        <xdr:cNvPr id="318" name="テキスト ボックス 317"/>
        <xdr:cNvSpPr txBox="1"/>
      </xdr:nvSpPr>
      <xdr:spPr>
        <a:xfrm>
          <a:off x="7594111" y="678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13716</xdr:rowOff>
    </xdr:from>
    <xdr:to>
      <xdr:col>36</xdr:col>
      <xdr:colOff>165100</xdr:colOff>
      <xdr:row>39</xdr:row>
      <xdr:rowOff>115316</xdr:rowOff>
    </xdr:to>
    <xdr:sp macro="" textlink="">
      <xdr:nvSpPr>
        <xdr:cNvPr id="319" name="楕円 318"/>
        <xdr:cNvSpPr/>
      </xdr:nvSpPr>
      <xdr:spPr>
        <a:xfrm>
          <a:off x="6921500" y="670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106443</xdr:rowOff>
    </xdr:from>
    <xdr:ext cx="534377" cy="259045"/>
    <xdr:sp macro="" textlink="">
      <xdr:nvSpPr>
        <xdr:cNvPr id="320" name="テキスト ボックス 319"/>
        <xdr:cNvSpPr txBox="1"/>
      </xdr:nvSpPr>
      <xdr:spPr>
        <a:xfrm>
          <a:off x="6705111" y="679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1" name="テキスト ボックス 330"/>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3" name="テキスト ボックス 332"/>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130180</xdr:rowOff>
    </xdr:from>
    <xdr:to>
      <xdr:col>54</xdr:col>
      <xdr:colOff>189865</xdr:colOff>
      <xdr:row>59</xdr:row>
      <xdr:rowOff>143325</xdr:rowOff>
    </xdr:to>
    <xdr:cxnSp macro="">
      <xdr:nvCxnSpPr>
        <xdr:cNvPr id="347" name="直線コネクタ 346"/>
        <xdr:cNvCxnSpPr/>
      </xdr:nvCxnSpPr>
      <xdr:spPr>
        <a:xfrm flipV="1">
          <a:off x="10475595" y="8702680"/>
          <a:ext cx="1270" cy="1556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147152</xdr:rowOff>
    </xdr:from>
    <xdr:ext cx="534377" cy="259045"/>
    <xdr:sp macro="" textlink="">
      <xdr:nvSpPr>
        <xdr:cNvPr id="348" name="普通建設事業費最小値テキスト"/>
        <xdr:cNvSpPr txBox="1"/>
      </xdr:nvSpPr>
      <xdr:spPr>
        <a:xfrm>
          <a:off x="10528300" y="1026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143325</xdr:rowOff>
    </xdr:from>
    <xdr:to>
      <xdr:col>55</xdr:col>
      <xdr:colOff>88900</xdr:colOff>
      <xdr:row>59</xdr:row>
      <xdr:rowOff>143325</xdr:rowOff>
    </xdr:to>
    <xdr:cxnSp macro="">
      <xdr:nvCxnSpPr>
        <xdr:cNvPr id="349" name="直線コネクタ 348"/>
        <xdr:cNvCxnSpPr/>
      </xdr:nvCxnSpPr>
      <xdr:spPr>
        <a:xfrm>
          <a:off x="10388600" y="10258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76857</xdr:rowOff>
    </xdr:from>
    <xdr:ext cx="599010" cy="259045"/>
    <xdr:sp macro="" textlink="">
      <xdr:nvSpPr>
        <xdr:cNvPr id="350" name="普通建設事業費最大値テキスト"/>
        <xdr:cNvSpPr txBox="1"/>
      </xdr:nvSpPr>
      <xdr:spPr>
        <a:xfrm>
          <a:off x="10528300" y="847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130180</xdr:rowOff>
    </xdr:from>
    <xdr:to>
      <xdr:col>55</xdr:col>
      <xdr:colOff>88900</xdr:colOff>
      <xdr:row>50</xdr:row>
      <xdr:rowOff>130180</xdr:rowOff>
    </xdr:to>
    <xdr:cxnSp macro="">
      <xdr:nvCxnSpPr>
        <xdr:cNvPr id="351" name="直線コネクタ 350"/>
        <xdr:cNvCxnSpPr/>
      </xdr:nvCxnSpPr>
      <xdr:spPr>
        <a:xfrm>
          <a:off x="10388600" y="870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85620</xdr:rowOff>
    </xdr:from>
    <xdr:to>
      <xdr:col>55</xdr:col>
      <xdr:colOff>0</xdr:colOff>
      <xdr:row>59</xdr:row>
      <xdr:rowOff>125739</xdr:rowOff>
    </xdr:to>
    <xdr:cxnSp macro="">
      <xdr:nvCxnSpPr>
        <xdr:cNvPr id="352" name="直線コネクタ 351"/>
        <xdr:cNvCxnSpPr/>
      </xdr:nvCxnSpPr>
      <xdr:spPr>
        <a:xfrm>
          <a:off x="9639300" y="10201170"/>
          <a:ext cx="838200" cy="4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137151</xdr:rowOff>
    </xdr:from>
    <xdr:ext cx="534377" cy="259045"/>
    <xdr:sp macro="" textlink="">
      <xdr:nvSpPr>
        <xdr:cNvPr id="353" name="普通建設事業費平均値テキスト"/>
        <xdr:cNvSpPr txBox="1"/>
      </xdr:nvSpPr>
      <xdr:spPr>
        <a:xfrm>
          <a:off x="10528300" y="9566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114274</xdr:rowOff>
    </xdr:from>
    <xdr:to>
      <xdr:col>55</xdr:col>
      <xdr:colOff>50800</xdr:colOff>
      <xdr:row>57</xdr:row>
      <xdr:rowOff>44424</xdr:rowOff>
    </xdr:to>
    <xdr:sp macro="" textlink="">
      <xdr:nvSpPr>
        <xdr:cNvPr id="354" name="フローチャート: 判断 353"/>
        <xdr:cNvSpPr/>
      </xdr:nvSpPr>
      <xdr:spPr>
        <a:xfrm>
          <a:off x="104267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123257</xdr:rowOff>
    </xdr:from>
    <xdr:to>
      <xdr:col>50</xdr:col>
      <xdr:colOff>114300</xdr:colOff>
      <xdr:row>59</xdr:row>
      <xdr:rowOff>85620</xdr:rowOff>
    </xdr:to>
    <xdr:cxnSp macro="">
      <xdr:nvCxnSpPr>
        <xdr:cNvPr id="355" name="直線コネクタ 354"/>
        <xdr:cNvCxnSpPr/>
      </xdr:nvCxnSpPr>
      <xdr:spPr>
        <a:xfrm>
          <a:off x="8750300" y="10067357"/>
          <a:ext cx="889000" cy="13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103514</xdr:rowOff>
    </xdr:from>
    <xdr:to>
      <xdr:col>50</xdr:col>
      <xdr:colOff>165100</xdr:colOff>
      <xdr:row>57</xdr:row>
      <xdr:rowOff>33664</xdr:rowOff>
    </xdr:to>
    <xdr:sp macro="" textlink="">
      <xdr:nvSpPr>
        <xdr:cNvPr id="356" name="フローチャート: 判断 355"/>
        <xdr:cNvSpPr/>
      </xdr:nvSpPr>
      <xdr:spPr>
        <a:xfrm>
          <a:off x="9588500" y="970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50191</xdr:rowOff>
    </xdr:from>
    <xdr:ext cx="534377" cy="259045"/>
    <xdr:sp macro="" textlink="">
      <xdr:nvSpPr>
        <xdr:cNvPr id="357" name="テキスト ボックス 356"/>
        <xdr:cNvSpPr txBox="1"/>
      </xdr:nvSpPr>
      <xdr:spPr>
        <a:xfrm>
          <a:off x="9372111" y="947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121543</xdr:rowOff>
    </xdr:from>
    <xdr:to>
      <xdr:col>45</xdr:col>
      <xdr:colOff>177800</xdr:colOff>
      <xdr:row>58</xdr:row>
      <xdr:rowOff>123257</xdr:rowOff>
    </xdr:to>
    <xdr:cxnSp macro="">
      <xdr:nvCxnSpPr>
        <xdr:cNvPr id="358" name="直線コネクタ 357"/>
        <xdr:cNvCxnSpPr/>
      </xdr:nvCxnSpPr>
      <xdr:spPr>
        <a:xfrm>
          <a:off x="7861300" y="9894193"/>
          <a:ext cx="889000" cy="17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36795</xdr:rowOff>
    </xdr:from>
    <xdr:to>
      <xdr:col>46</xdr:col>
      <xdr:colOff>38100</xdr:colOff>
      <xdr:row>56</xdr:row>
      <xdr:rowOff>138395</xdr:rowOff>
    </xdr:to>
    <xdr:sp macro="" textlink="">
      <xdr:nvSpPr>
        <xdr:cNvPr id="359" name="フローチャート: 判断 358"/>
        <xdr:cNvSpPr/>
      </xdr:nvSpPr>
      <xdr:spPr>
        <a:xfrm>
          <a:off x="86995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154922</xdr:rowOff>
    </xdr:from>
    <xdr:ext cx="534377" cy="259045"/>
    <xdr:sp macro="" textlink="">
      <xdr:nvSpPr>
        <xdr:cNvPr id="360" name="テキスト ボックス 359"/>
        <xdr:cNvSpPr txBox="1"/>
      </xdr:nvSpPr>
      <xdr:spPr>
        <a:xfrm>
          <a:off x="8483111" y="941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67348</xdr:rowOff>
    </xdr:from>
    <xdr:to>
      <xdr:col>41</xdr:col>
      <xdr:colOff>50800</xdr:colOff>
      <xdr:row>57</xdr:row>
      <xdr:rowOff>121543</xdr:rowOff>
    </xdr:to>
    <xdr:cxnSp macro="">
      <xdr:nvCxnSpPr>
        <xdr:cNvPr id="361" name="直線コネクタ 360"/>
        <xdr:cNvCxnSpPr/>
      </xdr:nvCxnSpPr>
      <xdr:spPr>
        <a:xfrm>
          <a:off x="6972300" y="9839998"/>
          <a:ext cx="889000" cy="54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42380</xdr:rowOff>
    </xdr:from>
    <xdr:to>
      <xdr:col>41</xdr:col>
      <xdr:colOff>101600</xdr:colOff>
      <xdr:row>56</xdr:row>
      <xdr:rowOff>143980</xdr:rowOff>
    </xdr:to>
    <xdr:sp macro="" textlink="">
      <xdr:nvSpPr>
        <xdr:cNvPr id="362" name="フローチャート: 判断 361"/>
        <xdr:cNvSpPr/>
      </xdr:nvSpPr>
      <xdr:spPr>
        <a:xfrm>
          <a:off x="7810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160507</xdr:rowOff>
    </xdr:from>
    <xdr:ext cx="534377" cy="259045"/>
    <xdr:sp macro="" textlink="">
      <xdr:nvSpPr>
        <xdr:cNvPr id="363" name="テキスト ボックス 362"/>
        <xdr:cNvSpPr txBox="1"/>
      </xdr:nvSpPr>
      <xdr:spPr>
        <a:xfrm>
          <a:off x="7594111" y="94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130424</xdr:rowOff>
    </xdr:from>
    <xdr:to>
      <xdr:col>36</xdr:col>
      <xdr:colOff>165100</xdr:colOff>
      <xdr:row>57</xdr:row>
      <xdr:rowOff>60574</xdr:rowOff>
    </xdr:to>
    <xdr:sp macro="" textlink="">
      <xdr:nvSpPr>
        <xdr:cNvPr id="364" name="フローチャート: 判断 363"/>
        <xdr:cNvSpPr/>
      </xdr:nvSpPr>
      <xdr:spPr>
        <a:xfrm>
          <a:off x="6921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77101</xdr:rowOff>
    </xdr:from>
    <xdr:ext cx="534377" cy="259045"/>
    <xdr:sp macro="" textlink="">
      <xdr:nvSpPr>
        <xdr:cNvPr id="365" name="テキスト ボックス 364"/>
        <xdr:cNvSpPr txBox="1"/>
      </xdr:nvSpPr>
      <xdr:spPr>
        <a:xfrm>
          <a:off x="6705111" y="950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74939</xdr:rowOff>
    </xdr:from>
    <xdr:to>
      <xdr:col>55</xdr:col>
      <xdr:colOff>50800</xdr:colOff>
      <xdr:row>60</xdr:row>
      <xdr:rowOff>5089</xdr:rowOff>
    </xdr:to>
    <xdr:sp macro="" textlink="">
      <xdr:nvSpPr>
        <xdr:cNvPr id="371" name="楕円 370"/>
        <xdr:cNvSpPr/>
      </xdr:nvSpPr>
      <xdr:spPr>
        <a:xfrm>
          <a:off x="10426700" y="101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161316</xdr:rowOff>
    </xdr:from>
    <xdr:ext cx="534377" cy="259045"/>
    <xdr:sp macro="" textlink="">
      <xdr:nvSpPr>
        <xdr:cNvPr id="372" name="普通建設事業費該当値テキスト"/>
        <xdr:cNvSpPr txBox="1"/>
      </xdr:nvSpPr>
      <xdr:spPr>
        <a:xfrm>
          <a:off x="10528300" y="1010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34820</xdr:rowOff>
    </xdr:from>
    <xdr:to>
      <xdr:col>50</xdr:col>
      <xdr:colOff>165100</xdr:colOff>
      <xdr:row>59</xdr:row>
      <xdr:rowOff>136420</xdr:rowOff>
    </xdr:to>
    <xdr:sp macro="" textlink="">
      <xdr:nvSpPr>
        <xdr:cNvPr id="373" name="楕円 372"/>
        <xdr:cNvSpPr/>
      </xdr:nvSpPr>
      <xdr:spPr>
        <a:xfrm>
          <a:off x="9588500" y="1015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127547</xdr:rowOff>
    </xdr:from>
    <xdr:ext cx="534377" cy="259045"/>
    <xdr:sp macro="" textlink="">
      <xdr:nvSpPr>
        <xdr:cNvPr id="374" name="テキスト ボックス 373"/>
        <xdr:cNvSpPr txBox="1"/>
      </xdr:nvSpPr>
      <xdr:spPr>
        <a:xfrm>
          <a:off x="9372111" y="10243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72457</xdr:rowOff>
    </xdr:from>
    <xdr:to>
      <xdr:col>46</xdr:col>
      <xdr:colOff>38100</xdr:colOff>
      <xdr:row>59</xdr:row>
      <xdr:rowOff>2607</xdr:rowOff>
    </xdr:to>
    <xdr:sp macro="" textlink="">
      <xdr:nvSpPr>
        <xdr:cNvPr id="375" name="楕円 374"/>
        <xdr:cNvSpPr/>
      </xdr:nvSpPr>
      <xdr:spPr>
        <a:xfrm>
          <a:off x="8699500" y="1001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165184</xdr:rowOff>
    </xdr:from>
    <xdr:ext cx="534377" cy="259045"/>
    <xdr:sp macro="" textlink="">
      <xdr:nvSpPr>
        <xdr:cNvPr id="376" name="テキスト ボックス 375"/>
        <xdr:cNvSpPr txBox="1"/>
      </xdr:nvSpPr>
      <xdr:spPr>
        <a:xfrm>
          <a:off x="8483111" y="1010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70743</xdr:rowOff>
    </xdr:from>
    <xdr:to>
      <xdr:col>41</xdr:col>
      <xdr:colOff>101600</xdr:colOff>
      <xdr:row>58</xdr:row>
      <xdr:rowOff>893</xdr:rowOff>
    </xdr:to>
    <xdr:sp macro="" textlink="">
      <xdr:nvSpPr>
        <xdr:cNvPr id="377" name="楕円 376"/>
        <xdr:cNvSpPr/>
      </xdr:nvSpPr>
      <xdr:spPr>
        <a:xfrm>
          <a:off x="7810500" y="984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163470</xdr:rowOff>
    </xdr:from>
    <xdr:ext cx="534377" cy="259045"/>
    <xdr:sp macro="" textlink="">
      <xdr:nvSpPr>
        <xdr:cNvPr id="378" name="テキスト ボックス 377"/>
        <xdr:cNvSpPr txBox="1"/>
      </xdr:nvSpPr>
      <xdr:spPr>
        <a:xfrm>
          <a:off x="7594111" y="993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16548</xdr:rowOff>
    </xdr:from>
    <xdr:to>
      <xdr:col>36</xdr:col>
      <xdr:colOff>165100</xdr:colOff>
      <xdr:row>57</xdr:row>
      <xdr:rowOff>118148</xdr:rowOff>
    </xdr:to>
    <xdr:sp macro="" textlink="">
      <xdr:nvSpPr>
        <xdr:cNvPr id="379" name="楕円 378"/>
        <xdr:cNvSpPr/>
      </xdr:nvSpPr>
      <xdr:spPr>
        <a:xfrm>
          <a:off x="6921500" y="978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109275</xdr:rowOff>
    </xdr:from>
    <xdr:ext cx="534377" cy="259045"/>
    <xdr:sp macro="" textlink="">
      <xdr:nvSpPr>
        <xdr:cNvPr id="380" name="テキスト ボックス 379"/>
        <xdr:cNvSpPr txBox="1"/>
      </xdr:nvSpPr>
      <xdr:spPr>
        <a:xfrm>
          <a:off x="6705111" y="988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90848</xdr:rowOff>
    </xdr:from>
    <xdr:to>
      <xdr:col>54</xdr:col>
      <xdr:colOff>189865</xdr:colOff>
      <xdr:row>78</xdr:row>
      <xdr:rowOff>124475</xdr:rowOff>
    </xdr:to>
    <xdr:cxnSp macro="">
      <xdr:nvCxnSpPr>
        <xdr:cNvPr id="402" name="直線コネクタ 401"/>
        <xdr:cNvCxnSpPr/>
      </xdr:nvCxnSpPr>
      <xdr:spPr>
        <a:xfrm flipV="1">
          <a:off x="10475595" y="12263798"/>
          <a:ext cx="1270" cy="123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128302</xdr:rowOff>
    </xdr:from>
    <xdr:ext cx="378565" cy="259045"/>
    <xdr:sp macro="" textlink="">
      <xdr:nvSpPr>
        <xdr:cNvPr id="403" name="普通建設事業費 （ うち新規整備　）最小値テキスト"/>
        <xdr:cNvSpPr txBox="1"/>
      </xdr:nvSpPr>
      <xdr:spPr>
        <a:xfrm>
          <a:off x="10528300" y="13501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124475</xdr:rowOff>
    </xdr:from>
    <xdr:to>
      <xdr:col>55</xdr:col>
      <xdr:colOff>88900</xdr:colOff>
      <xdr:row>78</xdr:row>
      <xdr:rowOff>124475</xdr:rowOff>
    </xdr:to>
    <xdr:cxnSp macro="">
      <xdr:nvCxnSpPr>
        <xdr:cNvPr id="404" name="直線コネクタ 403"/>
        <xdr:cNvCxnSpPr/>
      </xdr:nvCxnSpPr>
      <xdr:spPr>
        <a:xfrm>
          <a:off x="10388600" y="1349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37525</xdr:rowOff>
    </xdr:from>
    <xdr:ext cx="534377" cy="259045"/>
    <xdr:sp macro="" textlink="">
      <xdr:nvSpPr>
        <xdr:cNvPr id="405" name="普通建設事業費 （ うち新規整備　）最大値テキスト"/>
        <xdr:cNvSpPr txBox="1"/>
      </xdr:nvSpPr>
      <xdr:spPr>
        <a:xfrm>
          <a:off x="10528300" y="1203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90848</xdr:rowOff>
    </xdr:from>
    <xdr:to>
      <xdr:col>55</xdr:col>
      <xdr:colOff>88900</xdr:colOff>
      <xdr:row>71</xdr:row>
      <xdr:rowOff>90848</xdr:rowOff>
    </xdr:to>
    <xdr:cxnSp macro="">
      <xdr:nvCxnSpPr>
        <xdr:cNvPr id="406" name="直線コネクタ 405"/>
        <xdr:cNvCxnSpPr/>
      </xdr:nvCxnSpPr>
      <xdr:spPr>
        <a:xfrm>
          <a:off x="10388600" y="1226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75281</xdr:rowOff>
    </xdr:from>
    <xdr:to>
      <xdr:col>55</xdr:col>
      <xdr:colOff>0</xdr:colOff>
      <xdr:row>78</xdr:row>
      <xdr:rowOff>89591</xdr:rowOff>
    </xdr:to>
    <xdr:cxnSp macro="">
      <xdr:nvCxnSpPr>
        <xdr:cNvPr id="407" name="直線コネクタ 406"/>
        <xdr:cNvCxnSpPr/>
      </xdr:nvCxnSpPr>
      <xdr:spPr>
        <a:xfrm flipV="1">
          <a:off x="9639300" y="13448381"/>
          <a:ext cx="838200" cy="1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170367</xdr:rowOff>
    </xdr:from>
    <xdr:ext cx="534377" cy="259045"/>
    <xdr:sp macro="" textlink="">
      <xdr:nvSpPr>
        <xdr:cNvPr id="408" name="普通建設事業費 （ うち新規整備　）平均値テキスト"/>
        <xdr:cNvSpPr txBox="1"/>
      </xdr:nvSpPr>
      <xdr:spPr>
        <a:xfrm>
          <a:off x="10528300" y="13029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147490</xdr:rowOff>
    </xdr:from>
    <xdr:to>
      <xdr:col>55</xdr:col>
      <xdr:colOff>50800</xdr:colOff>
      <xdr:row>77</xdr:row>
      <xdr:rowOff>77640</xdr:rowOff>
    </xdr:to>
    <xdr:sp macro="" textlink="">
      <xdr:nvSpPr>
        <xdr:cNvPr id="409" name="フローチャート: 判断 408"/>
        <xdr:cNvSpPr/>
      </xdr:nvSpPr>
      <xdr:spPr>
        <a:xfrm>
          <a:off x="10426700" y="1317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82276</xdr:rowOff>
    </xdr:from>
    <xdr:to>
      <xdr:col>50</xdr:col>
      <xdr:colOff>114300</xdr:colOff>
      <xdr:row>78</xdr:row>
      <xdr:rowOff>89591</xdr:rowOff>
    </xdr:to>
    <xdr:cxnSp macro="">
      <xdr:nvCxnSpPr>
        <xdr:cNvPr id="410" name="直線コネクタ 409"/>
        <xdr:cNvCxnSpPr/>
      </xdr:nvCxnSpPr>
      <xdr:spPr>
        <a:xfrm>
          <a:off x="8750300" y="13283926"/>
          <a:ext cx="889000" cy="17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134117</xdr:rowOff>
    </xdr:from>
    <xdr:to>
      <xdr:col>50</xdr:col>
      <xdr:colOff>165100</xdr:colOff>
      <xdr:row>77</xdr:row>
      <xdr:rowOff>64267</xdr:rowOff>
    </xdr:to>
    <xdr:sp macro="" textlink="">
      <xdr:nvSpPr>
        <xdr:cNvPr id="411" name="フローチャート: 判断 410"/>
        <xdr:cNvSpPr/>
      </xdr:nvSpPr>
      <xdr:spPr>
        <a:xfrm>
          <a:off x="9588500" y="1316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80794</xdr:rowOff>
    </xdr:from>
    <xdr:ext cx="534377" cy="259045"/>
    <xdr:sp macro="" textlink="">
      <xdr:nvSpPr>
        <xdr:cNvPr id="412" name="テキスト ボックス 411"/>
        <xdr:cNvSpPr txBox="1"/>
      </xdr:nvSpPr>
      <xdr:spPr>
        <a:xfrm>
          <a:off x="9372111" y="1293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82276</xdr:rowOff>
    </xdr:from>
    <xdr:to>
      <xdr:col>45</xdr:col>
      <xdr:colOff>177800</xdr:colOff>
      <xdr:row>78</xdr:row>
      <xdr:rowOff>16531</xdr:rowOff>
    </xdr:to>
    <xdr:cxnSp macro="">
      <xdr:nvCxnSpPr>
        <xdr:cNvPr id="413" name="直線コネクタ 412"/>
        <xdr:cNvCxnSpPr/>
      </xdr:nvCxnSpPr>
      <xdr:spPr>
        <a:xfrm flipV="1">
          <a:off x="7861300" y="13283926"/>
          <a:ext cx="889000" cy="10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116241</xdr:rowOff>
    </xdr:from>
    <xdr:to>
      <xdr:col>46</xdr:col>
      <xdr:colOff>38100</xdr:colOff>
      <xdr:row>77</xdr:row>
      <xdr:rowOff>46391</xdr:rowOff>
    </xdr:to>
    <xdr:sp macro="" textlink="">
      <xdr:nvSpPr>
        <xdr:cNvPr id="414" name="フローチャート: 判断 413"/>
        <xdr:cNvSpPr/>
      </xdr:nvSpPr>
      <xdr:spPr>
        <a:xfrm>
          <a:off x="86995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62917</xdr:rowOff>
    </xdr:from>
    <xdr:ext cx="534377" cy="259045"/>
    <xdr:sp macro="" textlink="">
      <xdr:nvSpPr>
        <xdr:cNvPr id="415" name="テキスト ボックス 414"/>
        <xdr:cNvSpPr txBox="1"/>
      </xdr:nvSpPr>
      <xdr:spPr>
        <a:xfrm>
          <a:off x="8483111" y="1292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149690</xdr:rowOff>
    </xdr:from>
    <xdr:to>
      <xdr:col>41</xdr:col>
      <xdr:colOff>50800</xdr:colOff>
      <xdr:row>78</xdr:row>
      <xdr:rowOff>16531</xdr:rowOff>
    </xdr:to>
    <xdr:cxnSp macro="">
      <xdr:nvCxnSpPr>
        <xdr:cNvPr id="416" name="直線コネクタ 415"/>
        <xdr:cNvCxnSpPr/>
      </xdr:nvCxnSpPr>
      <xdr:spPr>
        <a:xfrm>
          <a:off x="6972300" y="13351340"/>
          <a:ext cx="889000" cy="3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143033</xdr:rowOff>
    </xdr:from>
    <xdr:to>
      <xdr:col>41</xdr:col>
      <xdr:colOff>101600</xdr:colOff>
      <xdr:row>77</xdr:row>
      <xdr:rowOff>73183</xdr:rowOff>
    </xdr:to>
    <xdr:sp macro="" textlink="">
      <xdr:nvSpPr>
        <xdr:cNvPr id="417" name="フローチャート: 判断 416"/>
        <xdr:cNvSpPr/>
      </xdr:nvSpPr>
      <xdr:spPr>
        <a:xfrm>
          <a:off x="7810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89709</xdr:rowOff>
    </xdr:from>
    <xdr:ext cx="534377" cy="259045"/>
    <xdr:sp macro="" textlink="">
      <xdr:nvSpPr>
        <xdr:cNvPr id="418" name="テキスト ボックス 417"/>
        <xdr:cNvSpPr txBox="1"/>
      </xdr:nvSpPr>
      <xdr:spPr>
        <a:xfrm>
          <a:off x="7594111" y="1294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29601</xdr:rowOff>
    </xdr:from>
    <xdr:to>
      <xdr:col>36</xdr:col>
      <xdr:colOff>165100</xdr:colOff>
      <xdr:row>77</xdr:row>
      <xdr:rowOff>131201</xdr:rowOff>
    </xdr:to>
    <xdr:sp macro="" textlink="">
      <xdr:nvSpPr>
        <xdr:cNvPr id="419" name="フローチャート: 判断 418"/>
        <xdr:cNvSpPr/>
      </xdr:nvSpPr>
      <xdr:spPr>
        <a:xfrm>
          <a:off x="6921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147728</xdr:rowOff>
    </xdr:from>
    <xdr:ext cx="534377" cy="259045"/>
    <xdr:sp macro="" textlink="">
      <xdr:nvSpPr>
        <xdr:cNvPr id="420" name="テキスト ボックス 419"/>
        <xdr:cNvSpPr txBox="1"/>
      </xdr:nvSpPr>
      <xdr:spPr>
        <a:xfrm>
          <a:off x="6705111" y="130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24481</xdr:rowOff>
    </xdr:from>
    <xdr:to>
      <xdr:col>55</xdr:col>
      <xdr:colOff>50800</xdr:colOff>
      <xdr:row>78</xdr:row>
      <xdr:rowOff>126081</xdr:rowOff>
    </xdr:to>
    <xdr:sp macro="" textlink="">
      <xdr:nvSpPr>
        <xdr:cNvPr id="426" name="楕円 425"/>
        <xdr:cNvSpPr/>
      </xdr:nvSpPr>
      <xdr:spPr>
        <a:xfrm>
          <a:off x="10426700" y="1339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110858</xdr:rowOff>
    </xdr:from>
    <xdr:ext cx="469744" cy="259045"/>
    <xdr:sp macro="" textlink="">
      <xdr:nvSpPr>
        <xdr:cNvPr id="427" name="普通建設事業費 （ うち新規整備　）該当値テキスト"/>
        <xdr:cNvSpPr txBox="1"/>
      </xdr:nvSpPr>
      <xdr:spPr>
        <a:xfrm>
          <a:off x="10528300" y="13312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38791</xdr:rowOff>
    </xdr:from>
    <xdr:to>
      <xdr:col>50</xdr:col>
      <xdr:colOff>165100</xdr:colOff>
      <xdr:row>78</xdr:row>
      <xdr:rowOff>140391</xdr:rowOff>
    </xdr:to>
    <xdr:sp macro="" textlink="">
      <xdr:nvSpPr>
        <xdr:cNvPr id="428" name="楕円 427"/>
        <xdr:cNvSpPr/>
      </xdr:nvSpPr>
      <xdr:spPr>
        <a:xfrm>
          <a:off x="9588500" y="1341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131518</xdr:rowOff>
    </xdr:from>
    <xdr:ext cx="469744" cy="259045"/>
    <xdr:sp macro="" textlink="">
      <xdr:nvSpPr>
        <xdr:cNvPr id="429" name="テキスト ボックス 428"/>
        <xdr:cNvSpPr txBox="1"/>
      </xdr:nvSpPr>
      <xdr:spPr>
        <a:xfrm>
          <a:off x="9404428" y="13504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31476</xdr:rowOff>
    </xdr:from>
    <xdr:to>
      <xdr:col>46</xdr:col>
      <xdr:colOff>38100</xdr:colOff>
      <xdr:row>77</xdr:row>
      <xdr:rowOff>133076</xdr:rowOff>
    </xdr:to>
    <xdr:sp macro="" textlink="">
      <xdr:nvSpPr>
        <xdr:cNvPr id="430" name="楕円 429"/>
        <xdr:cNvSpPr/>
      </xdr:nvSpPr>
      <xdr:spPr>
        <a:xfrm>
          <a:off x="8699500" y="1323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124203</xdr:rowOff>
    </xdr:from>
    <xdr:ext cx="534377" cy="259045"/>
    <xdr:sp macro="" textlink="">
      <xdr:nvSpPr>
        <xdr:cNvPr id="431" name="テキスト ボックス 430"/>
        <xdr:cNvSpPr txBox="1"/>
      </xdr:nvSpPr>
      <xdr:spPr>
        <a:xfrm>
          <a:off x="8483111" y="1332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137181</xdr:rowOff>
    </xdr:from>
    <xdr:to>
      <xdr:col>41</xdr:col>
      <xdr:colOff>101600</xdr:colOff>
      <xdr:row>78</xdr:row>
      <xdr:rowOff>67331</xdr:rowOff>
    </xdr:to>
    <xdr:sp macro="" textlink="">
      <xdr:nvSpPr>
        <xdr:cNvPr id="432" name="楕円 431"/>
        <xdr:cNvSpPr/>
      </xdr:nvSpPr>
      <xdr:spPr>
        <a:xfrm>
          <a:off x="7810500" y="1333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58458</xdr:rowOff>
    </xdr:from>
    <xdr:ext cx="469744" cy="259045"/>
    <xdr:sp macro="" textlink="">
      <xdr:nvSpPr>
        <xdr:cNvPr id="433" name="テキスト ボックス 432"/>
        <xdr:cNvSpPr txBox="1"/>
      </xdr:nvSpPr>
      <xdr:spPr>
        <a:xfrm>
          <a:off x="7626428" y="13431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98890</xdr:rowOff>
    </xdr:from>
    <xdr:to>
      <xdr:col>36</xdr:col>
      <xdr:colOff>165100</xdr:colOff>
      <xdr:row>78</xdr:row>
      <xdr:rowOff>29040</xdr:rowOff>
    </xdr:to>
    <xdr:sp macro="" textlink="">
      <xdr:nvSpPr>
        <xdr:cNvPr id="434" name="楕円 433"/>
        <xdr:cNvSpPr/>
      </xdr:nvSpPr>
      <xdr:spPr>
        <a:xfrm>
          <a:off x="6921500" y="1330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20167</xdr:rowOff>
    </xdr:from>
    <xdr:ext cx="469744" cy="259045"/>
    <xdr:sp macro="" textlink="">
      <xdr:nvSpPr>
        <xdr:cNvPr id="435" name="テキスト ボックス 434"/>
        <xdr:cNvSpPr txBox="1"/>
      </xdr:nvSpPr>
      <xdr:spPr>
        <a:xfrm>
          <a:off x="6737428" y="1339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9" name="テキスト ボックス 448"/>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1" name="テキスト ボックス 450"/>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3" name="テキスト ボックス 452"/>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5" name="テキスト ボックス 45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149141</xdr:rowOff>
    </xdr:from>
    <xdr:to>
      <xdr:col>54</xdr:col>
      <xdr:colOff>189865</xdr:colOff>
      <xdr:row>98</xdr:row>
      <xdr:rowOff>25081</xdr:rowOff>
    </xdr:to>
    <xdr:cxnSp macro="">
      <xdr:nvCxnSpPr>
        <xdr:cNvPr id="457" name="直線コネクタ 456"/>
        <xdr:cNvCxnSpPr/>
      </xdr:nvCxnSpPr>
      <xdr:spPr>
        <a:xfrm flipV="1">
          <a:off x="10475595" y="15579641"/>
          <a:ext cx="1270" cy="1247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28908</xdr:rowOff>
    </xdr:from>
    <xdr:ext cx="469744" cy="259045"/>
    <xdr:sp macro="" textlink="">
      <xdr:nvSpPr>
        <xdr:cNvPr id="458" name="普通建設事業費 （ うち更新整備　）最小値テキスト"/>
        <xdr:cNvSpPr txBox="1"/>
      </xdr:nvSpPr>
      <xdr:spPr>
        <a:xfrm>
          <a:off x="10528300" y="16831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25081</xdr:rowOff>
    </xdr:from>
    <xdr:to>
      <xdr:col>55</xdr:col>
      <xdr:colOff>88900</xdr:colOff>
      <xdr:row>98</xdr:row>
      <xdr:rowOff>25081</xdr:rowOff>
    </xdr:to>
    <xdr:cxnSp macro="">
      <xdr:nvCxnSpPr>
        <xdr:cNvPr id="459" name="直線コネクタ 458"/>
        <xdr:cNvCxnSpPr/>
      </xdr:nvCxnSpPr>
      <xdr:spPr>
        <a:xfrm>
          <a:off x="10388600" y="168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95818</xdr:rowOff>
    </xdr:from>
    <xdr:ext cx="534377" cy="259045"/>
    <xdr:sp macro="" textlink="">
      <xdr:nvSpPr>
        <xdr:cNvPr id="460" name="普通建設事業費 （ うち更新整備　）最大値テキスト"/>
        <xdr:cNvSpPr txBox="1"/>
      </xdr:nvSpPr>
      <xdr:spPr>
        <a:xfrm>
          <a:off x="10528300" y="1535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149141</xdr:rowOff>
    </xdr:from>
    <xdr:to>
      <xdr:col>55</xdr:col>
      <xdr:colOff>88900</xdr:colOff>
      <xdr:row>90</xdr:row>
      <xdr:rowOff>149141</xdr:rowOff>
    </xdr:to>
    <xdr:cxnSp macro="">
      <xdr:nvCxnSpPr>
        <xdr:cNvPr id="461" name="直線コネクタ 460"/>
        <xdr:cNvCxnSpPr/>
      </xdr:nvCxnSpPr>
      <xdr:spPr>
        <a:xfrm>
          <a:off x="10388600" y="155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160389</xdr:rowOff>
    </xdr:from>
    <xdr:to>
      <xdr:col>55</xdr:col>
      <xdr:colOff>0</xdr:colOff>
      <xdr:row>97</xdr:row>
      <xdr:rowOff>32876</xdr:rowOff>
    </xdr:to>
    <xdr:cxnSp macro="">
      <xdr:nvCxnSpPr>
        <xdr:cNvPr id="462" name="直線コネクタ 461"/>
        <xdr:cNvCxnSpPr/>
      </xdr:nvCxnSpPr>
      <xdr:spPr>
        <a:xfrm>
          <a:off x="9639300" y="16619589"/>
          <a:ext cx="838200" cy="4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21869</xdr:rowOff>
    </xdr:from>
    <xdr:ext cx="534377" cy="259045"/>
    <xdr:sp macro="" textlink="">
      <xdr:nvSpPr>
        <xdr:cNvPr id="463" name="普通建設事業費 （ うち更新整備　）平均値テキスト"/>
        <xdr:cNvSpPr txBox="1"/>
      </xdr:nvSpPr>
      <xdr:spPr>
        <a:xfrm>
          <a:off x="10528300" y="16138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170442</xdr:rowOff>
    </xdr:from>
    <xdr:to>
      <xdr:col>55</xdr:col>
      <xdr:colOff>50800</xdr:colOff>
      <xdr:row>95</xdr:row>
      <xdr:rowOff>100592</xdr:rowOff>
    </xdr:to>
    <xdr:sp macro="" textlink="">
      <xdr:nvSpPr>
        <xdr:cNvPr id="464" name="フローチャート: 判断 463"/>
        <xdr:cNvSpPr/>
      </xdr:nvSpPr>
      <xdr:spPr>
        <a:xfrm>
          <a:off x="10426700" y="1628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151199</xdr:rowOff>
    </xdr:from>
    <xdr:to>
      <xdr:col>50</xdr:col>
      <xdr:colOff>114300</xdr:colOff>
      <xdr:row>96</xdr:row>
      <xdr:rowOff>160389</xdr:rowOff>
    </xdr:to>
    <xdr:cxnSp macro="">
      <xdr:nvCxnSpPr>
        <xdr:cNvPr id="465" name="直線コネクタ 464"/>
        <xdr:cNvCxnSpPr/>
      </xdr:nvCxnSpPr>
      <xdr:spPr>
        <a:xfrm>
          <a:off x="8750300" y="16610399"/>
          <a:ext cx="889000" cy="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16250</xdr:rowOff>
    </xdr:from>
    <xdr:to>
      <xdr:col>50</xdr:col>
      <xdr:colOff>165100</xdr:colOff>
      <xdr:row>95</xdr:row>
      <xdr:rowOff>117850</xdr:rowOff>
    </xdr:to>
    <xdr:sp macro="" textlink="">
      <xdr:nvSpPr>
        <xdr:cNvPr id="466" name="フローチャート: 判断 465"/>
        <xdr:cNvSpPr/>
      </xdr:nvSpPr>
      <xdr:spPr>
        <a:xfrm>
          <a:off x="9588500" y="163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134377</xdr:rowOff>
    </xdr:from>
    <xdr:ext cx="534377" cy="259045"/>
    <xdr:sp macro="" textlink="">
      <xdr:nvSpPr>
        <xdr:cNvPr id="467" name="テキスト ボックス 466"/>
        <xdr:cNvSpPr txBox="1"/>
      </xdr:nvSpPr>
      <xdr:spPr>
        <a:xfrm>
          <a:off x="9372111" y="1607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166629</xdr:rowOff>
    </xdr:from>
    <xdr:to>
      <xdr:col>45</xdr:col>
      <xdr:colOff>177800</xdr:colOff>
      <xdr:row>96</xdr:row>
      <xdr:rowOff>151199</xdr:rowOff>
    </xdr:to>
    <xdr:cxnSp macro="">
      <xdr:nvCxnSpPr>
        <xdr:cNvPr id="468" name="直線コネクタ 467"/>
        <xdr:cNvCxnSpPr/>
      </xdr:nvCxnSpPr>
      <xdr:spPr>
        <a:xfrm>
          <a:off x="7861300" y="16282929"/>
          <a:ext cx="889000" cy="32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143810</xdr:rowOff>
    </xdr:from>
    <xdr:to>
      <xdr:col>46</xdr:col>
      <xdr:colOff>38100</xdr:colOff>
      <xdr:row>95</xdr:row>
      <xdr:rowOff>73960</xdr:rowOff>
    </xdr:to>
    <xdr:sp macro="" textlink="">
      <xdr:nvSpPr>
        <xdr:cNvPr id="469" name="フローチャート: 判断 468"/>
        <xdr:cNvSpPr/>
      </xdr:nvSpPr>
      <xdr:spPr>
        <a:xfrm>
          <a:off x="8699500" y="162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90487</xdr:rowOff>
    </xdr:from>
    <xdr:ext cx="534377" cy="259045"/>
    <xdr:sp macro="" textlink="">
      <xdr:nvSpPr>
        <xdr:cNvPr id="470" name="テキスト ボックス 469"/>
        <xdr:cNvSpPr txBox="1"/>
      </xdr:nvSpPr>
      <xdr:spPr>
        <a:xfrm>
          <a:off x="8483111" y="1603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113708</xdr:rowOff>
    </xdr:from>
    <xdr:to>
      <xdr:col>41</xdr:col>
      <xdr:colOff>50800</xdr:colOff>
      <xdr:row>94</xdr:row>
      <xdr:rowOff>166629</xdr:rowOff>
    </xdr:to>
    <xdr:cxnSp macro="">
      <xdr:nvCxnSpPr>
        <xdr:cNvPr id="471" name="直線コネクタ 470"/>
        <xdr:cNvCxnSpPr/>
      </xdr:nvCxnSpPr>
      <xdr:spPr>
        <a:xfrm>
          <a:off x="6972300" y="16230008"/>
          <a:ext cx="889000" cy="5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122710</xdr:rowOff>
    </xdr:from>
    <xdr:to>
      <xdr:col>41</xdr:col>
      <xdr:colOff>101600</xdr:colOff>
      <xdr:row>95</xdr:row>
      <xdr:rowOff>52860</xdr:rowOff>
    </xdr:to>
    <xdr:sp macro="" textlink="">
      <xdr:nvSpPr>
        <xdr:cNvPr id="472" name="フローチャート: 判断 471"/>
        <xdr:cNvSpPr/>
      </xdr:nvSpPr>
      <xdr:spPr>
        <a:xfrm>
          <a:off x="7810500" y="1623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43987</xdr:rowOff>
    </xdr:from>
    <xdr:ext cx="534377" cy="259045"/>
    <xdr:sp macro="" textlink="">
      <xdr:nvSpPr>
        <xdr:cNvPr id="473" name="テキスト ボックス 472"/>
        <xdr:cNvSpPr txBox="1"/>
      </xdr:nvSpPr>
      <xdr:spPr>
        <a:xfrm>
          <a:off x="7594111" y="1633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9347</xdr:rowOff>
    </xdr:from>
    <xdr:to>
      <xdr:col>36</xdr:col>
      <xdr:colOff>165100</xdr:colOff>
      <xdr:row>95</xdr:row>
      <xdr:rowOff>110947</xdr:rowOff>
    </xdr:to>
    <xdr:sp macro="" textlink="">
      <xdr:nvSpPr>
        <xdr:cNvPr id="474" name="フローチャート: 判断 473"/>
        <xdr:cNvSpPr/>
      </xdr:nvSpPr>
      <xdr:spPr>
        <a:xfrm>
          <a:off x="6921500" y="1629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102074</xdr:rowOff>
    </xdr:from>
    <xdr:ext cx="534377" cy="259045"/>
    <xdr:sp macro="" textlink="">
      <xdr:nvSpPr>
        <xdr:cNvPr id="475" name="テキスト ボックス 474"/>
        <xdr:cNvSpPr txBox="1"/>
      </xdr:nvSpPr>
      <xdr:spPr>
        <a:xfrm>
          <a:off x="6705111" y="1638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153526</xdr:rowOff>
    </xdr:from>
    <xdr:to>
      <xdr:col>55</xdr:col>
      <xdr:colOff>50800</xdr:colOff>
      <xdr:row>97</xdr:row>
      <xdr:rowOff>83676</xdr:rowOff>
    </xdr:to>
    <xdr:sp macro="" textlink="">
      <xdr:nvSpPr>
        <xdr:cNvPr id="481" name="楕円 480"/>
        <xdr:cNvSpPr/>
      </xdr:nvSpPr>
      <xdr:spPr>
        <a:xfrm>
          <a:off x="10426700" y="1661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131953</xdr:rowOff>
    </xdr:from>
    <xdr:ext cx="534377" cy="259045"/>
    <xdr:sp macro="" textlink="">
      <xdr:nvSpPr>
        <xdr:cNvPr id="482" name="普通建設事業費 （ うち更新整備　）該当値テキスト"/>
        <xdr:cNvSpPr txBox="1"/>
      </xdr:nvSpPr>
      <xdr:spPr>
        <a:xfrm>
          <a:off x="10528300" y="1659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109589</xdr:rowOff>
    </xdr:from>
    <xdr:to>
      <xdr:col>50</xdr:col>
      <xdr:colOff>165100</xdr:colOff>
      <xdr:row>97</xdr:row>
      <xdr:rowOff>39739</xdr:rowOff>
    </xdr:to>
    <xdr:sp macro="" textlink="">
      <xdr:nvSpPr>
        <xdr:cNvPr id="483" name="楕円 482"/>
        <xdr:cNvSpPr/>
      </xdr:nvSpPr>
      <xdr:spPr>
        <a:xfrm>
          <a:off x="9588500" y="1656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30866</xdr:rowOff>
    </xdr:from>
    <xdr:ext cx="534377" cy="259045"/>
    <xdr:sp macro="" textlink="">
      <xdr:nvSpPr>
        <xdr:cNvPr id="484" name="テキスト ボックス 483"/>
        <xdr:cNvSpPr txBox="1"/>
      </xdr:nvSpPr>
      <xdr:spPr>
        <a:xfrm>
          <a:off x="9372111" y="1666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100399</xdr:rowOff>
    </xdr:from>
    <xdr:to>
      <xdr:col>46</xdr:col>
      <xdr:colOff>38100</xdr:colOff>
      <xdr:row>97</xdr:row>
      <xdr:rowOff>30549</xdr:rowOff>
    </xdr:to>
    <xdr:sp macro="" textlink="">
      <xdr:nvSpPr>
        <xdr:cNvPr id="485" name="楕円 484"/>
        <xdr:cNvSpPr/>
      </xdr:nvSpPr>
      <xdr:spPr>
        <a:xfrm>
          <a:off x="8699500" y="1655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21676</xdr:rowOff>
    </xdr:from>
    <xdr:ext cx="534377" cy="259045"/>
    <xdr:sp macro="" textlink="">
      <xdr:nvSpPr>
        <xdr:cNvPr id="486" name="テキスト ボックス 485"/>
        <xdr:cNvSpPr txBox="1"/>
      </xdr:nvSpPr>
      <xdr:spPr>
        <a:xfrm>
          <a:off x="8483111" y="1665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115829</xdr:rowOff>
    </xdr:from>
    <xdr:to>
      <xdr:col>41</xdr:col>
      <xdr:colOff>101600</xdr:colOff>
      <xdr:row>95</xdr:row>
      <xdr:rowOff>45979</xdr:rowOff>
    </xdr:to>
    <xdr:sp macro="" textlink="">
      <xdr:nvSpPr>
        <xdr:cNvPr id="487" name="楕円 486"/>
        <xdr:cNvSpPr/>
      </xdr:nvSpPr>
      <xdr:spPr>
        <a:xfrm>
          <a:off x="7810500" y="1623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62506</xdr:rowOff>
    </xdr:from>
    <xdr:ext cx="534377" cy="259045"/>
    <xdr:sp macro="" textlink="">
      <xdr:nvSpPr>
        <xdr:cNvPr id="488" name="テキスト ボックス 487"/>
        <xdr:cNvSpPr txBox="1"/>
      </xdr:nvSpPr>
      <xdr:spPr>
        <a:xfrm>
          <a:off x="7594111" y="1600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62908</xdr:rowOff>
    </xdr:from>
    <xdr:to>
      <xdr:col>36</xdr:col>
      <xdr:colOff>165100</xdr:colOff>
      <xdr:row>94</xdr:row>
      <xdr:rowOff>164508</xdr:rowOff>
    </xdr:to>
    <xdr:sp macro="" textlink="">
      <xdr:nvSpPr>
        <xdr:cNvPr id="489" name="楕円 488"/>
        <xdr:cNvSpPr/>
      </xdr:nvSpPr>
      <xdr:spPr>
        <a:xfrm>
          <a:off x="6921500" y="1617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9585</xdr:rowOff>
    </xdr:from>
    <xdr:ext cx="534377" cy="259045"/>
    <xdr:sp macro="" textlink="">
      <xdr:nvSpPr>
        <xdr:cNvPr id="490" name="テキスト ボックス 489"/>
        <xdr:cNvSpPr txBox="1"/>
      </xdr:nvSpPr>
      <xdr:spPr>
        <a:xfrm>
          <a:off x="6705111" y="1595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4" name="テキスト ボックス 503"/>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6" name="テキスト ボックス 505"/>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8" name="テキスト ボックス 507"/>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57785</xdr:rowOff>
    </xdr:from>
    <xdr:to>
      <xdr:col>85</xdr:col>
      <xdr:colOff>126364</xdr:colOff>
      <xdr:row>39</xdr:row>
      <xdr:rowOff>44450</xdr:rowOff>
    </xdr:to>
    <xdr:cxnSp macro="">
      <xdr:nvCxnSpPr>
        <xdr:cNvPr id="514" name="直線コネクタ 513"/>
        <xdr:cNvCxnSpPr/>
      </xdr:nvCxnSpPr>
      <xdr:spPr>
        <a:xfrm flipV="1">
          <a:off x="16317595" y="5201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4462</xdr:rowOff>
    </xdr:from>
    <xdr:ext cx="534377" cy="259045"/>
    <xdr:sp macro="" textlink="">
      <xdr:nvSpPr>
        <xdr:cNvPr id="517" name="災害復旧事業費最大値テキスト"/>
        <xdr:cNvSpPr txBox="1"/>
      </xdr:nvSpPr>
      <xdr:spPr>
        <a:xfrm>
          <a:off x="16370300" y="497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57785</xdr:rowOff>
    </xdr:from>
    <xdr:to>
      <xdr:col>86</xdr:col>
      <xdr:colOff>25400</xdr:colOff>
      <xdr:row>30</xdr:row>
      <xdr:rowOff>57785</xdr:rowOff>
    </xdr:to>
    <xdr:cxnSp macro="">
      <xdr:nvCxnSpPr>
        <xdr:cNvPr id="518" name="直線コネクタ 517"/>
        <xdr:cNvCxnSpPr/>
      </xdr:nvCxnSpPr>
      <xdr:spPr>
        <a:xfrm>
          <a:off x="16230600" y="5201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9" name="直線コネクタ 518"/>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89933</xdr:rowOff>
    </xdr:from>
    <xdr:ext cx="378565" cy="259045"/>
    <xdr:sp macro="" textlink="">
      <xdr:nvSpPr>
        <xdr:cNvPr id="520" name="災害復旧事業費平均値テキスト"/>
        <xdr:cNvSpPr txBox="1"/>
      </xdr:nvSpPr>
      <xdr:spPr>
        <a:xfrm>
          <a:off x="16370300" y="6433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67056</xdr:rowOff>
    </xdr:from>
    <xdr:to>
      <xdr:col>85</xdr:col>
      <xdr:colOff>177800</xdr:colOff>
      <xdr:row>38</xdr:row>
      <xdr:rowOff>168656</xdr:rowOff>
    </xdr:to>
    <xdr:sp macro="" textlink="">
      <xdr:nvSpPr>
        <xdr:cNvPr id="521" name="フローチャート: 判断 520"/>
        <xdr:cNvSpPr/>
      </xdr:nvSpPr>
      <xdr:spPr>
        <a:xfrm>
          <a:off x="16268700" y="658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2" name="直線コネクタ 521"/>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165608</xdr:rowOff>
    </xdr:from>
    <xdr:to>
      <xdr:col>81</xdr:col>
      <xdr:colOff>101600</xdr:colOff>
      <xdr:row>38</xdr:row>
      <xdr:rowOff>95758</xdr:rowOff>
    </xdr:to>
    <xdr:sp macro="" textlink="">
      <xdr:nvSpPr>
        <xdr:cNvPr id="523" name="フローチャート: 判断 522"/>
        <xdr:cNvSpPr/>
      </xdr:nvSpPr>
      <xdr:spPr>
        <a:xfrm>
          <a:off x="15430500" y="65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112285</xdr:rowOff>
    </xdr:from>
    <xdr:ext cx="469744" cy="259045"/>
    <xdr:sp macro="" textlink="">
      <xdr:nvSpPr>
        <xdr:cNvPr id="524" name="テキスト ボックス 523"/>
        <xdr:cNvSpPr txBox="1"/>
      </xdr:nvSpPr>
      <xdr:spPr>
        <a:xfrm>
          <a:off x="15246428" y="628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5" name="直線コネクタ 524"/>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127254</xdr:rowOff>
    </xdr:from>
    <xdr:to>
      <xdr:col>76</xdr:col>
      <xdr:colOff>165100</xdr:colOff>
      <xdr:row>37</xdr:row>
      <xdr:rowOff>57404</xdr:rowOff>
    </xdr:to>
    <xdr:sp macro="" textlink="">
      <xdr:nvSpPr>
        <xdr:cNvPr id="526" name="フローチャート: 判断 525"/>
        <xdr:cNvSpPr/>
      </xdr:nvSpPr>
      <xdr:spPr>
        <a:xfrm>
          <a:off x="14541500" y="629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73931</xdr:rowOff>
    </xdr:from>
    <xdr:ext cx="469744" cy="259045"/>
    <xdr:sp macro="" textlink="">
      <xdr:nvSpPr>
        <xdr:cNvPr id="527" name="テキスト ボックス 526"/>
        <xdr:cNvSpPr txBox="1"/>
      </xdr:nvSpPr>
      <xdr:spPr>
        <a:xfrm>
          <a:off x="14357428" y="607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8" name="直線コネクタ 527"/>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9017</xdr:rowOff>
    </xdr:from>
    <xdr:to>
      <xdr:col>72</xdr:col>
      <xdr:colOff>38100</xdr:colOff>
      <xdr:row>37</xdr:row>
      <xdr:rowOff>110617</xdr:rowOff>
    </xdr:to>
    <xdr:sp macro="" textlink="">
      <xdr:nvSpPr>
        <xdr:cNvPr id="529" name="フローチャート: 判断 528"/>
        <xdr:cNvSpPr/>
      </xdr:nvSpPr>
      <xdr:spPr>
        <a:xfrm>
          <a:off x="13652500" y="63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127144</xdr:rowOff>
    </xdr:from>
    <xdr:ext cx="469744" cy="259045"/>
    <xdr:sp macro="" textlink="">
      <xdr:nvSpPr>
        <xdr:cNvPr id="530" name="テキスト ボックス 529"/>
        <xdr:cNvSpPr txBox="1"/>
      </xdr:nvSpPr>
      <xdr:spPr>
        <a:xfrm>
          <a:off x="13468428" y="6127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64262</xdr:rowOff>
    </xdr:from>
    <xdr:to>
      <xdr:col>67</xdr:col>
      <xdr:colOff>101600</xdr:colOff>
      <xdr:row>37</xdr:row>
      <xdr:rowOff>165862</xdr:rowOff>
    </xdr:to>
    <xdr:sp macro="" textlink="">
      <xdr:nvSpPr>
        <xdr:cNvPr id="531" name="フローチャート: 判断 530"/>
        <xdr:cNvSpPr/>
      </xdr:nvSpPr>
      <xdr:spPr>
        <a:xfrm>
          <a:off x="12763500" y="640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10939</xdr:rowOff>
    </xdr:from>
    <xdr:ext cx="469744" cy="259045"/>
    <xdr:sp macro="" textlink="">
      <xdr:nvSpPr>
        <xdr:cNvPr id="532" name="テキスト ボックス 531"/>
        <xdr:cNvSpPr txBox="1"/>
      </xdr:nvSpPr>
      <xdr:spPr>
        <a:xfrm>
          <a:off x="12579428" y="618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9"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1" name="テキスト ボックス 540"/>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7" name="テキスト ボックス 606"/>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9" name="テキスト ボックス 608"/>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7" name="テキスト ボックス 61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9" name="テキスト ボックス 618"/>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108153</xdr:rowOff>
    </xdr:from>
    <xdr:to>
      <xdr:col>85</xdr:col>
      <xdr:colOff>126364</xdr:colOff>
      <xdr:row>78</xdr:row>
      <xdr:rowOff>38398</xdr:rowOff>
    </xdr:to>
    <xdr:cxnSp macro="">
      <xdr:nvCxnSpPr>
        <xdr:cNvPr id="623" name="直線コネクタ 622"/>
        <xdr:cNvCxnSpPr/>
      </xdr:nvCxnSpPr>
      <xdr:spPr>
        <a:xfrm flipV="1">
          <a:off x="16317595" y="11938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24" name="公債費最小値テキスト"/>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25" name="直線コネクタ 624"/>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54830</xdr:rowOff>
    </xdr:from>
    <xdr:ext cx="534377" cy="259045"/>
    <xdr:sp macro="" textlink="">
      <xdr:nvSpPr>
        <xdr:cNvPr id="626" name="公債費最大値テキスト"/>
        <xdr:cNvSpPr txBox="1"/>
      </xdr:nvSpPr>
      <xdr:spPr>
        <a:xfrm>
          <a:off x="16370300" y="117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108153</xdr:rowOff>
    </xdr:from>
    <xdr:to>
      <xdr:col>86</xdr:col>
      <xdr:colOff>25400</xdr:colOff>
      <xdr:row>69</xdr:row>
      <xdr:rowOff>108153</xdr:rowOff>
    </xdr:to>
    <xdr:cxnSp macro="">
      <xdr:nvCxnSpPr>
        <xdr:cNvPr id="627" name="直線コネクタ 626"/>
        <xdr:cNvCxnSpPr/>
      </xdr:nvCxnSpPr>
      <xdr:spPr>
        <a:xfrm>
          <a:off x="16230600" y="11938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108284</xdr:rowOff>
    </xdr:from>
    <xdr:to>
      <xdr:col>85</xdr:col>
      <xdr:colOff>127000</xdr:colOff>
      <xdr:row>76</xdr:row>
      <xdr:rowOff>36830</xdr:rowOff>
    </xdr:to>
    <xdr:cxnSp macro="">
      <xdr:nvCxnSpPr>
        <xdr:cNvPr id="628" name="直線コネクタ 627"/>
        <xdr:cNvCxnSpPr/>
      </xdr:nvCxnSpPr>
      <xdr:spPr>
        <a:xfrm>
          <a:off x="15481300" y="12967034"/>
          <a:ext cx="838200" cy="99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26705</xdr:rowOff>
    </xdr:from>
    <xdr:ext cx="534377" cy="259045"/>
    <xdr:sp macro="" textlink="">
      <xdr:nvSpPr>
        <xdr:cNvPr id="629" name="公債費平均値テキスト"/>
        <xdr:cNvSpPr txBox="1"/>
      </xdr:nvSpPr>
      <xdr:spPr>
        <a:xfrm>
          <a:off x="16370300" y="12542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3828</xdr:rowOff>
    </xdr:from>
    <xdr:to>
      <xdr:col>85</xdr:col>
      <xdr:colOff>177800</xdr:colOff>
      <xdr:row>74</xdr:row>
      <xdr:rowOff>105428</xdr:rowOff>
    </xdr:to>
    <xdr:sp macro="" textlink="">
      <xdr:nvSpPr>
        <xdr:cNvPr id="630" name="フローチャート: 判断 629"/>
        <xdr:cNvSpPr/>
      </xdr:nvSpPr>
      <xdr:spPr>
        <a:xfrm>
          <a:off x="16268700" y="1269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108284</xdr:rowOff>
    </xdr:from>
    <xdr:to>
      <xdr:col>81</xdr:col>
      <xdr:colOff>50800</xdr:colOff>
      <xdr:row>76</xdr:row>
      <xdr:rowOff>127257</xdr:rowOff>
    </xdr:to>
    <xdr:cxnSp macro="">
      <xdr:nvCxnSpPr>
        <xdr:cNvPr id="631" name="直線コネクタ 630"/>
        <xdr:cNvCxnSpPr/>
      </xdr:nvCxnSpPr>
      <xdr:spPr>
        <a:xfrm flipV="1">
          <a:off x="14592300" y="12967034"/>
          <a:ext cx="889000" cy="190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8759</xdr:rowOff>
    </xdr:from>
    <xdr:to>
      <xdr:col>81</xdr:col>
      <xdr:colOff>101600</xdr:colOff>
      <xdr:row>74</xdr:row>
      <xdr:rowOff>110359</xdr:rowOff>
    </xdr:to>
    <xdr:sp macro="" textlink="">
      <xdr:nvSpPr>
        <xdr:cNvPr id="632" name="フローチャート: 判断 631"/>
        <xdr:cNvSpPr/>
      </xdr:nvSpPr>
      <xdr:spPr>
        <a:xfrm>
          <a:off x="15430500" y="1269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126886</xdr:rowOff>
    </xdr:from>
    <xdr:ext cx="534377" cy="259045"/>
    <xdr:sp macro="" textlink="">
      <xdr:nvSpPr>
        <xdr:cNvPr id="633" name="テキスト ボックス 632"/>
        <xdr:cNvSpPr txBox="1"/>
      </xdr:nvSpPr>
      <xdr:spPr>
        <a:xfrm>
          <a:off x="15214111" y="1247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127257</xdr:rowOff>
    </xdr:from>
    <xdr:to>
      <xdr:col>76</xdr:col>
      <xdr:colOff>114300</xdr:colOff>
      <xdr:row>77</xdr:row>
      <xdr:rowOff>33793</xdr:rowOff>
    </xdr:to>
    <xdr:cxnSp macro="">
      <xdr:nvCxnSpPr>
        <xdr:cNvPr id="634" name="直線コネクタ 633"/>
        <xdr:cNvCxnSpPr/>
      </xdr:nvCxnSpPr>
      <xdr:spPr>
        <a:xfrm flipV="1">
          <a:off x="13703300" y="13157457"/>
          <a:ext cx="889000" cy="77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32370</xdr:rowOff>
    </xdr:from>
    <xdr:to>
      <xdr:col>76</xdr:col>
      <xdr:colOff>165100</xdr:colOff>
      <xdr:row>74</xdr:row>
      <xdr:rowOff>133970</xdr:rowOff>
    </xdr:to>
    <xdr:sp macro="" textlink="">
      <xdr:nvSpPr>
        <xdr:cNvPr id="635" name="フローチャート: 判断 634"/>
        <xdr:cNvSpPr/>
      </xdr:nvSpPr>
      <xdr:spPr>
        <a:xfrm>
          <a:off x="14541500" y="1271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150497</xdr:rowOff>
    </xdr:from>
    <xdr:ext cx="534377" cy="259045"/>
    <xdr:sp macro="" textlink="">
      <xdr:nvSpPr>
        <xdr:cNvPr id="636" name="テキスト ボックス 635"/>
        <xdr:cNvSpPr txBox="1"/>
      </xdr:nvSpPr>
      <xdr:spPr>
        <a:xfrm>
          <a:off x="14325111" y="1249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33793</xdr:rowOff>
    </xdr:from>
    <xdr:to>
      <xdr:col>71</xdr:col>
      <xdr:colOff>177800</xdr:colOff>
      <xdr:row>77</xdr:row>
      <xdr:rowOff>91858</xdr:rowOff>
    </xdr:to>
    <xdr:cxnSp macro="">
      <xdr:nvCxnSpPr>
        <xdr:cNvPr id="637" name="直線コネクタ 636"/>
        <xdr:cNvCxnSpPr/>
      </xdr:nvCxnSpPr>
      <xdr:spPr>
        <a:xfrm flipV="1">
          <a:off x="12814300" y="13235443"/>
          <a:ext cx="889000" cy="5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10164</xdr:rowOff>
    </xdr:from>
    <xdr:to>
      <xdr:col>72</xdr:col>
      <xdr:colOff>38100</xdr:colOff>
      <xdr:row>74</xdr:row>
      <xdr:rowOff>111764</xdr:rowOff>
    </xdr:to>
    <xdr:sp macro="" textlink="">
      <xdr:nvSpPr>
        <xdr:cNvPr id="638" name="フローチャート: 判断 637"/>
        <xdr:cNvSpPr/>
      </xdr:nvSpPr>
      <xdr:spPr>
        <a:xfrm>
          <a:off x="13652500" y="1269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128291</xdr:rowOff>
    </xdr:from>
    <xdr:ext cx="534377" cy="259045"/>
    <xdr:sp macro="" textlink="">
      <xdr:nvSpPr>
        <xdr:cNvPr id="639" name="テキスト ボックス 638"/>
        <xdr:cNvSpPr txBox="1"/>
      </xdr:nvSpPr>
      <xdr:spPr>
        <a:xfrm>
          <a:off x="13436111" y="1247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162281</xdr:rowOff>
    </xdr:from>
    <xdr:to>
      <xdr:col>67</xdr:col>
      <xdr:colOff>101600</xdr:colOff>
      <xdr:row>74</xdr:row>
      <xdr:rowOff>92431</xdr:rowOff>
    </xdr:to>
    <xdr:sp macro="" textlink="">
      <xdr:nvSpPr>
        <xdr:cNvPr id="640" name="フローチャート: 判断 639"/>
        <xdr:cNvSpPr/>
      </xdr:nvSpPr>
      <xdr:spPr>
        <a:xfrm>
          <a:off x="12763500" y="1267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108958</xdr:rowOff>
    </xdr:from>
    <xdr:ext cx="534377" cy="259045"/>
    <xdr:sp macro="" textlink="">
      <xdr:nvSpPr>
        <xdr:cNvPr id="641" name="テキスト ボックス 640"/>
        <xdr:cNvSpPr txBox="1"/>
      </xdr:nvSpPr>
      <xdr:spPr>
        <a:xfrm>
          <a:off x="12547111" y="1245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157480</xdr:rowOff>
    </xdr:from>
    <xdr:to>
      <xdr:col>85</xdr:col>
      <xdr:colOff>177800</xdr:colOff>
      <xdr:row>76</xdr:row>
      <xdr:rowOff>87630</xdr:rowOff>
    </xdr:to>
    <xdr:sp macro="" textlink="">
      <xdr:nvSpPr>
        <xdr:cNvPr id="647" name="楕円 646"/>
        <xdr:cNvSpPr/>
      </xdr:nvSpPr>
      <xdr:spPr>
        <a:xfrm>
          <a:off x="16268700" y="1301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135907</xdr:rowOff>
    </xdr:from>
    <xdr:ext cx="534377" cy="259045"/>
    <xdr:sp macro="" textlink="">
      <xdr:nvSpPr>
        <xdr:cNvPr id="648" name="公債費該当値テキスト"/>
        <xdr:cNvSpPr txBox="1"/>
      </xdr:nvSpPr>
      <xdr:spPr>
        <a:xfrm>
          <a:off x="16370300" y="1299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57484</xdr:rowOff>
    </xdr:from>
    <xdr:to>
      <xdr:col>81</xdr:col>
      <xdr:colOff>101600</xdr:colOff>
      <xdr:row>75</xdr:row>
      <xdr:rowOff>159085</xdr:rowOff>
    </xdr:to>
    <xdr:sp macro="" textlink="">
      <xdr:nvSpPr>
        <xdr:cNvPr id="649" name="楕円 648"/>
        <xdr:cNvSpPr/>
      </xdr:nvSpPr>
      <xdr:spPr>
        <a:xfrm>
          <a:off x="15430500" y="129162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150210</xdr:rowOff>
    </xdr:from>
    <xdr:ext cx="534377" cy="259045"/>
    <xdr:sp macro="" textlink="">
      <xdr:nvSpPr>
        <xdr:cNvPr id="650" name="テキスト ボックス 649"/>
        <xdr:cNvSpPr txBox="1"/>
      </xdr:nvSpPr>
      <xdr:spPr>
        <a:xfrm>
          <a:off x="15214111" y="1300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76457</xdr:rowOff>
    </xdr:from>
    <xdr:to>
      <xdr:col>76</xdr:col>
      <xdr:colOff>165100</xdr:colOff>
      <xdr:row>77</xdr:row>
      <xdr:rowOff>6607</xdr:rowOff>
    </xdr:to>
    <xdr:sp macro="" textlink="">
      <xdr:nvSpPr>
        <xdr:cNvPr id="651" name="楕円 650"/>
        <xdr:cNvSpPr/>
      </xdr:nvSpPr>
      <xdr:spPr>
        <a:xfrm>
          <a:off x="14541500" y="1310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169184</xdr:rowOff>
    </xdr:from>
    <xdr:ext cx="534377" cy="259045"/>
    <xdr:sp macro="" textlink="">
      <xdr:nvSpPr>
        <xdr:cNvPr id="652" name="テキスト ボックス 651"/>
        <xdr:cNvSpPr txBox="1"/>
      </xdr:nvSpPr>
      <xdr:spPr>
        <a:xfrm>
          <a:off x="14325111" y="1319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154443</xdr:rowOff>
    </xdr:from>
    <xdr:to>
      <xdr:col>72</xdr:col>
      <xdr:colOff>38100</xdr:colOff>
      <xdr:row>77</xdr:row>
      <xdr:rowOff>84593</xdr:rowOff>
    </xdr:to>
    <xdr:sp macro="" textlink="">
      <xdr:nvSpPr>
        <xdr:cNvPr id="653" name="楕円 652"/>
        <xdr:cNvSpPr/>
      </xdr:nvSpPr>
      <xdr:spPr>
        <a:xfrm>
          <a:off x="13652500" y="1318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75720</xdr:rowOff>
    </xdr:from>
    <xdr:ext cx="534377" cy="259045"/>
    <xdr:sp macro="" textlink="">
      <xdr:nvSpPr>
        <xdr:cNvPr id="654" name="テキスト ボックス 653"/>
        <xdr:cNvSpPr txBox="1"/>
      </xdr:nvSpPr>
      <xdr:spPr>
        <a:xfrm>
          <a:off x="13436111" y="1327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41058</xdr:rowOff>
    </xdr:from>
    <xdr:to>
      <xdr:col>67</xdr:col>
      <xdr:colOff>101600</xdr:colOff>
      <xdr:row>77</xdr:row>
      <xdr:rowOff>142658</xdr:rowOff>
    </xdr:to>
    <xdr:sp macro="" textlink="">
      <xdr:nvSpPr>
        <xdr:cNvPr id="655" name="楕円 654"/>
        <xdr:cNvSpPr/>
      </xdr:nvSpPr>
      <xdr:spPr>
        <a:xfrm>
          <a:off x="12763500" y="1324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133785</xdr:rowOff>
    </xdr:from>
    <xdr:ext cx="534377" cy="259045"/>
    <xdr:sp macro="" textlink="">
      <xdr:nvSpPr>
        <xdr:cNvPr id="656" name="テキスト ボックス 655"/>
        <xdr:cNvSpPr txBox="1"/>
      </xdr:nvSpPr>
      <xdr:spPr>
        <a:xfrm>
          <a:off x="12547111" y="13335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0" name="テキスト ボックス 669"/>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2" name="テキスト ボックス 671"/>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4" name="テキスト ボックス 673"/>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86620</xdr:rowOff>
    </xdr:from>
    <xdr:to>
      <xdr:col>85</xdr:col>
      <xdr:colOff>126364</xdr:colOff>
      <xdr:row>98</xdr:row>
      <xdr:rowOff>120543</xdr:rowOff>
    </xdr:to>
    <xdr:cxnSp macro="">
      <xdr:nvCxnSpPr>
        <xdr:cNvPr id="678" name="直線コネクタ 677"/>
        <xdr:cNvCxnSpPr/>
      </xdr:nvCxnSpPr>
      <xdr:spPr>
        <a:xfrm flipV="1">
          <a:off x="16317595" y="15517120"/>
          <a:ext cx="1269" cy="140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124370</xdr:rowOff>
    </xdr:from>
    <xdr:ext cx="378565" cy="259045"/>
    <xdr:sp macro="" textlink="">
      <xdr:nvSpPr>
        <xdr:cNvPr id="679" name="積立金最小値テキスト"/>
        <xdr:cNvSpPr txBox="1"/>
      </xdr:nvSpPr>
      <xdr:spPr>
        <a:xfrm>
          <a:off x="16370300" y="16926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120543</xdr:rowOff>
    </xdr:from>
    <xdr:to>
      <xdr:col>86</xdr:col>
      <xdr:colOff>25400</xdr:colOff>
      <xdr:row>98</xdr:row>
      <xdr:rowOff>120543</xdr:rowOff>
    </xdr:to>
    <xdr:cxnSp macro="">
      <xdr:nvCxnSpPr>
        <xdr:cNvPr id="680" name="直線コネクタ 679"/>
        <xdr:cNvCxnSpPr/>
      </xdr:nvCxnSpPr>
      <xdr:spPr>
        <a:xfrm>
          <a:off x="16230600" y="1692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33297</xdr:rowOff>
    </xdr:from>
    <xdr:ext cx="534377" cy="259045"/>
    <xdr:sp macro="" textlink="">
      <xdr:nvSpPr>
        <xdr:cNvPr id="681" name="積立金最大値テキスト"/>
        <xdr:cNvSpPr txBox="1"/>
      </xdr:nvSpPr>
      <xdr:spPr>
        <a:xfrm>
          <a:off x="16370300" y="1529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86620</xdr:rowOff>
    </xdr:from>
    <xdr:to>
      <xdr:col>86</xdr:col>
      <xdr:colOff>25400</xdr:colOff>
      <xdr:row>90</xdr:row>
      <xdr:rowOff>86620</xdr:rowOff>
    </xdr:to>
    <xdr:cxnSp macro="">
      <xdr:nvCxnSpPr>
        <xdr:cNvPr id="682" name="直線コネクタ 681"/>
        <xdr:cNvCxnSpPr/>
      </xdr:nvCxnSpPr>
      <xdr:spPr>
        <a:xfrm>
          <a:off x="16230600" y="15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154194</xdr:rowOff>
    </xdr:from>
    <xdr:to>
      <xdr:col>85</xdr:col>
      <xdr:colOff>127000</xdr:colOff>
      <xdr:row>98</xdr:row>
      <xdr:rowOff>28600</xdr:rowOff>
    </xdr:to>
    <xdr:cxnSp macro="">
      <xdr:nvCxnSpPr>
        <xdr:cNvPr id="683" name="直線コネクタ 682"/>
        <xdr:cNvCxnSpPr/>
      </xdr:nvCxnSpPr>
      <xdr:spPr>
        <a:xfrm flipV="1">
          <a:off x="15481300" y="16784844"/>
          <a:ext cx="838200" cy="4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168791</xdr:rowOff>
    </xdr:from>
    <xdr:ext cx="534377" cy="259045"/>
    <xdr:sp macro="" textlink="">
      <xdr:nvSpPr>
        <xdr:cNvPr id="684" name="積立金平均値テキスト"/>
        <xdr:cNvSpPr txBox="1"/>
      </xdr:nvSpPr>
      <xdr:spPr>
        <a:xfrm>
          <a:off x="16370300" y="16456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145914</xdr:rowOff>
    </xdr:from>
    <xdr:to>
      <xdr:col>85</xdr:col>
      <xdr:colOff>177800</xdr:colOff>
      <xdr:row>97</xdr:row>
      <xdr:rowOff>76064</xdr:rowOff>
    </xdr:to>
    <xdr:sp macro="" textlink="">
      <xdr:nvSpPr>
        <xdr:cNvPr id="685" name="フローチャート: 判断 684"/>
        <xdr:cNvSpPr/>
      </xdr:nvSpPr>
      <xdr:spPr>
        <a:xfrm>
          <a:off x="16268700" y="1660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28600</xdr:rowOff>
    </xdr:from>
    <xdr:to>
      <xdr:col>81</xdr:col>
      <xdr:colOff>50800</xdr:colOff>
      <xdr:row>98</xdr:row>
      <xdr:rowOff>135128</xdr:rowOff>
    </xdr:to>
    <xdr:cxnSp macro="">
      <xdr:nvCxnSpPr>
        <xdr:cNvPr id="686" name="直線コネクタ 685"/>
        <xdr:cNvCxnSpPr/>
      </xdr:nvCxnSpPr>
      <xdr:spPr>
        <a:xfrm flipV="1">
          <a:off x="14592300" y="16830700"/>
          <a:ext cx="889000" cy="10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141363</xdr:rowOff>
    </xdr:from>
    <xdr:to>
      <xdr:col>81</xdr:col>
      <xdr:colOff>101600</xdr:colOff>
      <xdr:row>97</xdr:row>
      <xdr:rowOff>71513</xdr:rowOff>
    </xdr:to>
    <xdr:sp macro="" textlink="">
      <xdr:nvSpPr>
        <xdr:cNvPr id="687" name="フローチャート: 判断 686"/>
        <xdr:cNvSpPr/>
      </xdr:nvSpPr>
      <xdr:spPr>
        <a:xfrm>
          <a:off x="15430500" y="1660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88040</xdr:rowOff>
    </xdr:from>
    <xdr:ext cx="534377" cy="259045"/>
    <xdr:sp macro="" textlink="">
      <xdr:nvSpPr>
        <xdr:cNvPr id="688" name="テキスト ボックス 687"/>
        <xdr:cNvSpPr txBox="1"/>
      </xdr:nvSpPr>
      <xdr:spPr>
        <a:xfrm>
          <a:off x="15214111" y="1637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135128</xdr:rowOff>
    </xdr:from>
    <xdr:to>
      <xdr:col>76</xdr:col>
      <xdr:colOff>114300</xdr:colOff>
      <xdr:row>98</xdr:row>
      <xdr:rowOff>135562</xdr:rowOff>
    </xdr:to>
    <xdr:cxnSp macro="">
      <xdr:nvCxnSpPr>
        <xdr:cNvPr id="689" name="直線コネクタ 688"/>
        <xdr:cNvCxnSpPr/>
      </xdr:nvCxnSpPr>
      <xdr:spPr>
        <a:xfrm flipV="1">
          <a:off x="13703300" y="16937228"/>
          <a:ext cx="8890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86775</xdr:rowOff>
    </xdr:from>
    <xdr:to>
      <xdr:col>76</xdr:col>
      <xdr:colOff>165100</xdr:colOff>
      <xdr:row>98</xdr:row>
      <xdr:rowOff>16925</xdr:rowOff>
    </xdr:to>
    <xdr:sp macro="" textlink="">
      <xdr:nvSpPr>
        <xdr:cNvPr id="690" name="フローチャート: 判断 689"/>
        <xdr:cNvSpPr/>
      </xdr:nvSpPr>
      <xdr:spPr>
        <a:xfrm>
          <a:off x="14541500" y="167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33452</xdr:rowOff>
    </xdr:from>
    <xdr:ext cx="469744" cy="259045"/>
    <xdr:sp macro="" textlink="">
      <xdr:nvSpPr>
        <xdr:cNvPr id="691" name="テキスト ボックス 690"/>
        <xdr:cNvSpPr txBox="1"/>
      </xdr:nvSpPr>
      <xdr:spPr>
        <a:xfrm>
          <a:off x="14357428" y="16492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125185</xdr:rowOff>
    </xdr:from>
    <xdr:to>
      <xdr:col>71</xdr:col>
      <xdr:colOff>177800</xdr:colOff>
      <xdr:row>98</xdr:row>
      <xdr:rowOff>135562</xdr:rowOff>
    </xdr:to>
    <xdr:cxnSp macro="">
      <xdr:nvCxnSpPr>
        <xdr:cNvPr id="692" name="直線コネクタ 691"/>
        <xdr:cNvCxnSpPr/>
      </xdr:nvCxnSpPr>
      <xdr:spPr>
        <a:xfrm>
          <a:off x="12814300" y="16927285"/>
          <a:ext cx="889000" cy="1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121636</xdr:rowOff>
    </xdr:from>
    <xdr:to>
      <xdr:col>72</xdr:col>
      <xdr:colOff>38100</xdr:colOff>
      <xdr:row>98</xdr:row>
      <xdr:rowOff>51786</xdr:rowOff>
    </xdr:to>
    <xdr:sp macro="" textlink="">
      <xdr:nvSpPr>
        <xdr:cNvPr id="693" name="フローチャート: 判断 692"/>
        <xdr:cNvSpPr/>
      </xdr:nvSpPr>
      <xdr:spPr>
        <a:xfrm>
          <a:off x="13652500" y="16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68313</xdr:rowOff>
    </xdr:from>
    <xdr:ext cx="469744" cy="259045"/>
    <xdr:sp macro="" textlink="">
      <xdr:nvSpPr>
        <xdr:cNvPr id="694" name="テキスト ボックス 693"/>
        <xdr:cNvSpPr txBox="1"/>
      </xdr:nvSpPr>
      <xdr:spPr>
        <a:xfrm>
          <a:off x="13468428" y="1652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125157</xdr:rowOff>
    </xdr:from>
    <xdr:to>
      <xdr:col>67</xdr:col>
      <xdr:colOff>101600</xdr:colOff>
      <xdr:row>98</xdr:row>
      <xdr:rowOff>55307</xdr:rowOff>
    </xdr:to>
    <xdr:sp macro="" textlink="">
      <xdr:nvSpPr>
        <xdr:cNvPr id="695" name="フローチャート: 判断 694"/>
        <xdr:cNvSpPr/>
      </xdr:nvSpPr>
      <xdr:spPr>
        <a:xfrm>
          <a:off x="12763500" y="1675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71834</xdr:rowOff>
    </xdr:from>
    <xdr:ext cx="469744" cy="259045"/>
    <xdr:sp macro="" textlink="">
      <xdr:nvSpPr>
        <xdr:cNvPr id="696" name="テキスト ボックス 695"/>
        <xdr:cNvSpPr txBox="1"/>
      </xdr:nvSpPr>
      <xdr:spPr>
        <a:xfrm>
          <a:off x="12579428" y="16531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103394</xdr:rowOff>
    </xdr:from>
    <xdr:to>
      <xdr:col>85</xdr:col>
      <xdr:colOff>177800</xdr:colOff>
      <xdr:row>98</xdr:row>
      <xdr:rowOff>33544</xdr:rowOff>
    </xdr:to>
    <xdr:sp macro="" textlink="">
      <xdr:nvSpPr>
        <xdr:cNvPr id="702" name="楕円 701"/>
        <xdr:cNvSpPr/>
      </xdr:nvSpPr>
      <xdr:spPr>
        <a:xfrm>
          <a:off x="16268700" y="1673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81821</xdr:rowOff>
    </xdr:from>
    <xdr:ext cx="469744" cy="259045"/>
    <xdr:sp macro="" textlink="">
      <xdr:nvSpPr>
        <xdr:cNvPr id="703" name="積立金該当値テキスト"/>
        <xdr:cNvSpPr txBox="1"/>
      </xdr:nvSpPr>
      <xdr:spPr>
        <a:xfrm>
          <a:off x="16370300" y="16712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149250</xdr:rowOff>
    </xdr:from>
    <xdr:to>
      <xdr:col>81</xdr:col>
      <xdr:colOff>101600</xdr:colOff>
      <xdr:row>98</xdr:row>
      <xdr:rowOff>79400</xdr:rowOff>
    </xdr:to>
    <xdr:sp macro="" textlink="">
      <xdr:nvSpPr>
        <xdr:cNvPr id="704" name="楕円 703"/>
        <xdr:cNvSpPr/>
      </xdr:nvSpPr>
      <xdr:spPr>
        <a:xfrm>
          <a:off x="15430500" y="1677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70527</xdr:rowOff>
    </xdr:from>
    <xdr:ext cx="469744" cy="259045"/>
    <xdr:sp macro="" textlink="">
      <xdr:nvSpPr>
        <xdr:cNvPr id="705" name="テキスト ボックス 704"/>
        <xdr:cNvSpPr txBox="1"/>
      </xdr:nvSpPr>
      <xdr:spPr>
        <a:xfrm>
          <a:off x="15246428" y="1687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84328</xdr:rowOff>
    </xdr:from>
    <xdr:to>
      <xdr:col>76</xdr:col>
      <xdr:colOff>165100</xdr:colOff>
      <xdr:row>99</xdr:row>
      <xdr:rowOff>14478</xdr:rowOff>
    </xdr:to>
    <xdr:sp macro="" textlink="">
      <xdr:nvSpPr>
        <xdr:cNvPr id="706" name="楕円 705"/>
        <xdr:cNvSpPr/>
      </xdr:nvSpPr>
      <xdr:spPr>
        <a:xfrm>
          <a:off x="14541500" y="1688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5605</xdr:rowOff>
    </xdr:from>
    <xdr:ext cx="378565" cy="259045"/>
    <xdr:sp macro="" textlink="">
      <xdr:nvSpPr>
        <xdr:cNvPr id="707" name="テキスト ボックス 706"/>
        <xdr:cNvSpPr txBox="1"/>
      </xdr:nvSpPr>
      <xdr:spPr>
        <a:xfrm>
          <a:off x="14403017" y="16979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84762</xdr:rowOff>
    </xdr:from>
    <xdr:to>
      <xdr:col>72</xdr:col>
      <xdr:colOff>38100</xdr:colOff>
      <xdr:row>99</xdr:row>
      <xdr:rowOff>14912</xdr:rowOff>
    </xdr:to>
    <xdr:sp macro="" textlink="">
      <xdr:nvSpPr>
        <xdr:cNvPr id="708" name="楕円 707"/>
        <xdr:cNvSpPr/>
      </xdr:nvSpPr>
      <xdr:spPr>
        <a:xfrm>
          <a:off x="13652500" y="1688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6039</xdr:rowOff>
    </xdr:from>
    <xdr:ext cx="378565" cy="259045"/>
    <xdr:sp macro="" textlink="">
      <xdr:nvSpPr>
        <xdr:cNvPr id="709" name="テキスト ボックス 708"/>
        <xdr:cNvSpPr txBox="1"/>
      </xdr:nvSpPr>
      <xdr:spPr>
        <a:xfrm>
          <a:off x="13514017" y="16979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74385</xdr:rowOff>
    </xdr:from>
    <xdr:to>
      <xdr:col>67</xdr:col>
      <xdr:colOff>101600</xdr:colOff>
      <xdr:row>99</xdr:row>
      <xdr:rowOff>4535</xdr:rowOff>
    </xdr:to>
    <xdr:sp macro="" textlink="">
      <xdr:nvSpPr>
        <xdr:cNvPr id="710" name="楕円 709"/>
        <xdr:cNvSpPr/>
      </xdr:nvSpPr>
      <xdr:spPr>
        <a:xfrm>
          <a:off x="12763500" y="1687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98</xdr:row>
      <xdr:rowOff>167112</xdr:rowOff>
    </xdr:from>
    <xdr:ext cx="378565" cy="259045"/>
    <xdr:sp macro="" textlink="">
      <xdr:nvSpPr>
        <xdr:cNvPr id="711" name="テキスト ボックス 710"/>
        <xdr:cNvSpPr txBox="1"/>
      </xdr:nvSpPr>
      <xdr:spPr>
        <a:xfrm>
          <a:off x="12625017" y="169692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1" name="テキスト ボックス 73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121031</xdr:rowOff>
    </xdr:from>
    <xdr:to>
      <xdr:col>116</xdr:col>
      <xdr:colOff>62864</xdr:colOff>
      <xdr:row>39</xdr:row>
      <xdr:rowOff>44450</xdr:rowOff>
    </xdr:to>
    <xdr:cxnSp macro="">
      <xdr:nvCxnSpPr>
        <xdr:cNvPr id="735" name="直線コネクタ 734"/>
        <xdr:cNvCxnSpPr/>
      </xdr:nvCxnSpPr>
      <xdr:spPr>
        <a:xfrm flipV="1">
          <a:off x="22159595" y="5264531"/>
          <a:ext cx="1269" cy="146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67708</xdr:rowOff>
    </xdr:from>
    <xdr:ext cx="469744" cy="259045"/>
    <xdr:sp macro="" textlink="">
      <xdr:nvSpPr>
        <xdr:cNvPr id="738" name="投資及び出資金最大値テキスト"/>
        <xdr:cNvSpPr txBox="1"/>
      </xdr:nvSpPr>
      <xdr:spPr>
        <a:xfrm>
          <a:off x="22212300" y="503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121031</xdr:rowOff>
    </xdr:from>
    <xdr:to>
      <xdr:col>116</xdr:col>
      <xdr:colOff>152400</xdr:colOff>
      <xdr:row>30</xdr:row>
      <xdr:rowOff>121031</xdr:rowOff>
    </xdr:to>
    <xdr:cxnSp macro="">
      <xdr:nvCxnSpPr>
        <xdr:cNvPr id="739" name="直線コネクタ 738"/>
        <xdr:cNvCxnSpPr/>
      </xdr:nvCxnSpPr>
      <xdr:spPr>
        <a:xfrm>
          <a:off x="22072600" y="526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167894</xdr:rowOff>
    </xdr:from>
    <xdr:to>
      <xdr:col>116</xdr:col>
      <xdr:colOff>63500</xdr:colOff>
      <xdr:row>37</xdr:row>
      <xdr:rowOff>23114</xdr:rowOff>
    </xdr:to>
    <xdr:cxnSp macro="">
      <xdr:nvCxnSpPr>
        <xdr:cNvPr id="740" name="直線コネクタ 739"/>
        <xdr:cNvCxnSpPr/>
      </xdr:nvCxnSpPr>
      <xdr:spPr>
        <a:xfrm flipV="1">
          <a:off x="21323300" y="5997194"/>
          <a:ext cx="838200" cy="36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117810</xdr:rowOff>
    </xdr:from>
    <xdr:ext cx="469744" cy="259045"/>
    <xdr:sp macro="" textlink="">
      <xdr:nvSpPr>
        <xdr:cNvPr id="741" name="投資及び出資金平均値テキスト"/>
        <xdr:cNvSpPr txBox="1"/>
      </xdr:nvSpPr>
      <xdr:spPr>
        <a:xfrm>
          <a:off x="22212300" y="6290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139383</xdr:rowOff>
    </xdr:from>
    <xdr:to>
      <xdr:col>116</xdr:col>
      <xdr:colOff>114300</xdr:colOff>
      <xdr:row>37</xdr:row>
      <xdr:rowOff>69533</xdr:rowOff>
    </xdr:to>
    <xdr:sp macro="" textlink="">
      <xdr:nvSpPr>
        <xdr:cNvPr id="742" name="フローチャート: 判断 741"/>
        <xdr:cNvSpPr/>
      </xdr:nvSpPr>
      <xdr:spPr>
        <a:xfrm>
          <a:off x="22110700" y="631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34925</xdr:rowOff>
    </xdr:from>
    <xdr:to>
      <xdr:col>111</xdr:col>
      <xdr:colOff>177800</xdr:colOff>
      <xdr:row>37</xdr:row>
      <xdr:rowOff>23114</xdr:rowOff>
    </xdr:to>
    <xdr:cxnSp macro="">
      <xdr:nvCxnSpPr>
        <xdr:cNvPr id="743" name="直線コネクタ 742"/>
        <xdr:cNvCxnSpPr/>
      </xdr:nvCxnSpPr>
      <xdr:spPr>
        <a:xfrm>
          <a:off x="20434300" y="6207125"/>
          <a:ext cx="889000" cy="15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141859</xdr:rowOff>
    </xdr:from>
    <xdr:to>
      <xdr:col>112</xdr:col>
      <xdr:colOff>38100</xdr:colOff>
      <xdr:row>37</xdr:row>
      <xdr:rowOff>72009</xdr:rowOff>
    </xdr:to>
    <xdr:sp macro="" textlink="">
      <xdr:nvSpPr>
        <xdr:cNvPr id="744" name="フローチャート: 判断 743"/>
        <xdr:cNvSpPr/>
      </xdr:nvSpPr>
      <xdr:spPr>
        <a:xfrm>
          <a:off x="21272500" y="631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88536</xdr:rowOff>
    </xdr:from>
    <xdr:ext cx="469744" cy="259045"/>
    <xdr:sp macro="" textlink="">
      <xdr:nvSpPr>
        <xdr:cNvPr id="745" name="テキスト ボックス 744"/>
        <xdr:cNvSpPr txBox="1"/>
      </xdr:nvSpPr>
      <xdr:spPr>
        <a:xfrm>
          <a:off x="21088428" y="608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34925</xdr:rowOff>
    </xdr:from>
    <xdr:to>
      <xdr:col>107</xdr:col>
      <xdr:colOff>50800</xdr:colOff>
      <xdr:row>36</xdr:row>
      <xdr:rowOff>60452</xdr:rowOff>
    </xdr:to>
    <xdr:cxnSp macro="">
      <xdr:nvCxnSpPr>
        <xdr:cNvPr id="746" name="直線コネクタ 745"/>
        <xdr:cNvCxnSpPr/>
      </xdr:nvCxnSpPr>
      <xdr:spPr>
        <a:xfrm flipV="1">
          <a:off x="19545300" y="6207125"/>
          <a:ext cx="8890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142430</xdr:rowOff>
    </xdr:from>
    <xdr:to>
      <xdr:col>107</xdr:col>
      <xdr:colOff>101600</xdr:colOff>
      <xdr:row>37</xdr:row>
      <xdr:rowOff>72580</xdr:rowOff>
    </xdr:to>
    <xdr:sp macro="" textlink="">
      <xdr:nvSpPr>
        <xdr:cNvPr id="747" name="フローチャート: 判断 746"/>
        <xdr:cNvSpPr/>
      </xdr:nvSpPr>
      <xdr:spPr>
        <a:xfrm>
          <a:off x="20383500" y="631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63707</xdr:rowOff>
    </xdr:from>
    <xdr:ext cx="469744" cy="259045"/>
    <xdr:sp macro="" textlink="">
      <xdr:nvSpPr>
        <xdr:cNvPr id="748" name="テキスト ボックス 747"/>
        <xdr:cNvSpPr txBox="1"/>
      </xdr:nvSpPr>
      <xdr:spPr>
        <a:xfrm>
          <a:off x="20199428" y="640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40640</xdr:rowOff>
    </xdr:from>
    <xdr:to>
      <xdr:col>102</xdr:col>
      <xdr:colOff>114300</xdr:colOff>
      <xdr:row>36</xdr:row>
      <xdr:rowOff>60452</xdr:rowOff>
    </xdr:to>
    <xdr:cxnSp macro="">
      <xdr:nvCxnSpPr>
        <xdr:cNvPr id="749" name="直線コネクタ 748"/>
        <xdr:cNvCxnSpPr/>
      </xdr:nvCxnSpPr>
      <xdr:spPr>
        <a:xfrm>
          <a:off x="18656300" y="6212840"/>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117284</xdr:rowOff>
    </xdr:from>
    <xdr:to>
      <xdr:col>102</xdr:col>
      <xdr:colOff>165100</xdr:colOff>
      <xdr:row>37</xdr:row>
      <xdr:rowOff>47434</xdr:rowOff>
    </xdr:to>
    <xdr:sp macro="" textlink="">
      <xdr:nvSpPr>
        <xdr:cNvPr id="750" name="フローチャート: 判断 749"/>
        <xdr:cNvSpPr/>
      </xdr:nvSpPr>
      <xdr:spPr>
        <a:xfrm>
          <a:off x="19494500" y="628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38561</xdr:rowOff>
    </xdr:from>
    <xdr:ext cx="469744" cy="259045"/>
    <xdr:sp macro="" textlink="">
      <xdr:nvSpPr>
        <xdr:cNvPr id="751" name="テキスト ボックス 750"/>
        <xdr:cNvSpPr txBox="1"/>
      </xdr:nvSpPr>
      <xdr:spPr>
        <a:xfrm>
          <a:off x="19310428" y="6382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111570</xdr:rowOff>
    </xdr:from>
    <xdr:to>
      <xdr:col>98</xdr:col>
      <xdr:colOff>38100</xdr:colOff>
      <xdr:row>37</xdr:row>
      <xdr:rowOff>41720</xdr:rowOff>
    </xdr:to>
    <xdr:sp macro="" textlink="">
      <xdr:nvSpPr>
        <xdr:cNvPr id="752" name="フローチャート: 判断 751"/>
        <xdr:cNvSpPr/>
      </xdr:nvSpPr>
      <xdr:spPr>
        <a:xfrm>
          <a:off x="18605500" y="628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32847</xdr:rowOff>
    </xdr:from>
    <xdr:ext cx="469744" cy="259045"/>
    <xdr:sp macro="" textlink="">
      <xdr:nvSpPr>
        <xdr:cNvPr id="753" name="テキスト ボックス 752"/>
        <xdr:cNvSpPr txBox="1"/>
      </xdr:nvSpPr>
      <xdr:spPr>
        <a:xfrm>
          <a:off x="18421428" y="6376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117094</xdr:rowOff>
    </xdr:from>
    <xdr:to>
      <xdr:col>116</xdr:col>
      <xdr:colOff>114300</xdr:colOff>
      <xdr:row>35</xdr:row>
      <xdr:rowOff>47244</xdr:rowOff>
    </xdr:to>
    <xdr:sp macro="" textlink="">
      <xdr:nvSpPr>
        <xdr:cNvPr id="759" name="楕円 758"/>
        <xdr:cNvSpPr/>
      </xdr:nvSpPr>
      <xdr:spPr>
        <a:xfrm>
          <a:off x="22110700" y="594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139971</xdr:rowOff>
    </xdr:from>
    <xdr:ext cx="469744" cy="259045"/>
    <xdr:sp macro="" textlink="">
      <xdr:nvSpPr>
        <xdr:cNvPr id="760" name="投資及び出資金該当値テキスト"/>
        <xdr:cNvSpPr txBox="1"/>
      </xdr:nvSpPr>
      <xdr:spPr>
        <a:xfrm>
          <a:off x="22212300" y="5797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143764</xdr:rowOff>
    </xdr:from>
    <xdr:to>
      <xdr:col>112</xdr:col>
      <xdr:colOff>38100</xdr:colOff>
      <xdr:row>37</xdr:row>
      <xdr:rowOff>73914</xdr:rowOff>
    </xdr:to>
    <xdr:sp macro="" textlink="">
      <xdr:nvSpPr>
        <xdr:cNvPr id="761" name="楕円 760"/>
        <xdr:cNvSpPr/>
      </xdr:nvSpPr>
      <xdr:spPr>
        <a:xfrm>
          <a:off x="21272500" y="631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65041</xdr:rowOff>
    </xdr:from>
    <xdr:ext cx="469744" cy="259045"/>
    <xdr:sp macro="" textlink="">
      <xdr:nvSpPr>
        <xdr:cNvPr id="762" name="テキスト ボックス 761"/>
        <xdr:cNvSpPr txBox="1"/>
      </xdr:nvSpPr>
      <xdr:spPr>
        <a:xfrm>
          <a:off x="21088428" y="6408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155575</xdr:rowOff>
    </xdr:from>
    <xdr:to>
      <xdr:col>107</xdr:col>
      <xdr:colOff>101600</xdr:colOff>
      <xdr:row>36</xdr:row>
      <xdr:rowOff>85725</xdr:rowOff>
    </xdr:to>
    <xdr:sp macro="" textlink="">
      <xdr:nvSpPr>
        <xdr:cNvPr id="763" name="楕円 762"/>
        <xdr:cNvSpPr/>
      </xdr:nvSpPr>
      <xdr:spPr>
        <a:xfrm>
          <a:off x="20383500" y="615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102252</xdr:rowOff>
    </xdr:from>
    <xdr:ext cx="469744" cy="259045"/>
    <xdr:sp macro="" textlink="">
      <xdr:nvSpPr>
        <xdr:cNvPr id="764" name="テキスト ボックス 763"/>
        <xdr:cNvSpPr txBox="1"/>
      </xdr:nvSpPr>
      <xdr:spPr>
        <a:xfrm>
          <a:off x="20199428" y="593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9652</xdr:rowOff>
    </xdr:from>
    <xdr:to>
      <xdr:col>102</xdr:col>
      <xdr:colOff>165100</xdr:colOff>
      <xdr:row>36</xdr:row>
      <xdr:rowOff>111252</xdr:rowOff>
    </xdr:to>
    <xdr:sp macro="" textlink="">
      <xdr:nvSpPr>
        <xdr:cNvPr id="765" name="楕円 764"/>
        <xdr:cNvSpPr/>
      </xdr:nvSpPr>
      <xdr:spPr>
        <a:xfrm>
          <a:off x="19494500" y="618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127779</xdr:rowOff>
    </xdr:from>
    <xdr:ext cx="469744" cy="259045"/>
    <xdr:sp macro="" textlink="">
      <xdr:nvSpPr>
        <xdr:cNvPr id="766" name="テキスト ボックス 765"/>
        <xdr:cNvSpPr txBox="1"/>
      </xdr:nvSpPr>
      <xdr:spPr>
        <a:xfrm>
          <a:off x="19310428" y="5957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161290</xdr:rowOff>
    </xdr:from>
    <xdr:to>
      <xdr:col>98</xdr:col>
      <xdr:colOff>38100</xdr:colOff>
      <xdr:row>36</xdr:row>
      <xdr:rowOff>91440</xdr:rowOff>
    </xdr:to>
    <xdr:sp macro="" textlink="">
      <xdr:nvSpPr>
        <xdr:cNvPr id="767" name="楕円 766"/>
        <xdr:cNvSpPr/>
      </xdr:nvSpPr>
      <xdr:spPr>
        <a:xfrm>
          <a:off x="18605500" y="616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107967</xdr:rowOff>
    </xdr:from>
    <xdr:ext cx="469744" cy="259045"/>
    <xdr:sp macro="" textlink="">
      <xdr:nvSpPr>
        <xdr:cNvPr id="768" name="テキスト ボックス 767"/>
        <xdr:cNvSpPr txBox="1"/>
      </xdr:nvSpPr>
      <xdr:spPr>
        <a:xfrm>
          <a:off x="18421428" y="593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9" name="直線コネクタ 77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0" name="テキスト ボックス 77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1" name="直線コネクタ 78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2" name="テキスト ボックス 78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4" name="テキスト ボックス 78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5" name="直線コネクタ 78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6" name="テキスト ボックス 78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7" name="直線コネクタ 78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8" name="テキスト ボックス 78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0" name="テキスト ボックス 789"/>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121393</xdr:rowOff>
    </xdr:from>
    <xdr:to>
      <xdr:col>116</xdr:col>
      <xdr:colOff>62864</xdr:colOff>
      <xdr:row>59</xdr:row>
      <xdr:rowOff>43612</xdr:rowOff>
    </xdr:to>
    <xdr:cxnSp macro="">
      <xdr:nvCxnSpPr>
        <xdr:cNvPr id="792" name="直線コネクタ 791"/>
        <xdr:cNvCxnSpPr/>
      </xdr:nvCxnSpPr>
      <xdr:spPr>
        <a:xfrm flipV="1">
          <a:off x="22159595" y="8693893"/>
          <a:ext cx="1269" cy="1465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47439</xdr:rowOff>
    </xdr:from>
    <xdr:ext cx="313932" cy="259045"/>
    <xdr:sp macro="" textlink="">
      <xdr:nvSpPr>
        <xdr:cNvPr id="793" name="貸付金最小値テキスト"/>
        <xdr:cNvSpPr txBox="1"/>
      </xdr:nvSpPr>
      <xdr:spPr>
        <a:xfrm>
          <a:off x="22212300" y="101629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43612</xdr:rowOff>
    </xdr:from>
    <xdr:to>
      <xdr:col>116</xdr:col>
      <xdr:colOff>152400</xdr:colOff>
      <xdr:row>59</xdr:row>
      <xdr:rowOff>43612</xdr:rowOff>
    </xdr:to>
    <xdr:cxnSp macro="">
      <xdr:nvCxnSpPr>
        <xdr:cNvPr id="794" name="直線コネクタ 793"/>
        <xdr:cNvCxnSpPr/>
      </xdr:nvCxnSpPr>
      <xdr:spPr>
        <a:xfrm>
          <a:off x="22072600" y="10159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68070</xdr:rowOff>
    </xdr:from>
    <xdr:ext cx="534377" cy="259045"/>
    <xdr:sp macro="" textlink="">
      <xdr:nvSpPr>
        <xdr:cNvPr id="795" name="貸付金最大値テキスト"/>
        <xdr:cNvSpPr txBox="1"/>
      </xdr:nvSpPr>
      <xdr:spPr>
        <a:xfrm>
          <a:off x="22212300" y="846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121393</xdr:rowOff>
    </xdr:from>
    <xdr:to>
      <xdr:col>116</xdr:col>
      <xdr:colOff>152400</xdr:colOff>
      <xdr:row>50</xdr:row>
      <xdr:rowOff>121393</xdr:rowOff>
    </xdr:to>
    <xdr:cxnSp macro="">
      <xdr:nvCxnSpPr>
        <xdr:cNvPr id="796" name="直線コネクタ 795"/>
        <xdr:cNvCxnSpPr/>
      </xdr:nvCxnSpPr>
      <xdr:spPr>
        <a:xfrm>
          <a:off x="22072600" y="8693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130022</xdr:rowOff>
    </xdr:from>
    <xdr:to>
      <xdr:col>116</xdr:col>
      <xdr:colOff>63500</xdr:colOff>
      <xdr:row>58</xdr:row>
      <xdr:rowOff>130594</xdr:rowOff>
    </xdr:to>
    <xdr:cxnSp macro="">
      <xdr:nvCxnSpPr>
        <xdr:cNvPr id="797" name="直線コネクタ 796"/>
        <xdr:cNvCxnSpPr/>
      </xdr:nvCxnSpPr>
      <xdr:spPr>
        <a:xfrm>
          <a:off x="21323300" y="10074122"/>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44645</xdr:rowOff>
    </xdr:from>
    <xdr:ext cx="469744" cy="259045"/>
    <xdr:sp macro="" textlink="">
      <xdr:nvSpPr>
        <xdr:cNvPr id="798" name="貸付金平均値テキスト"/>
        <xdr:cNvSpPr txBox="1"/>
      </xdr:nvSpPr>
      <xdr:spPr>
        <a:xfrm>
          <a:off x="22212300" y="9817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21768</xdr:rowOff>
    </xdr:from>
    <xdr:to>
      <xdr:col>116</xdr:col>
      <xdr:colOff>114300</xdr:colOff>
      <xdr:row>58</xdr:row>
      <xdr:rowOff>123368</xdr:rowOff>
    </xdr:to>
    <xdr:sp macro="" textlink="">
      <xdr:nvSpPr>
        <xdr:cNvPr id="799" name="フローチャート: 判断 798"/>
        <xdr:cNvSpPr/>
      </xdr:nvSpPr>
      <xdr:spPr>
        <a:xfrm>
          <a:off x="22110700" y="996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129928</xdr:rowOff>
    </xdr:from>
    <xdr:to>
      <xdr:col>111</xdr:col>
      <xdr:colOff>177800</xdr:colOff>
      <xdr:row>58</xdr:row>
      <xdr:rowOff>130022</xdr:rowOff>
    </xdr:to>
    <xdr:cxnSp macro="">
      <xdr:nvCxnSpPr>
        <xdr:cNvPr id="800" name="直線コネクタ 799"/>
        <xdr:cNvCxnSpPr/>
      </xdr:nvCxnSpPr>
      <xdr:spPr>
        <a:xfrm>
          <a:off x="20434300" y="10074028"/>
          <a:ext cx="889000" cy="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9481</xdr:rowOff>
    </xdr:from>
    <xdr:to>
      <xdr:col>112</xdr:col>
      <xdr:colOff>38100</xdr:colOff>
      <xdr:row>58</xdr:row>
      <xdr:rowOff>111081</xdr:rowOff>
    </xdr:to>
    <xdr:sp macro="" textlink="">
      <xdr:nvSpPr>
        <xdr:cNvPr id="801" name="フローチャート: 判断 800"/>
        <xdr:cNvSpPr/>
      </xdr:nvSpPr>
      <xdr:spPr>
        <a:xfrm>
          <a:off x="212725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127608</xdr:rowOff>
    </xdr:from>
    <xdr:ext cx="469744" cy="259045"/>
    <xdr:sp macro="" textlink="">
      <xdr:nvSpPr>
        <xdr:cNvPr id="802" name="テキスト ボックス 801"/>
        <xdr:cNvSpPr txBox="1"/>
      </xdr:nvSpPr>
      <xdr:spPr>
        <a:xfrm>
          <a:off x="21088428" y="97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123317</xdr:rowOff>
    </xdr:from>
    <xdr:to>
      <xdr:col>107</xdr:col>
      <xdr:colOff>50800</xdr:colOff>
      <xdr:row>58</xdr:row>
      <xdr:rowOff>129928</xdr:rowOff>
    </xdr:to>
    <xdr:cxnSp macro="">
      <xdr:nvCxnSpPr>
        <xdr:cNvPr id="803" name="直線コネクタ 802"/>
        <xdr:cNvCxnSpPr/>
      </xdr:nvCxnSpPr>
      <xdr:spPr>
        <a:xfrm>
          <a:off x="19545300" y="10067417"/>
          <a:ext cx="889000" cy="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160547</xdr:rowOff>
    </xdr:from>
    <xdr:to>
      <xdr:col>107</xdr:col>
      <xdr:colOff>101600</xdr:colOff>
      <xdr:row>58</xdr:row>
      <xdr:rowOff>90697</xdr:rowOff>
    </xdr:to>
    <xdr:sp macro="" textlink="">
      <xdr:nvSpPr>
        <xdr:cNvPr id="804" name="フローチャート: 判断 803"/>
        <xdr:cNvSpPr/>
      </xdr:nvSpPr>
      <xdr:spPr>
        <a:xfrm>
          <a:off x="20383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107224</xdr:rowOff>
    </xdr:from>
    <xdr:ext cx="469744" cy="259045"/>
    <xdr:sp macro="" textlink="">
      <xdr:nvSpPr>
        <xdr:cNvPr id="805" name="テキスト ボックス 804"/>
        <xdr:cNvSpPr txBox="1"/>
      </xdr:nvSpPr>
      <xdr:spPr>
        <a:xfrm>
          <a:off x="20199428" y="970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115373</xdr:rowOff>
    </xdr:from>
    <xdr:to>
      <xdr:col>102</xdr:col>
      <xdr:colOff>114300</xdr:colOff>
      <xdr:row>58</xdr:row>
      <xdr:rowOff>123317</xdr:rowOff>
    </xdr:to>
    <xdr:cxnSp macro="">
      <xdr:nvCxnSpPr>
        <xdr:cNvPr id="806" name="直線コネクタ 805"/>
        <xdr:cNvCxnSpPr/>
      </xdr:nvCxnSpPr>
      <xdr:spPr>
        <a:xfrm>
          <a:off x="18656300" y="10059473"/>
          <a:ext cx="889000" cy="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44285</xdr:rowOff>
    </xdr:from>
    <xdr:to>
      <xdr:col>102</xdr:col>
      <xdr:colOff>165100</xdr:colOff>
      <xdr:row>58</xdr:row>
      <xdr:rowOff>145885</xdr:rowOff>
    </xdr:to>
    <xdr:sp macro="" textlink="">
      <xdr:nvSpPr>
        <xdr:cNvPr id="807" name="フローチャート: 判断 806"/>
        <xdr:cNvSpPr/>
      </xdr:nvSpPr>
      <xdr:spPr>
        <a:xfrm>
          <a:off x="19494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162412</xdr:rowOff>
    </xdr:from>
    <xdr:ext cx="469744" cy="259045"/>
    <xdr:sp macro="" textlink="">
      <xdr:nvSpPr>
        <xdr:cNvPr id="808" name="テキスト ボックス 807"/>
        <xdr:cNvSpPr txBox="1"/>
      </xdr:nvSpPr>
      <xdr:spPr>
        <a:xfrm>
          <a:off x="19310428" y="97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37560</xdr:rowOff>
    </xdr:from>
    <xdr:to>
      <xdr:col>98</xdr:col>
      <xdr:colOff>38100</xdr:colOff>
      <xdr:row>58</xdr:row>
      <xdr:rowOff>139160</xdr:rowOff>
    </xdr:to>
    <xdr:sp macro="" textlink="">
      <xdr:nvSpPr>
        <xdr:cNvPr id="809" name="フローチャート: 判断 808"/>
        <xdr:cNvSpPr/>
      </xdr:nvSpPr>
      <xdr:spPr>
        <a:xfrm>
          <a:off x="18605500" y="99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155687</xdr:rowOff>
    </xdr:from>
    <xdr:ext cx="469744" cy="259045"/>
    <xdr:sp macro="" textlink="">
      <xdr:nvSpPr>
        <xdr:cNvPr id="810" name="テキスト ボックス 809"/>
        <xdr:cNvSpPr txBox="1"/>
      </xdr:nvSpPr>
      <xdr:spPr>
        <a:xfrm>
          <a:off x="18421428" y="975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79794</xdr:rowOff>
    </xdr:from>
    <xdr:to>
      <xdr:col>116</xdr:col>
      <xdr:colOff>114300</xdr:colOff>
      <xdr:row>59</xdr:row>
      <xdr:rowOff>9944</xdr:rowOff>
    </xdr:to>
    <xdr:sp macro="" textlink="">
      <xdr:nvSpPr>
        <xdr:cNvPr id="816" name="楕円 815"/>
        <xdr:cNvSpPr/>
      </xdr:nvSpPr>
      <xdr:spPr>
        <a:xfrm>
          <a:off x="22110700" y="1002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195</xdr:rowOff>
    </xdr:from>
    <xdr:ext cx="469744" cy="259045"/>
    <xdr:sp macro="" textlink="">
      <xdr:nvSpPr>
        <xdr:cNvPr id="817" name="貸付金該当値テキスト"/>
        <xdr:cNvSpPr txBox="1"/>
      </xdr:nvSpPr>
      <xdr:spPr>
        <a:xfrm>
          <a:off x="22212300" y="9944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79222</xdr:rowOff>
    </xdr:from>
    <xdr:to>
      <xdr:col>112</xdr:col>
      <xdr:colOff>38100</xdr:colOff>
      <xdr:row>59</xdr:row>
      <xdr:rowOff>9372</xdr:rowOff>
    </xdr:to>
    <xdr:sp macro="" textlink="">
      <xdr:nvSpPr>
        <xdr:cNvPr id="818" name="楕円 817"/>
        <xdr:cNvSpPr/>
      </xdr:nvSpPr>
      <xdr:spPr>
        <a:xfrm>
          <a:off x="21272500" y="1002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499</xdr:rowOff>
    </xdr:from>
    <xdr:ext cx="469744" cy="259045"/>
    <xdr:sp macro="" textlink="">
      <xdr:nvSpPr>
        <xdr:cNvPr id="819" name="テキスト ボックス 818"/>
        <xdr:cNvSpPr txBox="1"/>
      </xdr:nvSpPr>
      <xdr:spPr>
        <a:xfrm>
          <a:off x="21088428" y="1011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79128</xdr:rowOff>
    </xdr:from>
    <xdr:to>
      <xdr:col>107</xdr:col>
      <xdr:colOff>101600</xdr:colOff>
      <xdr:row>59</xdr:row>
      <xdr:rowOff>9278</xdr:rowOff>
    </xdr:to>
    <xdr:sp macro="" textlink="">
      <xdr:nvSpPr>
        <xdr:cNvPr id="820" name="楕円 819"/>
        <xdr:cNvSpPr/>
      </xdr:nvSpPr>
      <xdr:spPr>
        <a:xfrm>
          <a:off x="20383500" y="1002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405</xdr:rowOff>
    </xdr:from>
    <xdr:ext cx="469744" cy="259045"/>
    <xdr:sp macro="" textlink="">
      <xdr:nvSpPr>
        <xdr:cNvPr id="821" name="テキスト ボックス 820"/>
        <xdr:cNvSpPr txBox="1"/>
      </xdr:nvSpPr>
      <xdr:spPr>
        <a:xfrm>
          <a:off x="20199428" y="10115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72517</xdr:rowOff>
    </xdr:from>
    <xdr:to>
      <xdr:col>102</xdr:col>
      <xdr:colOff>165100</xdr:colOff>
      <xdr:row>59</xdr:row>
      <xdr:rowOff>2667</xdr:rowOff>
    </xdr:to>
    <xdr:sp macro="" textlink="">
      <xdr:nvSpPr>
        <xdr:cNvPr id="822" name="楕円 821"/>
        <xdr:cNvSpPr/>
      </xdr:nvSpPr>
      <xdr:spPr>
        <a:xfrm>
          <a:off x="19494500" y="1001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165244</xdr:rowOff>
    </xdr:from>
    <xdr:ext cx="469744" cy="259045"/>
    <xdr:sp macro="" textlink="">
      <xdr:nvSpPr>
        <xdr:cNvPr id="823" name="テキスト ボックス 822"/>
        <xdr:cNvSpPr txBox="1"/>
      </xdr:nvSpPr>
      <xdr:spPr>
        <a:xfrm>
          <a:off x="19310428" y="1010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64573</xdr:rowOff>
    </xdr:from>
    <xdr:to>
      <xdr:col>98</xdr:col>
      <xdr:colOff>38100</xdr:colOff>
      <xdr:row>58</xdr:row>
      <xdr:rowOff>166173</xdr:rowOff>
    </xdr:to>
    <xdr:sp macro="" textlink="">
      <xdr:nvSpPr>
        <xdr:cNvPr id="824" name="楕円 823"/>
        <xdr:cNvSpPr/>
      </xdr:nvSpPr>
      <xdr:spPr>
        <a:xfrm>
          <a:off x="18605500" y="1000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157300</xdr:rowOff>
    </xdr:from>
    <xdr:ext cx="469744" cy="259045"/>
    <xdr:sp macro="" textlink="">
      <xdr:nvSpPr>
        <xdr:cNvPr id="825" name="テキスト ボックス 824"/>
        <xdr:cNvSpPr txBox="1"/>
      </xdr:nvSpPr>
      <xdr:spPr>
        <a:xfrm>
          <a:off x="18421428" y="10101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6" name="テキスト ボックス 835"/>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7" name="直線コネクタ 83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8" name="テキスト ボックス 83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9" name="直線コネクタ 83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0" name="テキスト ボックス 83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1" name="直線コネクタ 84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2" name="テキスト ボックス 84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3" name="直線コネクタ 84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4" name="テキスト ボックス 843"/>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5" name="直線コネクタ 84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6" name="テキスト ボックス 845"/>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8" name="テキスト ボックス 84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70701</xdr:rowOff>
    </xdr:from>
    <xdr:to>
      <xdr:col>116</xdr:col>
      <xdr:colOff>62864</xdr:colOff>
      <xdr:row>78</xdr:row>
      <xdr:rowOff>97561</xdr:rowOff>
    </xdr:to>
    <xdr:cxnSp macro="">
      <xdr:nvCxnSpPr>
        <xdr:cNvPr id="850" name="直線コネクタ 849"/>
        <xdr:cNvCxnSpPr/>
      </xdr:nvCxnSpPr>
      <xdr:spPr>
        <a:xfrm flipV="1">
          <a:off x="22159595" y="12243651"/>
          <a:ext cx="1269" cy="122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101388</xdr:rowOff>
    </xdr:from>
    <xdr:ext cx="534377" cy="259045"/>
    <xdr:sp macro="" textlink="">
      <xdr:nvSpPr>
        <xdr:cNvPr id="851" name="繰出金最小値テキスト"/>
        <xdr:cNvSpPr txBox="1"/>
      </xdr:nvSpPr>
      <xdr:spPr>
        <a:xfrm>
          <a:off x="22212300" y="1347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97561</xdr:rowOff>
    </xdr:from>
    <xdr:to>
      <xdr:col>116</xdr:col>
      <xdr:colOff>152400</xdr:colOff>
      <xdr:row>78</xdr:row>
      <xdr:rowOff>97561</xdr:rowOff>
    </xdr:to>
    <xdr:cxnSp macro="">
      <xdr:nvCxnSpPr>
        <xdr:cNvPr id="852" name="直線コネクタ 851"/>
        <xdr:cNvCxnSpPr/>
      </xdr:nvCxnSpPr>
      <xdr:spPr>
        <a:xfrm>
          <a:off x="22072600" y="1347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17378</xdr:rowOff>
    </xdr:from>
    <xdr:ext cx="534377" cy="259045"/>
    <xdr:sp macro="" textlink="">
      <xdr:nvSpPr>
        <xdr:cNvPr id="853" name="繰出金最大値テキスト"/>
        <xdr:cNvSpPr txBox="1"/>
      </xdr:nvSpPr>
      <xdr:spPr>
        <a:xfrm>
          <a:off x="22212300" y="1201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70701</xdr:rowOff>
    </xdr:from>
    <xdr:to>
      <xdr:col>116</xdr:col>
      <xdr:colOff>152400</xdr:colOff>
      <xdr:row>71</xdr:row>
      <xdr:rowOff>70701</xdr:rowOff>
    </xdr:to>
    <xdr:cxnSp macro="">
      <xdr:nvCxnSpPr>
        <xdr:cNvPr id="854" name="直線コネクタ 853"/>
        <xdr:cNvCxnSpPr/>
      </xdr:nvCxnSpPr>
      <xdr:spPr>
        <a:xfrm>
          <a:off x="22072600" y="1224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41783</xdr:rowOff>
    </xdr:from>
    <xdr:to>
      <xdr:col>116</xdr:col>
      <xdr:colOff>63500</xdr:colOff>
      <xdr:row>77</xdr:row>
      <xdr:rowOff>42583</xdr:rowOff>
    </xdr:to>
    <xdr:cxnSp macro="">
      <xdr:nvCxnSpPr>
        <xdr:cNvPr id="855" name="直線コネクタ 854"/>
        <xdr:cNvCxnSpPr/>
      </xdr:nvCxnSpPr>
      <xdr:spPr>
        <a:xfrm flipV="1">
          <a:off x="21323300" y="13243433"/>
          <a:ext cx="8382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37482</xdr:rowOff>
    </xdr:from>
    <xdr:ext cx="534377" cy="259045"/>
    <xdr:sp macro="" textlink="">
      <xdr:nvSpPr>
        <xdr:cNvPr id="856" name="繰出金平均値テキスト"/>
        <xdr:cNvSpPr txBox="1"/>
      </xdr:nvSpPr>
      <xdr:spPr>
        <a:xfrm>
          <a:off x="22212300" y="12724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14605</xdr:rowOff>
    </xdr:from>
    <xdr:to>
      <xdr:col>116</xdr:col>
      <xdr:colOff>114300</xdr:colOff>
      <xdr:row>75</xdr:row>
      <xdr:rowOff>116205</xdr:rowOff>
    </xdr:to>
    <xdr:sp macro="" textlink="">
      <xdr:nvSpPr>
        <xdr:cNvPr id="857" name="フローチャート: 判断 856"/>
        <xdr:cNvSpPr/>
      </xdr:nvSpPr>
      <xdr:spPr>
        <a:xfrm>
          <a:off x="22110700" y="1287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42583</xdr:rowOff>
    </xdr:from>
    <xdr:to>
      <xdr:col>111</xdr:col>
      <xdr:colOff>177800</xdr:colOff>
      <xdr:row>77</xdr:row>
      <xdr:rowOff>101524</xdr:rowOff>
    </xdr:to>
    <xdr:cxnSp macro="">
      <xdr:nvCxnSpPr>
        <xdr:cNvPr id="858" name="直線コネクタ 857"/>
        <xdr:cNvCxnSpPr/>
      </xdr:nvCxnSpPr>
      <xdr:spPr>
        <a:xfrm flipV="1">
          <a:off x="20434300" y="13244233"/>
          <a:ext cx="889000" cy="5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47142</xdr:rowOff>
    </xdr:from>
    <xdr:to>
      <xdr:col>112</xdr:col>
      <xdr:colOff>38100</xdr:colOff>
      <xdr:row>75</xdr:row>
      <xdr:rowOff>148741</xdr:rowOff>
    </xdr:to>
    <xdr:sp macro="" textlink="">
      <xdr:nvSpPr>
        <xdr:cNvPr id="859" name="フローチャート: 判断 858"/>
        <xdr:cNvSpPr/>
      </xdr:nvSpPr>
      <xdr:spPr>
        <a:xfrm>
          <a:off x="212725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165269</xdr:rowOff>
    </xdr:from>
    <xdr:ext cx="534377" cy="259045"/>
    <xdr:sp macro="" textlink="">
      <xdr:nvSpPr>
        <xdr:cNvPr id="860" name="テキスト ボックス 859"/>
        <xdr:cNvSpPr txBox="1"/>
      </xdr:nvSpPr>
      <xdr:spPr>
        <a:xfrm>
          <a:off x="21056111" y="1268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101524</xdr:rowOff>
    </xdr:from>
    <xdr:to>
      <xdr:col>107</xdr:col>
      <xdr:colOff>50800</xdr:colOff>
      <xdr:row>77</xdr:row>
      <xdr:rowOff>108268</xdr:rowOff>
    </xdr:to>
    <xdr:cxnSp macro="">
      <xdr:nvCxnSpPr>
        <xdr:cNvPr id="861" name="直線コネクタ 860"/>
        <xdr:cNvCxnSpPr/>
      </xdr:nvCxnSpPr>
      <xdr:spPr>
        <a:xfrm flipV="1">
          <a:off x="19545300" y="13303174"/>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63830</xdr:rowOff>
    </xdr:from>
    <xdr:to>
      <xdr:col>107</xdr:col>
      <xdr:colOff>101600</xdr:colOff>
      <xdr:row>75</xdr:row>
      <xdr:rowOff>165430</xdr:rowOff>
    </xdr:to>
    <xdr:sp macro="" textlink="">
      <xdr:nvSpPr>
        <xdr:cNvPr id="862" name="フローチャート: 判断 861"/>
        <xdr:cNvSpPr/>
      </xdr:nvSpPr>
      <xdr:spPr>
        <a:xfrm>
          <a:off x="20383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10507</xdr:rowOff>
    </xdr:from>
    <xdr:ext cx="534377" cy="259045"/>
    <xdr:sp macro="" textlink="">
      <xdr:nvSpPr>
        <xdr:cNvPr id="863" name="テキスト ボックス 862"/>
        <xdr:cNvSpPr txBox="1"/>
      </xdr:nvSpPr>
      <xdr:spPr>
        <a:xfrm>
          <a:off x="20167111" y="1269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108268</xdr:rowOff>
    </xdr:from>
    <xdr:to>
      <xdr:col>102</xdr:col>
      <xdr:colOff>114300</xdr:colOff>
      <xdr:row>78</xdr:row>
      <xdr:rowOff>20486</xdr:rowOff>
    </xdr:to>
    <xdr:cxnSp macro="">
      <xdr:nvCxnSpPr>
        <xdr:cNvPr id="864" name="直線コネクタ 863"/>
        <xdr:cNvCxnSpPr/>
      </xdr:nvCxnSpPr>
      <xdr:spPr>
        <a:xfrm flipV="1">
          <a:off x="18656300" y="13309918"/>
          <a:ext cx="889000" cy="8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69050</xdr:rowOff>
    </xdr:from>
    <xdr:to>
      <xdr:col>102</xdr:col>
      <xdr:colOff>165100</xdr:colOff>
      <xdr:row>75</xdr:row>
      <xdr:rowOff>170650</xdr:rowOff>
    </xdr:to>
    <xdr:sp macro="" textlink="">
      <xdr:nvSpPr>
        <xdr:cNvPr id="865" name="フローチャート: 判断 864"/>
        <xdr:cNvSpPr/>
      </xdr:nvSpPr>
      <xdr:spPr>
        <a:xfrm>
          <a:off x="19494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15727</xdr:rowOff>
    </xdr:from>
    <xdr:ext cx="534377" cy="259045"/>
    <xdr:sp macro="" textlink="">
      <xdr:nvSpPr>
        <xdr:cNvPr id="866" name="テキスト ボックス 865"/>
        <xdr:cNvSpPr txBox="1"/>
      </xdr:nvSpPr>
      <xdr:spPr>
        <a:xfrm>
          <a:off x="19278111" y="1270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83223</xdr:rowOff>
    </xdr:from>
    <xdr:to>
      <xdr:col>98</xdr:col>
      <xdr:colOff>38100</xdr:colOff>
      <xdr:row>76</xdr:row>
      <xdr:rowOff>13373</xdr:rowOff>
    </xdr:to>
    <xdr:sp macro="" textlink="">
      <xdr:nvSpPr>
        <xdr:cNvPr id="867" name="フローチャート: 判断 866"/>
        <xdr:cNvSpPr/>
      </xdr:nvSpPr>
      <xdr:spPr>
        <a:xfrm>
          <a:off x="18605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29900</xdr:rowOff>
    </xdr:from>
    <xdr:ext cx="534377" cy="259045"/>
    <xdr:sp macro="" textlink="">
      <xdr:nvSpPr>
        <xdr:cNvPr id="868" name="テキスト ボックス 867"/>
        <xdr:cNvSpPr txBox="1"/>
      </xdr:nvSpPr>
      <xdr:spPr>
        <a:xfrm>
          <a:off x="18389111" y="127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162433</xdr:rowOff>
    </xdr:from>
    <xdr:to>
      <xdr:col>116</xdr:col>
      <xdr:colOff>114300</xdr:colOff>
      <xdr:row>77</xdr:row>
      <xdr:rowOff>92583</xdr:rowOff>
    </xdr:to>
    <xdr:sp macro="" textlink="">
      <xdr:nvSpPr>
        <xdr:cNvPr id="874" name="楕円 873"/>
        <xdr:cNvSpPr/>
      </xdr:nvSpPr>
      <xdr:spPr>
        <a:xfrm>
          <a:off x="22110700" y="1319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140860</xdr:rowOff>
    </xdr:from>
    <xdr:ext cx="534377" cy="259045"/>
    <xdr:sp macro="" textlink="">
      <xdr:nvSpPr>
        <xdr:cNvPr id="875" name="繰出金該当値テキスト"/>
        <xdr:cNvSpPr txBox="1"/>
      </xdr:nvSpPr>
      <xdr:spPr>
        <a:xfrm>
          <a:off x="22212300" y="13171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163233</xdr:rowOff>
    </xdr:from>
    <xdr:to>
      <xdr:col>112</xdr:col>
      <xdr:colOff>38100</xdr:colOff>
      <xdr:row>77</xdr:row>
      <xdr:rowOff>93383</xdr:rowOff>
    </xdr:to>
    <xdr:sp macro="" textlink="">
      <xdr:nvSpPr>
        <xdr:cNvPr id="876" name="楕円 875"/>
        <xdr:cNvSpPr/>
      </xdr:nvSpPr>
      <xdr:spPr>
        <a:xfrm>
          <a:off x="21272500" y="1319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84510</xdr:rowOff>
    </xdr:from>
    <xdr:ext cx="534377" cy="259045"/>
    <xdr:sp macro="" textlink="">
      <xdr:nvSpPr>
        <xdr:cNvPr id="877" name="テキスト ボックス 876"/>
        <xdr:cNvSpPr txBox="1"/>
      </xdr:nvSpPr>
      <xdr:spPr>
        <a:xfrm>
          <a:off x="21056111" y="1328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50724</xdr:rowOff>
    </xdr:from>
    <xdr:to>
      <xdr:col>107</xdr:col>
      <xdr:colOff>101600</xdr:colOff>
      <xdr:row>77</xdr:row>
      <xdr:rowOff>152324</xdr:rowOff>
    </xdr:to>
    <xdr:sp macro="" textlink="">
      <xdr:nvSpPr>
        <xdr:cNvPr id="878" name="楕円 877"/>
        <xdr:cNvSpPr/>
      </xdr:nvSpPr>
      <xdr:spPr>
        <a:xfrm>
          <a:off x="20383500" y="1325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143451</xdr:rowOff>
    </xdr:from>
    <xdr:ext cx="534377" cy="259045"/>
    <xdr:sp macro="" textlink="">
      <xdr:nvSpPr>
        <xdr:cNvPr id="879" name="テキスト ボックス 878"/>
        <xdr:cNvSpPr txBox="1"/>
      </xdr:nvSpPr>
      <xdr:spPr>
        <a:xfrm>
          <a:off x="20167111" y="1334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57468</xdr:rowOff>
    </xdr:from>
    <xdr:to>
      <xdr:col>102</xdr:col>
      <xdr:colOff>165100</xdr:colOff>
      <xdr:row>77</xdr:row>
      <xdr:rowOff>159068</xdr:rowOff>
    </xdr:to>
    <xdr:sp macro="" textlink="">
      <xdr:nvSpPr>
        <xdr:cNvPr id="880" name="楕円 879"/>
        <xdr:cNvSpPr/>
      </xdr:nvSpPr>
      <xdr:spPr>
        <a:xfrm>
          <a:off x="19494500" y="1325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150195</xdr:rowOff>
    </xdr:from>
    <xdr:ext cx="534377" cy="259045"/>
    <xdr:sp macro="" textlink="">
      <xdr:nvSpPr>
        <xdr:cNvPr id="881" name="テキスト ボックス 880"/>
        <xdr:cNvSpPr txBox="1"/>
      </xdr:nvSpPr>
      <xdr:spPr>
        <a:xfrm>
          <a:off x="19278111" y="1335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141136</xdr:rowOff>
    </xdr:from>
    <xdr:to>
      <xdr:col>98</xdr:col>
      <xdr:colOff>38100</xdr:colOff>
      <xdr:row>78</xdr:row>
      <xdr:rowOff>71286</xdr:rowOff>
    </xdr:to>
    <xdr:sp macro="" textlink="">
      <xdr:nvSpPr>
        <xdr:cNvPr id="882" name="楕円 881"/>
        <xdr:cNvSpPr/>
      </xdr:nvSpPr>
      <xdr:spPr>
        <a:xfrm>
          <a:off x="18605500" y="1334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62413</xdr:rowOff>
    </xdr:from>
    <xdr:ext cx="534377" cy="259045"/>
    <xdr:sp macro="" textlink="">
      <xdr:nvSpPr>
        <xdr:cNvPr id="883" name="テキスト ボックス 882"/>
        <xdr:cNvSpPr txBox="1"/>
      </xdr:nvSpPr>
      <xdr:spPr>
        <a:xfrm>
          <a:off x="18389111" y="1343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多くの項目で住民１人当たりの決算額が類似団体を下回っているのは、類似団体中人口が最多であることが要因であると考えられる。</a:t>
          </a:r>
        </a:p>
        <a:p>
          <a:r>
            <a:rPr kumimoji="1" lang="ja-JP" altLang="en-US" sz="1300">
              <a:latin typeface="ＭＳ Ｐゴシック" panose="020B0600070205080204" pitchFamily="50" charset="-128"/>
              <a:ea typeface="ＭＳ Ｐゴシック" panose="020B0600070205080204" pitchFamily="50" charset="-128"/>
            </a:rPr>
            <a:t>普通建設事業については行財政改革のもと精査・見直しを進めた結果、類似団体の平均と比べても抑制できていると考えられる。</a:t>
          </a:r>
        </a:p>
        <a:p>
          <a:r>
            <a:rPr kumimoji="1" lang="ja-JP" altLang="en-US" sz="1300">
              <a:latin typeface="ＭＳ Ｐゴシック" panose="020B0600070205080204" pitchFamily="50" charset="-128"/>
              <a:ea typeface="ＭＳ Ｐゴシック" panose="020B0600070205080204" pitchFamily="50" charset="-128"/>
            </a:rPr>
            <a:t>物件費については、住民１人当たりのコストで見てみると、類似団体を上回っており、本市の経常収支比率を悪化させる要因となっていることから、事務事業の見直しをする必要がある。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千葉県船橋市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647,037
627,773
85.62
245,437,120
238,073,168
6,595,133
124,872,673
178,586,781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17018</xdr:rowOff>
    </xdr:from>
    <xdr:to>
      <xdr:col>24</xdr:col>
      <xdr:colOff>62865</xdr:colOff>
      <xdr:row>38</xdr:row>
      <xdr:rowOff>22352</xdr:rowOff>
    </xdr:to>
    <xdr:cxnSp macro="">
      <xdr:nvCxnSpPr>
        <xdr:cNvPr id="56" name="直線コネクタ 55"/>
        <xdr:cNvCxnSpPr/>
      </xdr:nvCxnSpPr>
      <xdr:spPr>
        <a:xfrm flipV="1">
          <a:off x="4633595" y="5331968"/>
          <a:ext cx="1270" cy="120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26179</xdr:rowOff>
    </xdr:from>
    <xdr:ext cx="469744" cy="259045"/>
    <xdr:sp macro="" textlink="">
      <xdr:nvSpPr>
        <xdr:cNvPr id="57" name="議会費最小値テキスト"/>
        <xdr:cNvSpPr txBox="1"/>
      </xdr:nvSpPr>
      <xdr:spPr>
        <a:xfrm>
          <a:off x="4686300" y="65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22352</xdr:rowOff>
    </xdr:from>
    <xdr:to>
      <xdr:col>24</xdr:col>
      <xdr:colOff>152400</xdr:colOff>
      <xdr:row>38</xdr:row>
      <xdr:rowOff>22352</xdr:rowOff>
    </xdr:to>
    <xdr:cxnSp macro="">
      <xdr:nvCxnSpPr>
        <xdr:cNvPr id="58" name="直線コネクタ 57"/>
        <xdr:cNvCxnSpPr/>
      </xdr:nvCxnSpPr>
      <xdr:spPr>
        <a:xfrm>
          <a:off x="4546600" y="653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135145</xdr:rowOff>
    </xdr:from>
    <xdr:ext cx="469744" cy="259045"/>
    <xdr:sp macro="" textlink="">
      <xdr:nvSpPr>
        <xdr:cNvPr id="59" name="議会費最大値テキスト"/>
        <xdr:cNvSpPr txBox="1"/>
      </xdr:nvSpPr>
      <xdr:spPr>
        <a:xfrm>
          <a:off x="4686300" y="5107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17018</xdr:rowOff>
    </xdr:from>
    <xdr:to>
      <xdr:col>24</xdr:col>
      <xdr:colOff>152400</xdr:colOff>
      <xdr:row>31</xdr:row>
      <xdr:rowOff>17018</xdr:rowOff>
    </xdr:to>
    <xdr:cxnSp macro="">
      <xdr:nvCxnSpPr>
        <xdr:cNvPr id="60" name="直線コネクタ 59"/>
        <xdr:cNvCxnSpPr/>
      </xdr:nvCxnSpPr>
      <xdr:spPr>
        <a:xfrm>
          <a:off x="4546600" y="533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42164</xdr:rowOff>
    </xdr:from>
    <xdr:to>
      <xdr:col>24</xdr:col>
      <xdr:colOff>63500</xdr:colOff>
      <xdr:row>37</xdr:row>
      <xdr:rowOff>42926</xdr:rowOff>
    </xdr:to>
    <xdr:cxnSp macro="">
      <xdr:nvCxnSpPr>
        <xdr:cNvPr id="61" name="直線コネクタ 60"/>
        <xdr:cNvCxnSpPr/>
      </xdr:nvCxnSpPr>
      <xdr:spPr>
        <a:xfrm flipV="1">
          <a:off x="3797300" y="6385814"/>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65295</xdr:rowOff>
    </xdr:from>
    <xdr:ext cx="469744" cy="259045"/>
    <xdr:sp macro="" textlink="">
      <xdr:nvSpPr>
        <xdr:cNvPr id="62" name="議会費平均値テキスト"/>
        <xdr:cNvSpPr txBox="1"/>
      </xdr:nvSpPr>
      <xdr:spPr>
        <a:xfrm>
          <a:off x="4686300" y="58945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42418</xdr:rowOff>
    </xdr:from>
    <xdr:to>
      <xdr:col>24</xdr:col>
      <xdr:colOff>114300</xdr:colOff>
      <xdr:row>35</xdr:row>
      <xdr:rowOff>144018</xdr:rowOff>
    </xdr:to>
    <xdr:sp macro="" textlink="">
      <xdr:nvSpPr>
        <xdr:cNvPr id="63" name="フローチャート: 判断 62"/>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27686</xdr:rowOff>
    </xdr:from>
    <xdr:to>
      <xdr:col>19</xdr:col>
      <xdr:colOff>177800</xdr:colOff>
      <xdr:row>37</xdr:row>
      <xdr:rowOff>42926</xdr:rowOff>
    </xdr:to>
    <xdr:cxnSp macro="">
      <xdr:nvCxnSpPr>
        <xdr:cNvPr id="64" name="直線コネクタ 63"/>
        <xdr:cNvCxnSpPr/>
      </xdr:nvCxnSpPr>
      <xdr:spPr>
        <a:xfrm>
          <a:off x="2908300" y="6371336"/>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56134</xdr:rowOff>
    </xdr:from>
    <xdr:to>
      <xdr:col>20</xdr:col>
      <xdr:colOff>38100</xdr:colOff>
      <xdr:row>35</xdr:row>
      <xdr:rowOff>157734</xdr:rowOff>
    </xdr:to>
    <xdr:sp macro="" textlink="">
      <xdr:nvSpPr>
        <xdr:cNvPr id="65" name="フローチャート: 判断 64"/>
        <xdr:cNvSpPr/>
      </xdr:nvSpPr>
      <xdr:spPr>
        <a:xfrm>
          <a:off x="37465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2811</xdr:rowOff>
    </xdr:from>
    <xdr:ext cx="469744" cy="259045"/>
    <xdr:sp macro="" textlink="">
      <xdr:nvSpPr>
        <xdr:cNvPr id="66" name="テキスト ボックス 65"/>
        <xdr:cNvSpPr txBox="1"/>
      </xdr:nvSpPr>
      <xdr:spPr>
        <a:xfrm>
          <a:off x="3562428" y="5832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21590</xdr:rowOff>
    </xdr:from>
    <xdr:to>
      <xdr:col>15</xdr:col>
      <xdr:colOff>50800</xdr:colOff>
      <xdr:row>37</xdr:row>
      <xdr:rowOff>27686</xdr:rowOff>
    </xdr:to>
    <xdr:cxnSp macro="">
      <xdr:nvCxnSpPr>
        <xdr:cNvPr id="67" name="直線コネクタ 66"/>
        <xdr:cNvCxnSpPr/>
      </xdr:nvCxnSpPr>
      <xdr:spPr>
        <a:xfrm>
          <a:off x="2019300" y="6365240"/>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58420</xdr:rowOff>
    </xdr:from>
    <xdr:to>
      <xdr:col>15</xdr:col>
      <xdr:colOff>101600</xdr:colOff>
      <xdr:row>35</xdr:row>
      <xdr:rowOff>160020</xdr:rowOff>
    </xdr:to>
    <xdr:sp macro="" textlink="">
      <xdr:nvSpPr>
        <xdr:cNvPr id="68" name="フローチャート: 判断 67"/>
        <xdr:cNvSpPr/>
      </xdr:nvSpPr>
      <xdr:spPr>
        <a:xfrm>
          <a:off x="2857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5097</xdr:rowOff>
    </xdr:from>
    <xdr:ext cx="469744" cy="259045"/>
    <xdr:sp macro="" textlink="">
      <xdr:nvSpPr>
        <xdr:cNvPr id="69" name="テキスト ボックス 68"/>
        <xdr:cNvSpPr txBox="1"/>
      </xdr:nvSpPr>
      <xdr:spPr>
        <a:xfrm>
          <a:off x="2673428" y="583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166370</xdr:rowOff>
    </xdr:from>
    <xdr:to>
      <xdr:col>10</xdr:col>
      <xdr:colOff>114300</xdr:colOff>
      <xdr:row>37</xdr:row>
      <xdr:rowOff>21590</xdr:rowOff>
    </xdr:to>
    <xdr:cxnSp macro="">
      <xdr:nvCxnSpPr>
        <xdr:cNvPr id="70" name="直線コネクタ 69"/>
        <xdr:cNvCxnSpPr/>
      </xdr:nvCxnSpPr>
      <xdr:spPr>
        <a:xfrm>
          <a:off x="1130300" y="633857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21082</xdr:rowOff>
    </xdr:from>
    <xdr:to>
      <xdr:col>10</xdr:col>
      <xdr:colOff>165100</xdr:colOff>
      <xdr:row>35</xdr:row>
      <xdr:rowOff>122682</xdr:rowOff>
    </xdr:to>
    <xdr:sp macro="" textlink="">
      <xdr:nvSpPr>
        <xdr:cNvPr id="71" name="フローチャート: 判断 70"/>
        <xdr:cNvSpPr/>
      </xdr:nvSpPr>
      <xdr:spPr>
        <a:xfrm>
          <a:off x="1968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139209</xdr:rowOff>
    </xdr:from>
    <xdr:ext cx="469744" cy="259045"/>
    <xdr:sp macro="" textlink="">
      <xdr:nvSpPr>
        <xdr:cNvPr id="72" name="テキスト ボックス 71"/>
        <xdr:cNvSpPr txBox="1"/>
      </xdr:nvSpPr>
      <xdr:spPr>
        <a:xfrm>
          <a:off x="1784428" y="579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29464</xdr:rowOff>
    </xdr:from>
    <xdr:to>
      <xdr:col>6</xdr:col>
      <xdr:colOff>38100</xdr:colOff>
      <xdr:row>35</xdr:row>
      <xdr:rowOff>131064</xdr:rowOff>
    </xdr:to>
    <xdr:sp macro="" textlink="">
      <xdr:nvSpPr>
        <xdr:cNvPr id="73" name="フローチャート: 判断 72"/>
        <xdr:cNvSpPr/>
      </xdr:nvSpPr>
      <xdr:spPr>
        <a:xfrm>
          <a:off x="1079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147591</xdr:rowOff>
    </xdr:from>
    <xdr:ext cx="469744" cy="259045"/>
    <xdr:sp macro="" textlink="">
      <xdr:nvSpPr>
        <xdr:cNvPr id="74" name="テキスト ボックス 73"/>
        <xdr:cNvSpPr txBox="1"/>
      </xdr:nvSpPr>
      <xdr:spPr>
        <a:xfrm>
          <a:off x="895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162814</xdr:rowOff>
    </xdr:from>
    <xdr:to>
      <xdr:col>24</xdr:col>
      <xdr:colOff>114300</xdr:colOff>
      <xdr:row>37</xdr:row>
      <xdr:rowOff>92964</xdr:rowOff>
    </xdr:to>
    <xdr:sp macro="" textlink="">
      <xdr:nvSpPr>
        <xdr:cNvPr id="80" name="楕円 79"/>
        <xdr:cNvSpPr/>
      </xdr:nvSpPr>
      <xdr:spPr>
        <a:xfrm>
          <a:off x="4584700" y="633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141241</xdr:rowOff>
    </xdr:from>
    <xdr:ext cx="469744" cy="259045"/>
    <xdr:sp macro="" textlink="">
      <xdr:nvSpPr>
        <xdr:cNvPr id="81" name="議会費該当値テキスト"/>
        <xdr:cNvSpPr txBox="1"/>
      </xdr:nvSpPr>
      <xdr:spPr>
        <a:xfrm>
          <a:off x="4686300" y="631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163576</xdr:rowOff>
    </xdr:from>
    <xdr:to>
      <xdr:col>20</xdr:col>
      <xdr:colOff>38100</xdr:colOff>
      <xdr:row>37</xdr:row>
      <xdr:rowOff>93726</xdr:rowOff>
    </xdr:to>
    <xdr:sp macro="" textlink="">
      <xdr:nvSpPr>
        <xdr:cNvPr id="82" name="楕円 81"/>
        <xdr:cNvSpPr/>
      </xdr:nvSpPr>
      <xdr:spPr>
        <a:xfrm>
          <a:off x="3746500" y="633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84853</xdr:rowOff>
    </xdr:from>
    <xdr:ext cx="469744" cy="259045"/>
    <xdr:sp macro="" textlink="">
      <xdr:nvSpPr>
        <xdr:cNvPr id="83" name="テキスト ボックス 82"/>
        <xdr:cNvSpPr txBox="1"/>
      </xdr:nvSpPr>
      <xdr:spPr>
        <a:xfrm>
          <a:off x="3562428" y="642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148336</xdr:rowOff>
    </xdr:from>
    <xdr:to>
      <xdr:col>15</xdr:col>
      <xdr:colOff>101600</xdr:colOff>
      <xdr:row>37</xdr:row>
      <xdr:rowOff>78486</xdr:rowOff>
    </xdr:to>
    <xdr:sp macro="" textlink="">
      <xdr:nvSpPr>
        <xdr:cNvPr id="84" name="楕円 83"/>
        <xdr:cNvSpPr/>
      </xdr:nvSpPr>
      <xdr:spPr>
        <a:xfrm>
          <a:off x="2857500" y="632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69613</xdr:rowOff>
    </xdr:from>
    <xdr:ext cx="469744" cy="259045"/>
    <xdr:sp macro="" textlink="">
      <xdr:nvSpPr>
        <xdr:cNvPr id="85" name="テキスト ボックス 84"/>
        <xdr:cNvSpPr txBox="1"/>
      </xdr:nvSpPr>
      <xdr:spPr>
        <a:xfrm>
          <a:off x="2673428" y="641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142240</xdr:rowOff>
    </xdr:from>
    <xdr:to>
      <xdr:col>10</xdr:col>
      <xdr:colOff>165100</xdr:colOff>
      <xdr:row>37</xdr:row>
      <xdr:rowOff>72390</xdr:rowOff>
    </xdr:to>
    <xdr:sp macro="" textlink="">
      <xdr:nvSpPr>
        <xdr:cNvPr id="86" name="楕円 85"/>
        <xdr:cNvSpPr/>
      </xdr:nvSpPr>
      <xdr:spPr>
        <a:xfrm>
          <a:off x="1968500" y="631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63517</xdr:rowOff>
    </xdr:from>
    <xdr:ext cx="469744" cy="259045"/>
    <xdr:sp macro="" textlink="">
      <xdr:nvSpPr>
        <xdr:cNvPr id="87" name="テキスト ボックス 86"/>
        <xdr:cNvSpPr txBox="1"/>
      </xdr:nvSpPr>
      <xdr:spPr>
        <a:xfrm>
          <a:off x="1784428"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115570</xdr:rowOff>
    </xdr:from>
    <xdr:to>
      <xdr:col>6</xdr:col>
      <xdr:colOff>38100</xdr:colOff>
      <xdr:row>37</xdr:row>
      <xdr:rowOff>45720</xdr:rowOff>
    </xdr:to>
    <xdr:sp macro="" textlink="">
      <xdr:nvSpPr>
        <xdr:cNvPr id="88" name="楕円 87"/>
        <xdr:cNvSpPr/>
      </xdr:nvSpPr>
      <xdr:spPr>
        <a:xfrm>
          <a:off x="1079500" y="628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36847</xdr:rowOff>
    </xdr:from>
    <xdr:ext cx="469744" cy="259045"/>
    <xdr:sp macro="" textlink="">
      <xdr:nvSpPr>
        <xdr:cNvPr id="89" name="テキスト ボックス 88"/>
        <xdr:cNvSpPr txBox="1"/>
      </xdr:nvSpPr>
      <xdr:spPr>
        <a:xfrm>
          <a:off x="895428" y="638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7" name="テキスト ボックス 106"/>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13284</xdr:rowOff>
    </xdr:from>
    <xdr:to>
      <xdr:col>24</xdr:col>
      <xdr:colOff>62865</xdr:colOff>
      <xdr:row>58</xdr:row>
      <xdr:rowOff>28491</xdr:rowOff>
    </xdr:to>
    <xdr:cxnSp macro="">
      <xdr:nvCxnSpPr>
        <xdr:cNvPr id="115" name="直線コネクタ 114"/>
        <xdr:cNvCxnSpPr/>
      </xdr:nvCxnSpPr>
      <xdr:spPr>
        <a:xfrm flipV="1">
          <a:off x="4633595" y="9100134"/>
          <a:ext cx="1270" cy="872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32318</xdr:rowOff>
    </xdr:from>
    <xdr:ext cx="534377" cy="259045"/>
    <xdr:sp macro="" textlink="">
      <xdr:nvSpPr>
        <xdr:cNvPr id="116" name="総務費最小値テキスト"/>
        <xdr:cNvSpPr txBox="1"/>
      </xdr:nvSpPr>
      <xdr:spPr>
        <a:xfrm>
          <a:off x="4686300" y="997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28491</xdr:rowOff>
    </xdr:from>
    <xdr:to>
      <xdr:col>24</xdr:col>
      <xdr:colOff>152400</xdr:colOff>
      <xdr:row>58</xdr:row>
      <xdr:rowOff>28491</xdr:rowOff>
    </xdr:to>
    <xdr:cxnSp macro="">
      <xdr:nvCxnSpPr>
        <xdr:cNvPr id="117" name="直線コネクタ 116"/>
        <xdr:cNvCxnSpPr/>
      </xdr:nvCxnSpPr>
      <xdr:spPr>
        <a:xfrm>
          <a:off x="4546600" y="997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131411</xdr:rowOff>
    </xdr:from>
    <xdr:ext cx="599010" cy="259045"/>
    <xdr:sp macro="" textlink="">
      <xdr:nvSpPr>
        <xdr:cNvPr id="118" name="総務費最大値テキスト"/>
        <xdr:cNvSpPr txBox="1"/>
      </xdr:nvSpPr>
      <xdr:spPr>
        <a:xfrm>
          <a:off x="4686300" y="887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13284</xdr:rowOff>
    </xdr:from>
    <xdr:to>
      <xdr:col>24</xdr:col>
      <xdr:colOff>152400</xdr:colOff>
      <xdr:row>53</xdr:row>
      <xdr:rowOff>13284</xdr:rowOff>
    </xdr:to>
    <xdr:cxnSp macro="">
      <xdr:nvCxnSpPr>
        <xdr:cNvPr id="119" name="直線コネクタ 118"/>
        <xdr:cNvCxnSpPr/>
      </xdr:nvCxnSpPr>
      <xdr:spPr>
        <a:xfrm>
          <a:off x="4546600" y="910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102329</xdr:rowOff>
    </xdr:from>
    <xdr:to>
      <xdr:col>24</xdr:col>
      <xdr:colOff>63500</xdr:colOff>
      <xdr:row>57</xdr:row>
      <xdr:rowOff>132592</xdr:rowOff>
    </xdr:to>
    <xdr:cxnSp macro="">
      <xdr:nvCxnSpPr>
        <xdr:cNvPr id="120" name="直線コネクタ 119"/>
        <xdr:cNvCxnSpPr/>
      </xdr:nvCxnSpPr>
      <xdr:spPr>
        <a:xfrm flipV="1">
          <a:off x="3797300" y="9874979"/>
          <a:ext cx="838200" cy="30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95296</xdr:rowOff>
    </xdr:from>
    <xdr:ext cx="534377" cy="259045"/>
    <xdr:sp macro="" textlink="">
      <xdr:nvSpPr>
        <xdr:cNvPr id="121" name="総務費平均値テキスト"/>
        <xdr:cNvSpPr txBox="1"/>
      </xdr:nvSpPr>
      <xdr:spPr>
        <a:xfrm>
          <a:off x="4686300" y="9525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72419</xdr:rowOff>
    </xdr:from>
    <xdr:to>
      <xdr:col>24</xdr:col>
      <xdr:colOff>114300</xdr:colOff>
      <xdr:row>57</xdr:row>
      <xdr:rowOff>2569</xdr:rowOff>
    </xdr:to>
    <xdr:sp macro="" textlink="">
      <xdr:nvSpPr>
        <xdr:cNvPr id="122" name="フローチャート: 判断 121"/>
        <xdr:cNvSpPr/>
      </xdr:nvSpPr>
      <xdr:spPr>
        <a:xfrm>
          <a:off x="4584700" y="967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107478</xdr:rowOff>
    </xdr:from>
    <xdr:to>
      <xdr:col>19</xdr:col>
      <xdr:colOff>177800</xdr:colOff>
      <xdr:row>57</xdr:row>
      <xdr:rowOff>132592</xdr:rowOff>
    </xdr:to>
    <xdr:cxnSp macro="">
      <xdr:nvCxnSpPr>
        <xdr:cNvPr id="123" name="直線コネクタ 122"/>
        <xdr:cNvCxnSpPr/>
      </xdr:nvCxnSpPr>
      <xdr:spPr>
        <a:xfrm>
          <a:off x="2908300" y="8851428"/>
          <a:ext cx="889000" cy="105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73203</xdr:rowOff>
    </xdr:from>
    <xdr:to>
      <xdr:col>20</xdr:col>
      <xdr:colOff>38100</xdr:colOff>
      <xdr:row>57</xdr:row>
      <xdr:rowOff>3353</xdr:rowOff>
    </xdr:to>
    <xdr:sp macro="" textlink="">
      <xdr:nvSpPr>
        <xdr:cNvPr id="124" name="フローチャート: 判断 123"/>
        <xdr:cNvSpPr/>
      </xdr:nvSpPr>
      <xdr:spPr>
        <a:xfrm>
          <a:off x="37465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19880</xdr:rowOff>
    </xdr:from>
    <xdr:ext cx="534377" cy="259045"/>
    <xdr:sp macro="" textlink="">
      <xdr:nvSpPr>
        <xdr:cNvPr id="125" name="テキスト ボックス 124"/>
        <xdr:cNvSpPr txBox="1"/>
      </xdr:nvSpPr>
      <xdr:spPr>
        <a:xfrm>
          <a:off x="3530111" y="944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107478</xdr:rowOff>
    </xdr:from>
    <xdr:to>
      <xdr:col>15</xdr:col>
      <xdr:colOff>50800</xdr:colOff>
      <xdr:row>58</xdr:row>
      <xdr:rowOff>12631</xdr:rowOff>
    </xdr:to>
    <xdr:cxnSp macro="">
      <xdr:nvCxnSpPr>
        <xdr:cNvPr id="126" name="直線コネクタ 125"/>
        <xdr:cNvCxnSpPr/>
      </xdr:nvCxnSpPr>
      <xdr:spPr>
        <a:xfrm flipV="1">
          <a:off x="2019300" y="8851428"/>
          <a:ext cx="889000" cy="110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54120</xdr:rowOff>
    </xdr:from>
    <xdr:to>
      <xdr:col>15</xdr:col>
      <xdr:colOff>101600</xdr:colOff>
      <xdr:row>50</xdr:row>
      <xdr:rowOff>155720</xdr:rowOff>
    </xdr:to>
    <xdr:sp macro="" textlink="">
      <xdr:nvSpPr>
        <xdr:cNvPr id="127" name="フローチャート: 判断 126"/>
        <xdr:cNvSpPr/>
      </xdr:nvSpPr>
      <xdr:spPr>
        <a:xfrm>
          <a:off x="2857500" y="862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797</xdr:rowOff>
    </xdr:from>
    <xdr:ext cx="599010" cy="259045"/>
    <xdr:sp macro="" textlink="">
      <xdr:nvSpPr>
        <xdr:cNvPr id="128" name="テキスト ボックス 127"/>
        <xdr:cNvSpPr txBox="1"/>
      </xdr:nvSpPr>
      <xdr:spPr>
        <a:xfrm>
          <a:off x="2608795" y="8401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5588</xdr:rowOff>
    </xdr:from>
    <xdr:to>
      <xdr:col>10</xdr:col>
      <xdr:colOff>114300</xdr:colOff>
      <xdr:row>58</xdr:row>
      <xdr:rowOff>12631</xdr:rowOff>
    </xdr:to>
    <xdr:cxnSp macro="">
      <xdr:nvCxnSpPr>
        <xdr:cNvPr id="129" name="直線コネクタ 128"/>
        <xdr:cNvCxnSpPr/>
      </xdr:nvCxnSpPr>
      <xdr:spPr>
        <a:xfrm>
          <a:off x="1130300" y="9949688"/>
          <a:ext cx="889000" cy="7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148129</xdr:rowOff>
    </xdr:from>
    <xdr:to>
      <xdr:col>10</xdr:col>
      <xdr:colOff>165100</xdr:colOff>
      <xdr:row>57</xdr:row>
      <xdr:rowOff>78279</xdr:rowOff>
    </xdr:to>
    <xdr:sp macro="" textlink="">
      <xdr:nvSpPr>
        <xdr:cNvPr id="130" name="フローチャート: 判断 129"/>
        <xdr:cNvSpPr/>
      </xdr:nvSpPr>
      <xdr:spPr>
        <a:xfrm>
          <a:off x="1968500" y="974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94806</xdr:rowOff>
    </xdr:from>
    <xdr:ext cx="534377" cy="259045"/>
    <xdr:sp macro="" textlink="">
      <xdr:nvSpPr>
        <xdr:cNvPr id="131" name="テキスト ボックス 130"/>
        <xdr:cNvSpPr txBox="1"/>
      </xdr:nvSpPr>
      <xdr:spPr>
        <a:xfrm>
          <a:off x="1752111" y="952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1999</xdr:rowOff>
    </xdr:from>
    <xdr:to>
      <xdr:col>6</xdr:col>
      <xdr:colOff>38100</xdr:colOff>
      <xdr:row>57</xdr:row>
      <xdr:rowOff>103599</xdr:rowOff>
    </xdr:to>
    <xdr:sp macro="" textlink="">
      <xdr:nvSpPr>
        <xdr:cNvPr id="132" name="フローチャート: 判断 131"/>
        <xdr:cNvSpPr/>
      </xdr:nvSpPr>
      <xdr:spPr>
        <a:xfrm>
          <a:off x="1079500" y="977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120126</xdr:rowOff>
    </xdr:from>
    <xdr:ext cx="534377" cy="259045"/>
    <xdr:sp macro="" textlink="">
      <xdr:nvSpPr>
        <xdr:cNvPr id="133" name="テキスト ボックス 132"/>
        <xdr:cNvSpPr txBox="1"/>
      </xdr:nvSpPr>
      <xdr:spPr>
        <a:xfrm>
          <a:off x="863111" y="954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51529</xdr:rowOff>
    </xdr:from>
    <xdr:to>
      <xdr:col>24</xdr:col>
      <xdr:colOff>114300</xdr:colOff>
      <xdr:row>57</xdr:row>
      <xdr:rowOff>153129</xdr:rowOff>
    </xdr:to>
    <xdr:sp macro="" textlink="">
      <xdr:nvSpPr>
        <xdr:cNvPr id="139" name="楕円 138"/>
        <xdr:cNvSpPr/>
      </xdr:nvSpPr>
      <xdr:spPr>
        <a:xfrm>
          <a:off x="4584700" y="982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137906</xdr:rowOff>
    </xdr:from>
    <xdr:ext cx="534377" cy="259045"/>
    <xdr:sp macro="" textlink="">
      <xdr:nvSpPr>
        <xdr:cNvPr id="140" name="総務費該当値テキスト"/>
        <xdr:cNvSpPr txBox="1"/>
      </xdr:nvSpPr>
      <xdr:spPr>
        <a:xfrm>
          <a:off x="4686300" y="973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81792</xdr:rowOff>
    </xdr:from>
    <xdr:to>
      <xdr:col>20</xdr:col>
      <xdr:colOff>38100</xdr:colOff>
      <xdr:row>58</xdr:row>
      <xdr:rowOff>11942</xdr:rowOff>
    </xdr:to>
    <xdr:sp macro="" textlink="">
      <xdr:nvSpPr>
        <xdr:cNvPr id="141" name="楕円 140"/>
        <xdr:cNvSpPr/>
      </xdr:nvSpPr>
      <xdr:spPr>
        <a:xfrm>
          <a:off x="3746500" y="985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3069</xdr:rowOff>
    </xdr:from>
    <xdr:ext cx="534377" cy="259045"/>
    <xdr:sp macro="" textlink="">
      <xdr:nvSpPr>
        <xdr:cNvPr id="142" name="テキスト ボックス 141"/>
        <xdr:cNvSpPr txBox="1"/>
      </xdr:nvSpPr>
      <xdr:spPr>
        <a:xfrm>
          <a:off x="3530111" y="994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56678</xdr:rowOff>
    </xdr:from>
    <xdr:to>
      <xdr:col>15</xdr:col>
      <xdr:colOff>101600</xdr:colOff>
      <xdr:row>51</xdr:row>
      <xdr:rowOff>158278</xdr:rowOff>
    </xdr:to>
    <xdr:sp macro="" textlink="">
      <xdr:nvSpPr>
        <xdr:cNvPr id="143" name="楕円 142"/>
        <xdr:cNvSpPr/>
      </xdr:nvSpPr>
      <xdr:spPr>
        <a:xfrm>
          <a:off x="2857500" y="880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149405</xdr:rowOff>
    </xdr:from>
    <xdr:ext cx="599010" cy="259045"/>
    <xdr:sp macro="" textlink="">
      <xdr:nvSpPr>
        <xdr:cNvPr id="144" name="テキスト ボックス 143"/>
        <xdr:cNvSpPr txBox="1"/>
      </xdr:nvSpPr>
      <xdr:spPr>
        <a:xfrm>
          <a:off x="2608795" y="8893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133281</xdr:rowOff>
    </xdr:from>
    <xdr:to>
      <xdr:col>10</xdr:col>
      <xdr:colOff>165100</xdr:colOff>
      <xdr:row>58</xdr:row>
      <xdr:rowOff>63431</xdr:rowOff>
    </xdr:to>
    <xdr:sp macro="" textlink="">
      <xdr:nvSpPr>
        <xdr:cNvPr id="145" name="楕円 144"/>
        <xdr:cNvSpPr/>
      </xdr:nvSpPr>
      <xdr:spPr>
        <a:xfrm>
          <a:off x="1968500" y="990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54558</xdr:rowOff>
    </xdr:from>
    <xdr:ext cx="534377" cy="259045"/>
    <xdr:sp macro="" textlink="">
      <xdr:nvSpPr>
        <xdr:cNvPr id="146" name="テキスト ボックス 145"/>
        <xdr:cNvSpPr txBox="1"/>
      </xdr:nvSpPr>
      <xdr:spPr>
        <a:xfrm>
          <a:off x="1752111" y="999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126238</xdr:rowOff>
    </xdr:from>
    <xdr:to>
      <xdr:col>6</xdr:col>
      <xdr:colOff>38100</xdr:colOff>
      <xdr:row>58</xdr:row>
      <xdr:rowOff>56388</xdr:rowOff>
    </xdr:to>
    <xdr:sp macro="" textlink="">
      <xdr:nvSpPr>
        <xdr:cNvPr id="147" name="楕円 146"/>
        <xdr:cNvSpPr/>
      </xdr:nvSpPr>
      <xdr:spPr>
        <a:xfrm>
          <a:off x="1079500" y="989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47515</xdr:rowOff>
    </xdr:from>
    <xdr:ext cx="534377" cy="259045"/>
    <xdr:sp macro="" textlink="">
      <xdr:nvSpPr>
        <xdr:cNvPr id="148" name="テキスト ボックス 147"/>
        <xdr:cNvSpPr txBox="1"/>
      </xdr:nvSpPr>
      <xdr:spPr>
        <a:xfrm>
          <a:off x="863111" y="999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132805</xdr:rowOff>
    </xdr:from>
    <xdr:to>
      <xdr:col>24</xdr:col>
      <xdr:colOff>62865</xdr:colOff>
      <xdr:row>79</xdr:row>
      <xdr:rowOff>44712</xdr:rowOff>
    </xdr:to>
    <xdr:cxnSp macro="">
      <xdr:nvCxnSpPr>
        <xdr:cNvPr id="171" name="直線コネクタ 170"/>
        <xdr:cNvCxnSpPr/>
      </xdr:nvCxnSpPr>
      <xdr:spPr>
        <a:xfrm flipV="1">
          <a:off x="4633595" y="12134305"/>
          <a:ext cx="1270" cy="1454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48539</xdr:rowOff>
    </xdr:from>
    <xdr:ext cx="599010" cy="259045"/>
    <xdr:sp macro="" textlink="">
      <xdr:nvSpPr>
        <xdr:cNvPr id="172" name="民生費最小値テキスト"/>
        <xdr:cNvSpPr txBox="1"/>
      </xdr:nvSpPr>
      <xdr:spPr>
        <a:xfrm>
          <a:off x="4686300" y="13593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44712</xdr:rowOff>
    </xdr:from>
    <xdr:to>
      <xdr:col>24</xdr:col>
      <xdr:colOff>152400</xdr:colOff>
      <xdr:row>79</xdr:row>
      <xdr:rowOff>44712</xdr:rowOff>
    </xdr:to>
    <xdr:cxnSp macro="">
      <xdr:nvCxnSpPr>
        <xdr:cNvPr id="173" name="直線コネクタ 172"/>
        <xdr:cNvCxnSpPr/>
      </xdr:nvCxnSpPr>
      <xdr:spPr>
        <a:xfrm>
          <a:off x="4546600" y="13589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79482</xdr:rowOff>
    </xdr:from>
    <xdr:ext cx="599010" cy="259045"/>
    <xdr:sp macro="" textlink="">
      <xdr:nvSpPr>
        <xdr:cNvPr id="174" name="民生費最大値テキスト"/>
        <xdr:cNvSpPr txBox="1"/>
      </xdr:nvSpPr>
      <xdr:spPr>
        <a:xfrm>
          <a:off x="4686300" y="11909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132805</xdr:rowOff>
    </xdr:from>
    <xdr:to>
      <xdr:col>24</xdr:col>
      <xdr:colOff>152400</xdr:colOff>
      <xdr:row>70</xdr:row>
      <xdr:rowOff>132805</xdr:rowOff>
    </xdr:to>
    <xdr:cxnSp macro="">
      <xdr:nvCxnSpPr>
        <xdr:cNvPr id="175" name="直線コネクタ 174"/>
        <xdr:cNvCxnSpPr/>
      </xdr:nvCxnSpPr>
      <xdr:spPr>
        <a:xfrm>
          <a:off x="4546600" y="12134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105995</xdr:rowOff>
    </xdr:from>
    <xdr:to>
      <xdr:col>24</xdr:col>
      <xdr:colOff>63500</xdr:colOff>
      <xdr:row>78</xdr:row>
      <xdr:rowOff>12443</xdr:rowOff>
    </xdr:to>
    <xdr:cxnSp macro="">
      <xdr:nvCxnSpPr>
        <xdr:cNvPr id="176" name="直線コネクタ 175"/>
        <xdr:cNvCxnSpPr/>
      </xdr:nvCxnSpPr>
      <xdr:spPr>
        <a:xfrm>
          <a:off x="3797300" y="13307645"/>
          <a:ext cx="838200" cy="77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55212</xdr:rowOff>
    </xdr:from>
    <xdr:ext cx="599010" cy="259045"/>
    <xdr:sp macro="" textlink="">
      <xdr:nvSpPr>
        <xdr:cNvPr id="177" name="民生費平均値テキスト"/>
        <xdr:cNvSpPr txBox="1"/>
      </xdr:nvSpPr>
      <xdr:spPr>
        <a:xfrm>
          <a:off x="4686300" y="12913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32334</xdr:rowOff>
    </xdr:from>
    <xdr:to>
      <xdr:col>24</xdr:col>
      <xdr:colOff>114300</xdr:colOff>
      <xdr:row>76</xdr:row>
      <xdr:rowOff>133934</xdr:rowOff>
    </xdr:to>
    <xdr:sp macro="" textlink="">
      <xdr:nvSpPr>
        <xdr:cNvPr id="178" name="フローチャート: 判断 177"/>
        <xdr:cNvSpPr/>
      </xdr:nvSpPr>
      <xdr:spPr>
        <a:xfrm>
          <a:off x="4584700" y="1306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105995</xdr:rowOff>
    </xdr:from>
    <xdr:to>
      <xdr:col>19</xdr:col>
      <xdr:colOff>177800</xdr:colOff>
      <xdr:row>78</xdr:row>
      <xdr:rowOff>159204</xdr:rowOff>
    </xdr:to>
    <xdr:cxnSp macro="">
      <xdr:nvCxnSpPr>
        <xdr:cNvPr id="179" name="直線コネクタ 178"/>
        <xdr:cNvCxnSpPr/>
      </xdr:nvCxnSpPr>
      <xdr:spPr>
        <a:xfrm flipV="1">
          <a:off x="2908300" y="13307645"/>
          <a:ext cx="889000" cy="224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142018</xdr:rowOff>
    </xdr:from>
    <xdr:to>
      <xdr:col>20</xdr:col>
      <xdr:colOff>38100</xdr:colOff>
      <xdr:row>76</xdr:row>
      <xdr:rowOff>72168</xdr:rowOff>
    </xdr:to>
    <xdr:sp macro="" textlink="">
      <xdr:nvSpPr>
        <xdr:cNvPr id="180" name="フローチャート: 判断 179"/>
        <xdr:cNvSpPr/>
      </xdr:nvSpPr>
      <xdr:spPr>
        <a:xfrm>
          <a:off x="3746500" y="1300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88695</xdr:rowOff>
    </xdr:from>
    <xdr:ext cx="599010" cy="259045"/>
    <xdr:sp macro="" textlink="">
      <xdr:nvSpPr>
        <xdr:cNvPr id="181" name="テキスト ボックス 180"/>
        <xdr:cNvSpPr txBox="1"/>
      </xdr:nvSpPr>
      <xdr:spPr>
        <a:xfrm>
          <a:off x="3497795" y="1277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159204</xdr:rowOff>
    </xdr:from>
    <xdr:to>
      <xdr:col>15</xdr:col>
      <xdr:colOff>50800</xdr:colOff>
      <xdr:row>79</xdr:row>
      <xdr:rowOff>19803</xdr:rowOff>
    </xdr:to>
    <xdr:cxnSp macro="">
      <xdr:nvCxnSpPr>
        <xdr:cNvPr id="182" name="直線コネクタ 181"/>
        <xdr:cNvCxnSpPr/>
      </xdr:nvCxnSpPr>
      <xdr:spPr>
        <a:xfrm flipV="1">
          <a:off x="2019300" y="13532304"/>
          <a:ext cx="889000" cy="3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33176</xdr:rowOff>
    </xdr:from>
    <xdr:to>
      <xdr:col>15</xdr:col>
      <xdr:colOff>101600</xdr:colOff>
      <xdr:row>77</xdr:row>
      <xdr:rowOff>134776</xdr:rowOff>
    </xdr:to>
    <xdr:sp macro="" textlink="">
      <xdr:nvSpPr>
        <xdr:cNvPr id="183" name="フローチャート: 判断 182"/>
        <xdr:cNvSpPr/>
      </xdr:nvSpPr>
      <xdr:spPr>
        <a:xfrm>
          <a:off x="2857500" y="132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151303</xdr:rowOff>
    </xdr:from>
    <xdr:ext cx="599010" cy="259045"/>
    <xdr:sp macro="" textlink="">
      <xdr:nvSpPr>
        <xdr:cNvPr id="184" name="テキスト ボックス 183"/>
        <xdr:cNvSpPr txBox="1"/>
      </xdr:nvSpPr>
      <xdr:spPr>
        <a:xfrm>
          <a:off x="2608795" y="13010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19803</xdr:rowOff>
    </xdr:from>
    <xdr:to>
      <xdr:col>10</xdr:col>
      <xdr:colOff>114300</xdr:colOff>
      <xdr:row>79</xdr:row>
      <xdr:rowOff>81600</xdr:rowOff>
    </xdr:to>
    <xdr:cxnSp macro="">
      <xdr:nvCxnSpPr>
        <xdr:cNvPr id="185" name="直線コネクタ 184"/>
        <xdr:cNvCxnSpPr/>
      </xdr:nvCxnSpPr>
      <xdr:spPr>
        <a:xfrm flipV="1">
          <a:off x="1130300" y="13564353"/>
          <a:ext cx="889000" cy="6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90171</xdr:rowOff>
    </xdr:from>
    <xdr:to>
      <xdr:col>10</xdr:col>
      <xdr:colOff>165100</xdr:colOff>
      <xdr:row>78</xdr:row>
      <xdr:rowOff>20321</xdr:rowOff>
    </xdr:to>
    <xdr:sp macro="" textlink="">
      <xdr:nvSpPr>
        <xdr:cNvPr id="186" name="フローチャート: 判断 185"/>
        <xdr:cNvSpPr/>
      </xdr:nvSpPr>
      <xdr:spPr>
        <a:xfrm>
          <a:off x="1968500" y="1329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36848</xdr:rowOff>
    </xdr:from>
    <xdr:ext cx="599010" cy="259045"/>
    <xdr:sp macro="" textlink="">
      <xdr:nvSpPr>
        <xdr:cNvPr id="187" name="テキスト ボックス 186"/>
        <xdr:cNvSpPr txBox="1"/>
      </xdr:nvSpPr>
      <xdr:spPr>
        <a:xfrm>
          <a:off x="1719795" y="1306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138525</xdr:rowOff>
    </xdr:from>
    <xdr:to>
      <xdr:col>6</xdr:col>
      <xdr:colOff>38100</xdr:colOff>
      <xdr:row>78</xdr:row>
      <xdr:rowOff>68675</xdr:rowOff>
    </xdr:to>
    <xdr:sp macro="" textlink="">
      <xdr:nvSpPr>
        <xdr:cNvPr id="188" name="フローチャート: 判断 187"/>
        <xdr:cNvSpPr/>
      </xdr:nvSpPr>
      <xdr:spPr>
        <a:xfrm>
          <a:off x="1079500" y="1334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85202</xdr:rowOff>
    </xdr:from>
    <xdr:ext cx="599010" cy="259045"/>
    <xdr:sp macro="" textlink="">
      <xdr:nvSpPr>
        <xdr:cNvPr id="189" name="テキスト ボックス 188"/>
        <xdr:cNvSpPr txBox="1"/>
      </xdr:nvSpPr>
      <xdr:spPr>
        <a:xfrm>
          <a:off x="830795" y="13115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133093</xdr:rowOff>
    </xdr:from>
    <xdr:to>
      <xdr:col>24</xdr:col>
      <xdr:colOff>114300</xdr:colOff>
      <xdr:row>78</xdr:row>
      <xdr:rowOff>63243</xdr:rowOff>
    </xdr:to>
    <xdr:sp macro="" textlink="">
      <xdr:nvSpPr>
        <xdr:cNvPr id="195" name="楕円 194"/>
        <xdr:cNvSpPr/>
      </xdr:nvSpPr>
      <xdr:spPr>
        <a:xfrm>
          <a:off x="4584700" y="1333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111520</xdr:rowOff>
    </xdr:from>
    <xdr:ext cx="599010" cy="259045"/>
    <xdr:sp macro="" textlink="">
      <xdr:nvSpPr>
        <xdr:cNvPr id="196" name="民生費該当値テキスト"/>
        <xdr:cNvSpPr txBox="1"/>
      </xdr:nvSpPr>
      <xdr:spPr>
        <a:xfrm>
          <a:off x="4686300" y="13313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55195</xdr:rowOff>
    </xdr:from>
    <xdr:to>
      <xdr:col>20</xdr:col>
      <xdr:colOff>38100</xdr:colOff>
      <xdr:row>77</xdr:row>
      <xdr:rowOff>156795</xdr:rowOff>
    </xdr:to>
    <xdr:sp macro="" textlink="">
      <xdr:nvSpPr>
        <xdr:cNvPr id="197" name="楕円 196"/>
        <xdr:cNvSpPr/>
      </xdr:nvSpPr>
      <xdr:spPr>
        <a:xfrm>
          <a:off x="3746500" y="1325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147922</xdr:rowOff>
    </xdr:from>
    <xdr:ext cx="599010" cy="259045"/>
    <xdr:sp macro="" textlink="">
      <xdr:nvSpPr>
        <xdr:cNvPr id="198" name="テキスト ボックス 197"/>
        <xdr:cNvSpPr txBox="1"/>
      </xdr:nvSpPr>
      <xdr:spPr>
        <a:xfrm>
          <a:off x="3497795" y="13349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108404</xdr:rowOff>
    </xdr:from>
    <xdr:to>
      <xdr:col>15</xdr:col>
      <xdr:colOff>101600</xdr:colOff>
      <xdr:row>79</xdr:row>
      <xdr:rowOff>38554</xdr:rowOff>
    </xdr:to>
    <xdr:sp macro="" textlink="">
      <xdr:nvSpPr>
        <xdr:cNvPr id="199" name="楕円 198"/>
        <xdr:cNvSpPr/>
      </xdr:nvSpPr>
      <xdr:spPr>
        <a:xfrm>
          <a:off x="2857500" y="1348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29681</xdr:rowOff>
    </xdr:from>
    <xdr:ext cx="599010" cy="259045"/>
    <xdr:sp macro="" textlink="">
      <xdr:nvSpPr>
        <xdr:cNvPr id="200" name="テキスト ボックス 199"/>
        <xdr:cNvSpPr txBox="1"/>
      </xdr:nvSpPr>
      <xdr:spPr>
        <a:xfrm>
          <a:off x="2608795" y="13574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140453</xdr:rowOff>
    </xdr:from>
    <xdr:to>
      <xdr:col>10</xdr:col>
      <xdr:colOff>165100</xdr:colOff>
      <xdr:row>79</xdr:row>
      <xdr:rowOff>70603</xdr:rowOff>
    </xdr:to>
    <xdr:sp macro="" textlink="">
      <xdr:nvSpPr>
        <xdr:cNvPr id="201" name="楕円 200"/>
        <xdr:cNvSpPr/>
      </xdr:nvSpPr>
      <xdr:spPr>
        <a:xfrm>
          <a:off x="1968500" y="1351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61730</xdr:rowOff>
    </xdr:from>
    <xdr:ext cx="599010" cy="259045"/>
    <xdr:sp macro="" textlink="">
      <xdr:nvSpPr>
        <xdr:cNvPr id="202" name="テキスト ボックス 201"/>
        <xdr:cNvSpPr txBox="1"/>
      </xdr:nvSpPr>
      <xdr:spPr>
        <a:xfrm>
          <a:off x="1719795" y="13606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30800</xdr:rowOff>
    </xdr:from>
    <xdr:to>
      <xdr:col>6</xdr:col>
      <xdr:colOff>38100</xdr:colOff>
      <xdr:row>79</xdr:row>
      <xdr:rowOff>132400</xdr:rowOff>
    </xdr:to>
    <xdr:sp macro="" textlink="">
      <xdr:nvSpPr>
        <xdr:cNvPr id="203" name="楕円 202"/>
        <xdr:cNvSpPr/>
      </xdr:nvSpPr>
      <xdr:spPr>
        <a:xfrm>
          <a:off x="1079500" y="1357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123527</xdr:rowOff>
    </xdr:from>
    <xdr:ext cx="599010" cy="259045"/>
    <xdr:sp macro="" textlink="">
      <xdr:nvSpPr>
        <xdr:cNvPr id="204" name="テキスト ボックス 203"/>
        <xdr:cNvSpPr txBox="1"/>
      </xdr:nvSpPr>
      <xdr:spPr>
        <a:xfrm>
          <a:off x="830795" y="13668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5" name="テキスト ボックス 224"/>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7" name="テキスト ボックス 226"/>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9" name="テキスト ボックス 228"/>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57404</xdr:rowOff>
    </xdr:from>
    <xdr:to>
      <xdr:col>24</xdr:col>
      <xdr:colOff>62865</xdr:colOff>
      <xdr:row>99</xdr:row>
      <xdr:rowOff>17627</xdr:rowOff>
    </xdr:to>
    <xdr:cxnSp macro="">
      <xdr:nvCxnSpPr>
        <xdr:cNvPr id="231" name="直線コネクタ 230"/>
        <xdr:cNvCxnSpPr/>
      </xdr:nvCxnSpPr>
      <xdr:spPr>
        <a:xfrm flipV="1">
          <a:off x="4633595" y="15487904"/>
          <a:ext cx="1270" cy="1503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21454</xdr:rowOff>
    </xdr:from>
    <xdr:ext cx="534377" cy="259045"/>
    <xdr:sp macro="" textlink="">
      <xdr:nvSpPr>
        <xdr:cNvPr id="232" name="衛生費最小値テキスト"/>
        <xdr:cNvSpPr txBox="1"/>
      </xdr:nvSpPr>
      <xdr:spPr>
        <a:xfrm>
          <a:off x="4686300" y="1699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17627</xdr:rowOff>
    </xdr:from>
    <xdr:to>
      <xdr:col>24</xdr:col>
      <xdr:colOff>152400</xdr:colOff>
      <xdr:row>99</xdr:row>
      <xdr:rowOff>17627</xdr:rowOff>
    </xdr:to>
    <xdr:cxnSp macro="">
      <xdr:nvCxnSpPr>
        <xdr:cNvPr id="233" name="直線コネクタ 232"/>
        <xdr:cNvCxnSpPr/>
      </xdr:nvCxnSpPr>
      <xdr:spPr>
        <a:xfrm>
          <a:off x="4546600" y="1699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4081</xdr:rowOff>
    </xdr:from>
    <xdr:ext cx="534377" cy="259045"/>
    <xdr:sp macro="" textlink="">
      <xdr:nvSpPr>
        <xdr:cNvPr id="234" name="衛生費最大値テキスト"/>
        <xdr:cNvSpPr txBox="1"/>
      </xdr:nvSpPr>
      <xdr:spPr>
        <a:xfrm>
          <a:off x="4686300" y="1526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78,520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57404</xdr:rowOff>
    </xdr:from>
    <xdr:to>
      <xdr:col>24</xdr:col>
      <xdr:colOff>152400</xdr:colOff>
      <xdr:row>90</xdr:row>
      <xdr:rowOff>57404</xdr:rowOff>
    </xdr:to>
    <xdr:cxnSp macro="">
      <xdr:nvCxnSpPr>
        <xdr:cNvPr id="235" name="直線コネクタ 234"/>
        <xdr:cNvCxnSpPr/>
      </xdr:nvCxnSpPr>
      <xdr:spPr>
        <a:xfrm>
          <a:off x="4546600" y="1548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16517</xdr:rowOff>
    </xdr:from>
    <xdr:to>
      <xdr:col>24</xdr:col>
      <xdr:colOff>63500</xdr:colOff>
      <xdr:row>95</xdr:row>
      <xdr:rowOff>34021</xdr:rowOff>
    </xdr:to>
    <xdr:cxnSp macro="">
      <xdr:nvCxnSpPr>
        <xdr:cNvPr id="236" name="直線コネクタ 235"/>
        <xdr:cNvCxnSpPr/>
      </xdr:nvCxnSpPr>
      <xdr:spPr>
        <a:xfrm flipV="1">
          <a:off x="3797300" y="16304267"/>
          <a:ext cx="838200" cy="17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102433</xdr:rowOff>
    </xdr:from>
    <xdr:ext cx="534377" cy="259045"/>
    <xdr:sp macro="" textlink="">
      <xdr:nvSpPr>
        <xdr:cNvPr id="237" name="衛生費平均値テキスト"/>
        <xdr:cNvSpPr txBox="1"/>
      </xdr:nvSpPr>
      <xdr:spPr>
        <a:xfrm>
          <a:off x="4686300" y="16390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124006</xdr:rowOff>
    </xdr:from>
    <xdr:to>
      <xdr:col>24</xdr:col>
      <xdr:colOff>114300</xdr:colOff>
      <xdr:row>96</xdr:row>
      <xdr:rowOff>54156</xdr:rowOff>
    </xdr:to>
    <xdr:sp macro="" textlink="">
      <xdr:nvSpPr>
        <xdr:cNvPr id="238" name="フローチャート: 判断 237"/>
        <xdr:cNvSpPr/>
      </xdr:nvSpPr>
      <xdr:spPr>
        <a:xfrm>
          <a:off x="4584700" y="1641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34021</xdr:rowOff>
    </xdr:from>
    <xdr:to>
      <xdr:col>19</xdr:col>
      <xdr:colOff>177800</xdr:colOff>
      <xdr:row>98</xdr:row>
      <xdr:rowOff>45876</xdr:rowOff>
    </xdr:to>
    <xdr:cxnSp macro="">
      <xdr:nvCxnSpPr>
        <xdr:cNvPr id="239" name="直線コネクタ 238"/>
        <xdr:cNvCxnSpPr/>
      </xdr:nvCxnSpPr>
      <xdr:spPr>
        <a:xfrm flipV="1">
          <a:off x="2908300" y="16321771"/>
          <a:ext cx="889000" cy="52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19895</xdr:rowOff>
    </xdr:from>
    <xdr:to>
      <xdr:col>20</xdr:col>
      <xdr:colOff>38100</xdr:colOff>
      <xdr:row>96</xdr:row>
      <xdr:rowOff>121495</xdr:rowOff>
    </xdr:to>
    <xdr:sp macro="" textlink="">
      <xdr:nvSpPr>
        <xdr:cNvPr id="240" name="フローチャート: 判断 239"/>
        <xdr:cNvSpPr/>
      </xdr:nvSpPr>
      <xdr:spPr>
        <a:xfrm>
          <a:off x="3746500" y="164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112622</xdr:rowOff>
    </xdr:from>
    <xdr:ext cx="534377" cy="259045"/>
    <xdr:sp macro="" textlink="">
      <xdr:nvSpPr>
        <xdr:cNvPr id="241" name="テキスト ボックス 240"/>
        <xdr:cNvSpPr txBox="1"/>
      </xdr:nvSpPr>
      <xdr:spPr>
        <a:xfrm>
          <a:off x="3530111" y="1657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106259</xdr:rowOff>
    </xdr:from>
    <xdr:to>
      <xdr:col>15</xdr:col>
      <xdr:colOff>50800</xdr:colOff>
      <xdr:row>98</xdr:row>
      <xdr:rowOff>45876</xdr:rowOff>
    </xdr:to>
    <xdr:cxnSp macro="">
      <xdr:nvCxnSpPr>
        <xdr:cNvPr id="242" name="直線コネクタ 241"/>
        <xdr:cNvCxnSpPr/>
      </xdr:nvCxnSpPr>
      <xdr:spPr>
        <a:xfrm>
          <a:off x="2019300" y="16565459"/>
          <a:ext cx="889000" cy="28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34950</xdr:rowOff>
    </xdr:from>
    <xdr:to>
      <xdr:col>15</xdr:col>
      <xdr:colOff>101600</xdr:colOff>
      <xdr:row>98</xdr:row>
      <xdr:rowOff>136550</xdr:rowOff>
    </xdr:to>
    <xdr:sp macro="" textlink="">
      <xdr:nvSpPr>
        <xdr:cNvPr id="243" name="フローチャート: 判断 242"/>
        <xdr:cNvSpPr/>
      </xdr:nvSpPr>
      <xdr:spPr>
        <a:xfrm>
          <a:off x="2857500" y="1683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127677</xdr:rowOff>
    </xdr:from>
    <xdr:ext cx="534377" cy="259045"/>
    <xdr:sp macro="" textlink="">
      <xdr:nvSpPr>
        <xdr:cNvPr id="244" name="テキスト ボックス 243"/>
        <xdr:cNvSpPr txBox="1"/>
      </xdr:nvSpPr>
      <xdr:spPr>
        <a:xfrm>
          <a:off x="2641111" y="1692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106259</xdr:rowOff>
    </xdr:from>
    <xdr:to>
      <xdr:col>10</xdr:col>
      <xdr:colOff>114300</xdr:colOff>
      <xdr:row>96</xdr:row>
      <xdr:rowOff>127617</xdr:rowOff>
    </xdr:to>
    <xdr:cxnSp macro="">
      <xdr:nvCxnSpPr>
        <xdr:cNvPr id="245" name="直線コネクタ 244"/>
        <xdr:cNvCxnSpPr/>
      </xdr:nvCxnSpPr>
      <xdr:spPr>
        <a:xfrm flipV="1">
          <a:off x="1130300" y="16565459"/>
          <a:ext cx="889000" cy="2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57713</xdr:rowOff>
    </xdr:from>
    <xdr:to>
      <xdr:col>10</xdr:col>
      <xdr:colOff>165100</xdr:colOff>
      <xdr:row>98</xdr:row>
      <xdr:rowOff>159313</xdr:rowOff>
    </xdr:to>
    <xdr:sp macro="" textlink="">
      <xdr:nvSpPr>
        <xdr:cNvPr id="246" name="フローチャート: 判断 245"/>
        <xdr:cNvSpPr/>
      </xdr:nvSpPr>
      <xdr:spPr>
        <a:xfrm>
          <a:off x="1968500" y="16859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150440</xdr:rowOff>
    </xdr:from>
    <xdr:ext cx="534377" cy="259045"/>
    <xdr:sp macro="" textlink="">
      <xdr:nvSpPr>
        <xdr:cNvPr id="247" name="テキスト ボックス 246"/>
        <xdr:cNvSpPr txBox="1"/>
      </xdr:nvSpPr>
      <xdr:spPr>
        <a:xfrm>
          <a:off x="1752111" y="1695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79527</xdr:rowOff>
    </xdr:from>
    <xdr:to>
      <xdr:col>6</xdr:col>
      <xdr:colOff>38100</xdr:colOff>
      <xdr:row>99</xdr:row>
      <xdr:rowOff>9677</xdr:rowOff>
    </xdr:to>
    <xdr:sp macro="" textlink="">
      <xdr:nvSpPr>
        <xdr:cNvPr id="248" name="フローチャート: 判断 247"/>
        <xdr:cNvSpPr/>
      </xdr:nvSpPr>
      <xdr:spPr>
        <a:xfrm>
          <a:off x="1079500" y="1688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804</xdr:rowOff>
    </xdr:from>
    <xdr:ext cx="534377" cy="259045"/>
    <xdr:sp macro="" textlink="">
      <xdr:nvSpPr>
        <xdr:cNvPr id="249" name="テキスト ボックス 248"/>
        <xdr:cNvSpPr txBox="1"/>
      </xdr:nvSpPr>
      <xdr:spPr>
        <a:xfrm>
          <a:off x="863111" y="1697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137167</xdr:rowOff>
    </xdr:from>
    <xdr:to>
      <xdr:col>24</xdr:col>
      <xdr:colOff>114300</xdr:colOff>
      <xdr:row>95</xdr:row>
      <xdr:rowOff>67317</xdr:rowOff>
    </xdr:to>
    <xdr:sp macro="" textlink="">
      <xdr:nvSpPr>
        <xdr:cNvPr id="255" name="楕円 254"/>
        <xdr:cNvSpPr/>
      </xdr:nvSpPr>
      <xdr:spPr>
        <a:xfrm>
          <a:off x="4584700" y="1625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160044</xdr:rowOff>
    </xdr:from>
    <xdr:ext cx="534377" cy="259045"/>
    <xdr:sp macro="" textlink="">
      <xdr:nvSpPr>
        <xdr:cNvPr id="256" name="衛生費該当値テキスト"/>
        <xdr:cNvSpPr txBox="1"/>
      </xdr:nvSpPr>
      <xdr:spPr>
        <a:xfrm>
          <a:off x="4686300" y="1610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154671</xdr:rowOff>
    </xdr:from>
    <xdr:to>
      <xdr:col>20</xdr:col>
      <xdr:colOff>38100</xdr:colOff>
      <xdr:row>95</xdr:row>
      <xdr:rowOff>84821</xdr:rowOff>
    </xdr:to>
    <xdr:sp macro="" textlink="">
      <xdr:nvSpPr>
        <xdr:cNvPr id="257" name="楕円 256"/>
        <xdr:cNvSpPr/>
      </xdr:nvSpPr>
      <xdr:spPr>
        <a:xfrm>
          <a:off x="3746500" y="1627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101348</xdr:rowOff>
    </xdr:from>
    <xdr:ext cx="534377" cy="259045"/>
    <xdr:sp macro="" textlink="">
      <xdr:nvSpPr>
        <xdr:cNvPr id="258" name="テキスト ボックス 257"/>
        <xdr:cNvSpPr txBox="1"/>
      </xdr:nvSpPr>
      <xdr:spPr>
        <a:xfrm>
          <a:off x="3530111" y="1604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166526</xdr:rowOff>
    </xdr:from>
    <xdr:to>
      <xdr:col>15</xdr:col>
      <xdr:colOff>101600</xdr:colOff>
      <xdr:row>98</xdr:row>
      <xdr:rowOff>96676</xdr:rowOff>
    </xdr:to>
    <xdr:sp macro="" textlink="">
      <xdr:nvSpPr>
        <xdr:cNvPr id="259" name="楕円 258"/>
        <xdr:cNvSpPr/>
      </xdr:nvSpPr>
      <xdr:spPr>
        <a:xfrm>
          <a:off x="2857500" y="1679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113203</xdr:rowOff>
    </xdr:from>
    <xdr:ext cx="534377" cy="259045"/>
    <xdr:sp macro="" textlink="">
      <xdr:nvSpPr>
        <xdr:cNvPr id="260" name="テキスト ボックス 259"/>
        <xdr:cNvSpPr txBox="1"/>
      </xdr:nvSpPr>
      <xdr:spPr>
        <a:xfrm>
          <a:off x="2641111" y="1657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55459</xdr:rowOff>
    </xdr:from>
    <xdr:to>
      <xdr:col>10</xdr:col>
      <xdr:colOff>165100</xdr:colOff>
      <xdr:row>96</xdr:row>
      <xdr:rowOff>157059</xdr:rowOff>
    </xdr:to>
    <xdr:sp macro="" textlink="">
      <xdr:nvSpPr>
        <xdr:cNvPr id="261" name="楕円 260"/>
        <xdr:cNvSpPr/>
      </xdr:nvSpPr>
      <xdr:spPr>
        <a:xfrm>
          <a:off x="1968500" y="1651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2136</xdr:rowOff>
    </xdr:from>
    <xdr:ext cx="534377" cy="259045"/>
    <xdr:sp macro="" textlink="">
      <xdr:nvSpPr>
        <xdr:cNvPr id="262" name="テキスト ボックス 261"/>
        <xdr:cNvSpPr txBox="1"/>
      </xdr:nvSpPr>
      <xdr:spPr>
        <a:xfrm>
          <a:off x="1752111" y="16289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76817</xdr:rowOff>
    </xdr:from>
    <xdr:to>
      <xdr:col>6</xdr:col>
      <xdr:colOff>38100</xdr:colOff>
      <xdr:row>97</xdr:row>
      <xdr:rowOff>6967</xdr:rowOff>
    </xdr:to>
    <xdr:sp macro="" textlink="">
      <xdr:nvSpPr>
        <xdr:cNvPr id="263" name="楕円 262"/>
        <xdr:cNvSpPr/>
      </xdr:nvSpPr>
      <xdr:spPr>
        <a:xfrm>
          <a:off x="1079500" y="1653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23494</xdr:rowOff>
    </xdr:from>
    <xdr:ext cx="534377" cy="259045"/>
    <xdr:sp macro="" textlink="">
      <xdr:nvSpPr>
        <xdr:cNvPr id="264" name="テキスト ボックス 263"/>
        <xdr:cNvSpPr txBox="1"/>
      </xdr:nvSpPr>
      <xdr:spPr>
        <a:xfrm>
          <a:off x="863111" y="1631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51003</xdr:rowOff>
    </xdr:from>
    <xdr:to>
      <xdr:col>54</xdr:col>
      <xdr:colOff>189865</xdr:colOff>
      <xdr:row>38</xdr:row>
      <xdr:rowOff>139700</xdr:rowOff>
    </xdr:to>
    <xdr:cxnSp macro="">
      <xdr:nvCxnSpPr>
        <xdr:cNvPr id="286" name="直線コネクタ 285"/>
        <xdr:cNvCxnSpPr/>
      </xdr:nvCxnSpPr>
      <xdr:spPr>
        <a:xfrm flipV="1">
          <a:off x="10475595" y="5365953"/>
          <a:ext cx="1270" cy="1288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169130</xdr:rowOff>
    </xdr:from>
    <xdr:ext cx="469744" cy="259045"/>
    <xdr:sp macro="" textlink="">
      <xdr:nvSpPr>
        <xdr:cNvPr id="289" name="労働費最大値テキスト"/>
        <xdr:cNvSpPr txBox="1"/>
      </xdr:nvSpPr>
      <xdr:spPr>
        <a:xfrm>
          <a:off x="10528300" y="514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51003</xdr:rowOff>
    </xdr:from>
    <xdr:to>
      <xdr:col>55</xdr:col>
      <xdr:colOff>88900</xdr:colOff>
      <xdr:row>31</xdr:row>
      <xdr:rowOff>51003</xdr:rowOff>
    </xdr:to>
    <xdr:cxnSp macro="">
      <xdr:nvCxnSpPr>
        <xdr:cNvPr id="290" name="直線コネクタ 289"/>
        <xdr:cNvCxnSpPr/>
      </xdr:nvCxnSpPr>
      <xdr:spPr>
        <a:xfrm>
          <a:off x="10388600" y="536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120955</xdr:rowOff>
    </xdr:from>
    <xdr:to>
      <xdr:col>55</xdr:col>
      <xdr:colOff>0</xdr:colOff>
      <xdr:row>38</xdr:row>
      <xdr:rowOff>2083</xdr:rowOff>
    </xdr:to>
    <xdr:cxnSp macro="">
      <xdr:nvCxnSpPr>
        <xdr:cNvPr id="291" name="直線コネクタ 290"/>
        <xdr:cNvCxnSpPr/>
      </xdr:nvCxnSpPr>
      <xdr:spPr>
        <a:xfrm flipV="1">
          <a:off x="9639300" y="6464605"/>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137837</xdr:rowOff>
    </xdr:from>
    <xdr:ext cx="378565" cy="259045"/>
    <xdr:sp macro="" textlink="">
      <xdr:nvSpPr>
        <xdr:cNvPr id="292" name="労働費平均値テキスト"/>
        <xdr:cNvSpPr txBox="1"/>
      </xdr:nvSpPr>
      <xdr:spPr>
        <a:xfrm>
          <a:off x="10528300" y="61385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114960</xdr:rowOff>
    </xdr:from>
    <xdr:to>
      <xdr:col>55</xdr:col>
      <xdr:colOff>50800</xdr:colOff>
      <xdr:row>37</xdr:row>
      <xdr:rowOff>45110</xdr:rowOff>
    </xdr:to>
    <xdr:sp macro="" textlink="">
      <xdr:nvSpPr>
        <xdr:cNvPr id="293" name="フローチャート: 判断 292"/>
        <xdr:cNvSpPr/>
      </xdr:nvSpPr>
      <xdr:spPr>
        <a:xfrm>
          <a:off x="10426700" y="62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158903</xdr:rowOff>
    </xdr:from>
    <xdr:to>
      <xdr:col>50</xdr:col>
      <xdr:colOff>114300</xdr:colOff>
      <xdr:row>38</xdr:row>
      <xdr:rowOff>2083</xdr:rowOff>
    </xdr:to>
    <xdr:cxnSp macro="">
      <xdr:nvCxnSpPr>
        <xdr:cNvPr id="294" name="直線コネクタ 293"/>
        <xdr:cNvCxnSpPr/>
      </xdr:nvCxnSpPr>
      <xdr:spPr>
        <a:xfrm>
          <a:off x="8750300" y="6502553"/>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99873</xdr:rowOff>
    </xdr:from>
    <xdr:to>
      <xdr:col>50</xdr:col>
      <xdr:colOff>165100</xdr:colOff>
      <xdr:row>37</xdr:row>
      <xdr:rowOff>30023</xdr:rowOff>
    </xdr:to>
    <xdr:sp macro="" textlink="">
      <xdr:nvSpPr>
        <xdr:cNvPr id="295" name="フローチャート: 判断 294"/>
        <xdr:cNvSpPr/>
      </xdr:nvSpPr>
      <xdr:spPr>
        <a:xfrm>
          <a:off x="95885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46550</xdr:rowOff>
    </xdr:from>
    <xdr:ext cx="378565" cy="259045"/>
    <xdr:sp macro="" textlink="">
      <xdr:nvSpPr>
        <xdr:cNvPr id="296" name="テキスト ボックス 295"/>
        <xdr:cNvSpPr txBox="1"/>
      </xdr:nvSpPr>
      <xdr:spPr>
        <a:xfrm>
          <a:off x="9450017" y="6047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158903</xdr:rowOff>
    </xdr:from>
    <xdr:to>
      <xdr:col>45</xdr:col>
      <xdr:colOff>177800</xdr:colOff>
      <xdr:row>38</xdr:row>
      <xdr:rowOff>16713</xdr:rowOff>
    </xdr:to>
    <xdr:cxnSp macro="">
      <xdr:nvCxnSpPr>
        <xdr:cNvPr id="297" name="直線コネクタ 296"/>
        <xdr:cNvCxnSpPr/>
      </xdr:nvCxnSpPr>
      <xdr:spPr>
        <a:xfrm flipV="1">
          <a:off x="7861300" y="6502553"/>
          <a:ext cx="889000" cy="2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96672</xdr:rowOff>
    </xdr:from>
    <xdr:to>
      <xdr:col>46</xdr:col>
      <xdr:colOff>38100</xdr:colOff>
      <xdr:row>37</xdr:row>
      <xdr:rowOff>26822</xdr:rowOff>
    </xdr:to>
    <xdr:sp macro="" textlink="">
      <xdr:nvSpPr>
        <xdr:cNvPr id="298" name="フローチャート: 判断 297"/>
        <xdr:cNvSpPr/>
      </xdr:nvSpPr>
      <xdr:spPr>
        <a:xfrm>
          <a:off x="8699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43349</xdr:rowOff>
    </xdr:from>
    <xdr:ext cx="378565" cy="259045"/>
    <xdr:sp macro="" textlink="">
      <xdr:nvSpPr>
        <xdr:cNvPr id="299" name="テキスト ボックス 298"/>
        <xdr:cNvSpPr txBox="1"/>
      </xdr:nvSpPr>
      <xdr:spPr>
        <a:xfrm>
          <a:off x="8561017" y="6044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xdr:rowOff>
    </xdr:from>
    <xdr:to>
      <xdr:col>41</xdr:col>
      <xdr:colOff>50800</xdr:colOff>
      <xdr:row>38</xdr:row>
      <xdr:rowOff>16713</xdr:rowOff>
    </xdr:to>
    <xdr:cxnSp macro="">
      <xdr:nvCxnSpPr>
        <xdr:cNvPr id="300" name="直線コネクタ 299"/>
        <xdr:cNvCxnSpPr/>
      </xdr:nvCxnSpPr>
      <xdr:spPr>
        <a:xfrm>
          <a:off x="6972300" y="6529070"/>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110846</xdr:rowOff>
    </xdr:from>
    <xdr:to>
      <xdr:col>41</xdr:col>
      <xdr:colOff>101600</xdr:colOff>
      <xdr:row>37</xdr:row>
      <xdr:rowOff>40996</xdr:rowOff>
    </xdr:to>
    <xdr:sp macro="" textlink="">
      <xdr:nvSpPr>
        <xdr:cNvPr id="301" name="フローチャート: 判断 300"/>
        <xdr:cNvSpPr/>
      </xdr:nvSpPr>
      <xdr:spPr>
        <a:xfrm>
          <a:off x="7810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57523</xdr:rowOff>
    </xdr:from>
    <xdr:ext cx="378565" cy="259045"/>
    <xdr:sp macro="" textlink="">
      <xdr:nvSpPr>
        <xdr:cNvPr id="302" name="テキスト ボックス 301"/>
        <xdr:cNvSpPr txBox="1"/>
      </xdr:nvSpPr>
      <xdr:spPr>
        <a:xfrm>
          <a:off x="7672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134620</xdr:rowOff>
    </xdr:from>
    <xdr:to>
      <xdr:col>36</xdr:col>
      <xdr:colOff>165100</xdr:colOff>
      <xdr:row>37</xdr:row>
      <xdr:rowOff>64770</xdr:rowOff>
    </xdr:to>
    <xdr:sp macro="" textlink="">
      <xdr:nvSpPr>
        <xdr:cNvPr id="303" name="フローチャート: 判断 302"/>
        <xdr:cNvSpPr/>
      </xdr:nvSpPr>
      <xdr:spPr>
        <a:xfrm>
          <a:off x="6921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81297</xdr:rowOff>
    </xdr:from>
    <xdr:ext cx="378565" cy="259045"/>
    <xdr:sp macro="" textlink="">
      <xdr:nvSpPr>
        <xdr:cNvPr id="304" name="テキスト ボックス 303"/>
        <xdr:cNvSpPr txBox="1"/>
      </xdr:nvSpPr>
      <xdr:spPr>
        <a:xfrm>
          <a:off x="6783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70155</xdr:rowOff>
    </xdr:from>
    <xdr:to>
      <xdr:col>55</xdr:col>
      <xdr:colOff>50800</xdr:colOff>
      <xdr:row>38</xdr:row>
      <xdr:rowOff>305</xdr:rowOff>
    </xdr:to>
    <xdr:sp macro="" textlink="">
      <xdr:nvSpPr>
        <xdr:cNvPr id="310" name="楕円 309"/>
        <xdr:cNvSpPr/>
      </xdr:nvSpPr>
      <xdr:spPr>
        <a:xfrm>
          <a:off x="10426700" y="64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48582</xdr:rowOff>
    </xdr:from>
    <xdr:ext cx="378565" cy="259045"/>
    <xdr:sp macro="" textlink="">
      <xdr:nvSpPr>
        <xdr:cNvPr id="311" name="労働費該当値テキスト"/>
        <xdr:cNvSpPr txBox="1"/>
      </xdr:nvSpPr>
      <xdr:spPr>
        <a:xfrm>
          <a:off x="10528300" y="6392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122733</xdr:rowOff>
    </xdr:from>
    <xdr:to>
      <xdr:col>50</xdr:col>
      <xdr:colOff>165100</xdr:colOff>
      <xdr:row>38</xdr:row>
      <xdr:rowOff>52883</xdr:rowOff>
    </xdr:to>
    <xdr:sp macro="" textlink="">
      <xdr:nvSpPr>
        <xdr:cNvPr id="312" name="楕円 311"/>
        <xdr:cNvSpPr/>
      </xdr:nvSpPr>
      <xdr:spPr>
        <a:xfrm>
          <a:off x="9588500" y="646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44010</xdr:rowOff>
    </xdr:from>
    <xdr:ext cx="378565" cy="259045"/>
    <xdr:sp macro="" textlink="">
      <xdr:nvSpPr>
        <xdr:cNvPr id="313" name="テキスト ボックス 312"/>
        <xdr:cNvSpPr txBox="1"/>
      </xdr:nvSpPr>
      <xdr:spPr>
        <a:xfrm>
          <a:off x="9450017" y="6559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108102</xdr:rowOff>
    </xdr:from>
    <xdr:to>
      <xdr:col>46</xdr:col>
      <xdr:colOff>38100</xdr:colOff>
      <xdr:row>38</xdr:row>
      <xdr:rowOff>38252</xdr:rowOff>
    </xdr:to>
    <xdr:sp macro="" textlink="">
      <xdr:nvSpPr>
        <xdr:cNvPr id="314" name="楕円 313"/>
        <xdr:cNvSpPr/>
      </xdr:nvSpPr>
      <xdr:spPr>
        <a:xfrm>
          <a:off x="8699500" y="645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29380</xdr:rowOff>
    </xdr:from>
    <xdr:ext cx="378565" cy="259045"/>
    <xdr:sp macro="" textlink="">
      <xdr:nvSpPr>
        <xdr:cNvPr id="315" name="テキスト ボックス 314"/>
        <xdr:cNvSpPr txBox="1"/>
      </xdr:nvSpPr>
      <xdr:spPr>
        <a:xfrm>
          <a:off x="8561017" y="65444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137363</xdr:rowOff>
    </xdr:from>
    <xdr:to>
      <xdr:col>41</xdr:col>
      <xdr:colOff>101600</xdr:colOff>
      <xdr:row>38</xdr:row>
      <xdr:rowOff>67514</xdr:rowOff>
    </xdr:to>
    <xdr:sp macro="" textlink="">
      <xdr:nvSpPr>
        <xdr:cNvPr id="316" name="楕円 315"/>
        <xdr:cNvSpPr/>
      </xdr:nvSpPr>
      <xdr:spPr>
        <a:xfrm>
          <a:off x="7810500" y="64810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58640</xdr:rowOff>
    </xdr:from>
    <xdr:ext cx="378565" cy="259045"/>
    <xdr:sp macro="" textlink="">
      <xdr:nvSpPr>
        <xdr:cNvPr id="317" name="テキスト ボックス 316"/>
        <xdr:cNvSpPr txBox="1"/>
      </xdr:nvSpPr>
      <xdr:spPr>
        <a:xfrm>
          <a:off x="7672017" y="6573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134620</xdr:rowOff>
    </xdr:from>
    <xdr:to>
      <xdr:col>36</xdr:col>
      <xdr:colOff>165100</xdr:colOff>
      <xdr:row>38</xdr:row>
      <xdr:rowOff>64770</xdr:rowOff>
    </xdr:to>
    <xdr:sp macro="" textlink="">
      <xdr:nvSpPr>
        <xdr:cNvPr id="318" name="楕円 317"/>
        <xdr:cNvSpPr/>
      </xdr:nvSpPr>
      <xdr:spPr>
        <a:xfrm>
          <a:off x="69215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55897</xdr:rowOff>
    </xdr:from>
    <xdr:ext cx="378565" cy="259045"/>
    <xdr:sp macro="" textlink="">
      <xdr:nvSpPr>
        <xdr:cNvPr id="319" name="テキスト ボックス 318"/>
        <xdr:cNvSpPr txBox="1"/>
      </xdr:nvSpPr>
      <xdr:spPr>
        <a:xfrm>
          <a:off x="6783017" y="6570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0" name="直線コネクタ 329"/>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1" name="テキスト ボックス 330"/>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4" name="直線コネクタ 333"/>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5" name="テキスト ボックス 334"/>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54946</xdr:rowOff>
    </xdr:from>
    <xdr:to>
      <xdr:col>54</xdr:col>
      <xdr:colOff>189865</xdr:colOff>
      <xdr:row>58</xdr:row>
      <xdr:rowOff>18999</xdr:rowOff>
    </xdr:to>
    <xdr:cxnSp macro="">
      <xdr:nvCxnSpPr>
        <xdr:cNvPr id="339" name="直線コネクタ 338"/>
        <xdr:cNvCxnSpPr/>
      </xdr:nvCxnSpPr>
      <xdr:spPr>
        <a:xfrm flipV="1">
          <a:off x="10475595" y="8798896"/>
          <a:ext cx="1270" cy="1164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22826</xdr:rowOff>
    </xdr:from>
    <xdr:ext cx="378565" cy="259045"/>
    <xdr:sp macro="" textlink="">
      <xdr:nvSpPr>
        <xdr:cNvPr id="340" name="農林水産業費最小値テキスト"/>
        <xdr:cNvSpPr txBox="1"/>
      </xdr:nvSpPr>
      <xdr:spPr>
        <a:xfrm>
          <a:off x="10528300" y="9966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18999</xdr:rowOff>
    </xdr:from>
    <xdr:to>
      <xdr:col>55</xdr:col>
      <xdr:colOff>88900</xdr:colOff>
      <xdr:row>58</xdr:row>
      <xdr:rowOff>18999</xdr:rowOff>
    </xdr:to>
    <xdr:cxnSp macro="">
      <xdr:nvCxnSpPr>
        <xdr:cNvPr id="341" name="直線コネクタ 340"/>
        <xdr:cNvCxnSpPr/>
      </xdr:nvCxnSpPr>
      <xdr:spPr>
        <a:xfrm>
          <a:off x="10388600" y="9963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1623</xdr:rowOff>
    </xdr:from>
    <xdr:ext cx="534377" cy="259045"/>
    <xdr:sp macro="" textlink="">
      <xdr:nvSpPr>
        <xdr:cNvPr id="342" name="農林水産業費最大値テキスト"/>
        <xdr:cNvSpPr txBox="1"/>
      </xdr:nvSpPr>
      <xdr:spPr>
        <a:xfrm>
          <a:off x="10528300" y="857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54946</xdr:rowOff>
    </xdr:from>
    <xdr:to>
      <xdr:col>55</xdr:col>
      <xdr:colOff>88900</xdr:colOff>
      <xdr:row>51</xdr:row>
      <xdr:rowOff>54946</xdr:rowOff>
    </xdr:to>
    <xdr:cxnSp macro="">
      <xdr:nvCxnSpPr>
        <xdr:cNvPr id="343" name="直線コネクタ 342"/>
        <xdr:cNvCxnSpPr/>
      </xdr:nvCxnSpPr>
      <xdr:spPr>
        <a:xfrm>
          <a:off x="10388600" y="879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129527</xdr:rowOff>
    </xdr:from>
    <xdr:to>
      <xdr:col>55</xdr:col>
      <xdr:colOff>0</xdr:colOff>
      <xdr:row>57</xdr:row>
      <xdr:rowOff>153588</xdr:rowOff>
    </xdr:to>
    <xdr:cxnSp macro="">
      <xdr:nvCxnSpPr>
        <xdr:cNvPr id="344" name="直線コネクタ 343"/>
        <xdr:cNvCxnSpPr/>
      </xdr:nvCxnSpPr>
      <xdr:spPr>
        <a:xfrm flipV="1">
          <a:off x="9639300" y="9902177"/>
          <a:ext cx="838200" cy="2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34682</xdr:rowOff>
    </xdr:from>
    <xdr:ext cx="469744" cy="259045"/>
    <xdr:sp macro="" textlink="">
      <xdr:nvSpPr>
        <xdr:cNvPr id="345" name="農林水産業費平均値テキスト"/>
        <xdr:cNvSpPr txBox="1"/>
      </xdr:nvSpPr>
      <xdr:spPr>
        <a:xfrm>
          <a:off x="10528300" y="9464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11805</xdr:rowOff>
    </xdr:from>
    <xdr:to>
      <xdr:col>55</xdr:col>
      <xdr:colOff>50800</xdr:colOff>
      <xdr:row>56</xdr:row>
      <xdr:rowOff>113405</xdr:rowOff>
    </xdr:to>
    <xdr:sp macro="" textlink="">
      <xdr:nvSpPr>
        <xdr:cNvPr id="346" name="フローチャート: 判断 345"/>
        <xdr:cNvSpPr/>
      </xdr:nvSpPr>
      <xdr:spPr>
        <a:xfrm>
          <a:off x="10426700" y="961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152844</xdr:rowOff>
    </xdr:from>
    <xdr:to>
      <xdr:col>50</xdr:col>
      <xdr:colOff>114300</xdr:colOff>
      <xdr:row>57</xdr:row>
      <xdr:rowOff>153588</xdr:rowOff>
    </xdr:to>
    <xdr:cxnSp macro="">
      <xdr:nvCxnSpPr>
        <xdr:cNvPr id="347" name="直線コネクタ 346"/>
        <xdr:cNvCxnSpPr/>
      </xdr:nvCxnSpPr>
      <xdr:spPr>
        <a:xfrm>
          <a:off x="8750300" y="9925494"/>
          <a:ext cx="889000" cy="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17463</xdr:rowOff>
    </xdr:from>
    <xdr:to>
      <xdr:col>50</xdr:col>
      <xdr:colOff>165100</xdr:colOff>
      <xdr:row>56</xdr:row>
      <xdr:rowOff>119063</xdr:rowOff>
    </xdr:to>
    <xdr:sp macro="" textlink="">
      <xdr:nvSpPr>
        <xdr:cNvPr id="348" name="フローチャート: 判断 347"/>
        <xdr:cNvSpPr/>
      </xdr:nvSpPr>
      <xdr:spPr>
        <a:xfrm>
          <a:off x="95885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135590</xdr:rowOff>
    </xdr:from>
    <xdr:ext cx="469744" cy="259045"/>
    <xdr:sp macro="" textlink="">
      <xdr:nvSpPr>
        <xdr:cNvPr id="349" name="テキスト ボックス 348"/>
        <xdr:cNvSpPr txBox="1"/>
      </xdr:nvSpPr>
      <xdr:spPr>
        <a:xfrm>
          <a:off x="9404428" y="939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149987</xdr:rowOff>
    </xdr:from>
    <xdr:to>
      <xdr:col>45</xdr:col>
      <xdr:colOff>177800</xdr:colOff>
      <xdr:row>57</xdr:row>
      <xdr:rowOff>152844</xdr:rowOff>
    </xdr:to>
    <xdr:cxnSp macro="">
      <xdr:nvCxnSpPr>
        <xdr:cNvPr id="350" name="直線コネクタ 349"/>
        <xdr:cNvCxnSpPr/>
      </xdr:nvCxnSpPr>
      <xdr:spPr>
        <a:xfrm>
          <a:off x="7861300" y="9922637"/>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165424</xdr:rowOff>
    </xdr:from>
    <xdr:to>
      <xdr:col>46</xdr:col>
      <xdr:colOff>38100</xdr:colOff>
      <xdr:row>56</xdr:row>
      <xdr:rowOff>95574</xdr:rowOff>
    </xdr:to>
    <xdr:sp macro="" textlink="">
      <xdr:nvSpPr>
        <xdr:cNvPr id="351" name="フローチャート: 判断 350"/>
        <xdr:cNvSpPr/>
      </xdr:nvSpPr>
      <xdr:spPr>
        <a:xfrm>
          <a:off x="8699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112101</xdr:rowOff>
    </xdr:from>
    <xdr:ext cx="469744" cy="259045"/>
    <xdr:sp macro="" textlink="">
      <xdr:nvSpPr>
        <xdr:cNvPr id="352" name="テキスト ボックス 351"/>
        <xdr:cNvSpPr txBox="1"/>
      </xdr:nvSpPr>
      <xdr:spPr>
        <a:xfrm>
          <a:off x="8515428" y="937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149987</xdr:rowOff>
    </xdr:from>
    <xdr:to>
      <xdr:col>41</xdr:col>
      <xdr:colOff>50800</xdr:colOff>
      <xdr:row>57</xdr:row>
      <xdr:rowOff>151016</xdr:rowOff>
    </xdr:to>
    <xdr:cxnSp macro="">
      <xdr:nvCxnSpPr>
        <xdr:cNvPr id="353" name="直線コネクタ 352"/>
        <xdr:cNvCxnSpPr/>
      </xdr:nvCxnSpPr>
      <xdr:spPr>
        <a:xfrm flipV="1">
          <a:off x="6972300" y="9922637"/>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11119</xdr:rowOff>
    </xdr:from>
    <xdr:to>
      <xdr:col>41</xdr:col>
      <xdr:colOff>101600</xdr:colOff>
      <xdr:row>56</xdr:row>
      <xdr:rowOff>112719</xdr:rowOff>
    </xdr:to>
    <xdr:sp macro="" textlink="">
      <xdr:nvSpPr>
        <xdr:cNvPr id="354" name="フローチャート: 判断 353"/>
        <xdr:cNvSpPr/>
      </xdr:nvSpPr>
      <xdr:spPr>
        <a:xfrm>
          <a:off x="7810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129246</xdr:rowOff>
    </xdr:from>
    <xdr:ext cx="469744" cy="259045"/>
    <xdr:sp macro="" textlink="">
      <xdr:nvSpPr>
        <xdr:cNvPr id="355" name="テキスト ボックス 354"/>
        <xdr:cNvSpPr txBox="1"/>
      </xdr:nvSpPr>
      <xdr:spPr>
        <a:xfrm>
          <a:off x="7626428" y="938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14548</xdr:rowOff>
    </xdr:from>
    <xdr:to>
      <xdr:col>36</xdr:col>
      <xdr:colOff>165100</xdr:colOff>
      <xdr:row>56</xdr:row>
      <xdr:rowOff>116148</xdr:rowOff>
    </xdr:to>
    <xdr:sp macro="" textlink="">
      <xdr:nvSpPr>
        <xdr:cNvPr id="356" name="フローチャート: 判断 355"/>
        <xdr:cNvSpPr/>
      </xdr:nvSpPr>
      <xdr:spPr>
        <a:xfrm>
          <a:off x="6921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132675</xdr:rowOff>
    </xdr:from>
    <xdr:ext cx="469744" cy="259045"/>
    <xdr:sp macro="" textlink="">
      <xdr:nvSpPr>
        <xdr:cNvPr id="357" name="テキスト ボックス 356"/>
        <xdr:cNvSpPr txBox="1"/>
      </xdr:nvSpPr>
      <xdr:spPr>
        <a:xfrm>
          <a:off x="6737428" y="939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78727</xdr:rowOff>
    </xdr:from>
    <xdr:to>
      <xdr:col>55</xdr:col>
      <xdr:colOff>50800</xdr:colOff>
      <xdr:row>58</xdr:row>
      <xdr:rowOff>8877</xdr:rowOff>
    </xdr:to>
    <xdr:sp macro="" textlink="">
      <xdr:nvSpPr>
        <xdr:cNvPr id="363" name="楕円 362"/>
        <xdr:cNvSpPr/>
      </xdr:nvSpPr>
      <xdr:spPr>
        <a:xfrm>
          <a:off x="10426700" y="985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165104</xdr:rowOff>
    </xdr:from>
    <xdr:ext cx="469744" cy="259045"/>
    <xdr:sp macro="" textlink="">
      <xdr:nvSpPr>
        <xdr:cNvPr id="364" name="農林水産業費該当値テキスト"/>
        <xdr:cNvSpPr txBox="1"/>
      </xdr:nvSpPr>
      <xdr:spPr>
        <a:xfrm>
          <a:off x="10528300" y="976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102788</xdr:rowOff>
    </xdr:from>
    <xdr:to>
      <xdr:col>50</xdr:col>
      <xdr:colOff>165100</xdr:colOff>
      <xdr:row>58</xdr:row>
      <xdr:rowOff>32938</xdr:rowOff>
    </xdr:to>
    <xdr:sp macro="" textlink="">
      <xdr:nvSpPr>
        <xdr:cNvPr id="365" name="楕円 364"/>
        <xdr:cNvSpPr/>
      </xdr:nvSpPr>
      <xdr:spPr>
        <a:xfrm>
          <a:off x="9588500" y="987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24065</xdr:rowOff>
    </xdr:from>
    <xdr:ext cx="378565" cy="259045"/>
    <xdr:sp macro="" textlink="">
      <xdr:nvSpPr>
        <xdr:cNvPr id="366" name="テキスト ボックス 365"/>
        <xdr:cNvSpPr txBox="1"/>
      </xdr:nvSpPr>
      <xdr:spPr>
        <a:xfrm>
          <a:off x="9450017" y="9968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102044</xdr:rowOff>
    </xdr:from>
    <xdr:to>
      <xdr:col>46</xdr:col>
      <xdr:colOff>38100</xdr:colOff>
      <xdr:row>58</xdr:row>
      <xdr:rowOff>32194</xdr:rowOff>
    </xdr:to>
    <xdr:sp macro="" textlink="">
      <xdr:nvSpPr>
        <xdr:cNvPr id="367" name="楕円 366"/>
        <xdr:cNvSpPr/>
      </xdr:nvSpPr>
      <xdr:spPr>
        <a:xfrm>
          <a:off x="8699500" y="987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23321</xdr:rowOff>
    </xdr:from>
    <xdr:ext cx="378565" cy="259045"/>
    <xdr:sp macro="" textlink="">
      <xdr:nvSpPr>
        <xdr:cNvPr id="368" name="テキスト ボックス 367"/>
        <xdr:cNvSpPr txBox="1"/>
      </xdr:nvSpPr>
      <xdr:spPr>
        <a:xfrm>
          <a:off x="8561017" y="99674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99187</xdr:rowOff>
    </xdr:from>
    <xdr:to>
      <xdr:col>41</xdr:col>
      <xdr:colOff>101600</xdr:colOff>
      <xdr:row>58</xdr:row>
      <xdr:rowOff>29337</xdr:rowOff>
    </xdr:to>
    <xdr:sp macro="" textlink="">
      <xdr:nvSpPr>
        <xdr:cNvPr id="369" name="楕円 368"/>
        <xdr:cNvSpPr/>
      </xdr:nvSpPr>
      <xdr:spPr>
        <a:xfrm>
          <a:off x="7810500" y="987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20464</xdr:rowOff>
    </xdr:from>
    <xdr:ext cx="378565" cy="259045"/>
    <xdr:sp macro="" textlink="">
      <xdr:nvSpPr>
        <xdr:cNvPr id="370" name="テキスト ボックス 369"/>
        <xdr:cNvSpPr txBox="1"/>
      </xdr:nvSpPr>
      <xdr:spPr>
        <a:xfrm>
          <a:off x="7672017" y="9964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100216</xdr:rowOff>
    </xdr:from>
    <xdr:to>
      <xdr:col>36</xdr:col>
      <xdr:colOff>165100</xdr:colOff>
      <xdr:row>58</xdr:row>
      <xdr:rowOff>30366</xdr:rowOff>
    </xdr:to>
    <xdr:sp macro="" textlink="">
      <xdr:nvSpPr>
        <xdr:cNvPr id="371" name="楕円 370"/>
        <xdr:cNvSpPr/>
      </xdr:nvSpPr>
      <xdr:spPr>
        <a:xfrm>
          <a:off x="6921500" y="987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21493</xdr:rowOff>
    </xdr:from>
    <xdr:ext cx="378565" cy="259045"/>
    <xdr:sp macro="" textlink="">
      <xdr:nvSpPr>
        <xdr:cNvPr id="372" name="テキスト ボックス 371"/>
        <xdr:cNvSpPr txBox="1"/>
      </xdr:nvSpPr>
      <xdr:spPr>
        <a:xfrm>
          <a:off x="6783017" y="9965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143358</xdr:rowOff>
    </xdr:from>
    <xdr:to>
      <xdr:col>54</xdr:col>
      <xdr:colOff>189865</xdr:colOff>
      <xdr:row>79</xdr:row>
      <xdr:rowOff>82533</xdr:rowOff>
    </xdr:to>
    <xdr:cxnSp macro="">
      <xdr:nvCxnSpPr>
        <xdr:cNvPr id="398" name="直線コネクタ 397"/>
        <xdr:cNvCxnSpPr/>
      </xdr:nvCxnSpPr>
      <xdr:spPr>
        <a:xfrm flipV="1">
          <a:off x="10475595" y="12144858"/>
          <a:ext cx="1270" cy="148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86360</xdr:rowOff>
    </xdr:from>
    <xdr:ext cx="469744" cy="259045"/>
    <xdr:sp macro="" textlink="">
      <xdr:nvSpPr>
        <xdr:cNvPr id="399" name="商工費最小値テキスト"/>
        <xdr:cNvSpPr txBox="1"/>
      </xdr:nvSpPr>
      <xdr:spPr>
        <a:xfrm>
          <a:off x="10528300" y="1363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82533</xdr:rowOff>
    </xdr:from>
    <xdr:to>
      <xdr:col>55</xdr:col>
      <xdr:colOff>88900</xdr:colOff>
      <xdr:row>79</xdr:row>
      <xdr:rowOff>82533</xdr:rowOff>
    </xdr:to>
    <xdr:cxnSp macro="">
      <xdr:nvCxnSpPr>
        <xdr:cNvPr id="400" name="直線コネクタ 399"/>
        <xdr:cNvCxnSpPr/>
      </xdr:nvCxnSpPr>
      <xdr:spPr>
        <a:xfrm>
          <a:off x="10388600" y="13627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90035</xdr:rowOff>
    </xdr:from>
    <xdr:ext cx="534377" cy="259045"/>
    <xdr:sp macro="" textlink="">
      <xdr:nvSpPr>
        <xdr:cNvPr id="401" name="商工費最大値テキスト"/>
        <xdr:cNvSpPr txBox="1"/>
      </xdr:nvSpPr>
      <xdr:spPr>
        <a:xfrm>
          <a:off x="10528300" y="1192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143358</xdr:rowOff>
    </xdr:from>
    <xdr:to>
      <xdr:col>55</xdr:col>
      <xdr:colOff>88900</xdr:colOff>
      <xdr:row>70</xdr:row>
      <xdr:rowOff>143358</xdr:rowOff>
    </xdr:to>
    <xdr:cxnSp macro="">
      <xdr:nvCxnSpPr>
        <xdr:cNvPr id="402" name="直線コネクタ 401"/>
        <xdr:cNvCxnSpPr/>
      </xdr:nvCxnSpPr>
      <xdr:spPr>
        <a:xfrm>
          <a:off x="10388600" y="121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119976</xdr:rowOff>
    </xdr:from>
    <xdr:to>
      <xdr:col>55</xdr:col>
      <xdr:colOff>0</xdr:colOff>
      <xdr:row>78</xdr:row>
      <xdr:rowOff>141920</xdr:rowOff>
    </xdr:to>
    <xdr:cxnSp macro="">
      <xdr:nvCxnSpPr>
        <xdr:cNvPr id="403" name="直線コネクタ 402"/>
        <xdr:cNvCxnSpPr/>
      </xdr:nvCxnSpPr>
      <xdr:spPr>
        <a:xfrm>
          <a:off x="9639300" y="13493076"/>
          <a:ext cx="838200" cy="2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145381</xdr:rowOff>
    </xdr:from>
    <xdr:ext cx="534377" cy="259045"/>
    <xdr:sp macro="" textlink="">
      <xdr:nvSpPr>
        <xdr:cNvPr id="404" name="商工費平均値テキスト"/>
        <xdr:cNvSpPr txBox="1"/>
      </xdr:nvSpPr>
      <xdr:spPr>
        <a:xfrm>
          <a:off x="10528300" y="13175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122504</xdr:rowOff>
    </xdr:from>
    <xdr:to>
      <xdr:col>55</xdr:col>
      <xdr:colOff>50800</xdr:colOff>
      <xdr:row>78</xdr:row>
      <xdr:rowOff>52654</xdr:rowOff>
    </xdr:to>
    <xdr:sp macro="" textlink="">
      <xdr:nvSpPr>
        <xdr:cNvPr id="405" name="フローチャート: 判断 404"/>
        <xdr:cNvSpPr/>
      </xdr:nvSpPr>
      <xdr:spPr>
        <a:xfrm>
          <a:off x="10426700" y="1332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119976</xdr:rowOff>
    </xdr:from>
    <xdr:to>
      <xdr:col>50</xdr:col>
      <xdr:colOff>114300</xdr:colOff>
      <xdr:row>78</xdr:row>
      <xdr:rowOff>135634</xdr:rowOff>
    </xdr:to>
    <xdr:cxnSp macro="">
      <xdr:nvCxnSpPr>
        <xdr:cNvPr id="406" name="直線コネクタ 405"/>
        <xdr:cNvCxnSpPr/>
      </xdr:nvCxnSpPr>
      <xdr:spPr>
        <a:xfrm flipV="1">
          <a:off x="8750300" y="13493076"/>
          <a:ext cx="889000" cy="1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95431</xdr:rowOff>
    </xdr:from>
    <xdr:to>
      <xdr:col>50</xdr:col>
      <xdr:colOff>165100</xdr:colOff>
      <xdr:row>78</xdr:row>
      <xdr:rowOff>25581</xdr:rowOff>
    </xdr:to>
    <xdr:sp macro="" textlink="">
      <xdr:nvSpPr>
        <xdr:cNvPr id="407" name="フローチャート: 判断 406"/>
        <xdr:cNvSpPr/>
      </xdr:nvSpPr>
      <xdr:spPr>
        <a:xfrm>
          <a:off x="95885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42108</xdr:rowOff>
    </xdr:from>
    <xdr:ext cx="534377" cy="259045"/>
    <xdr:sp macro="" textlink="">
      <xdr:nvSpPr>
        <xdr:cNvPr id="408" name="テキスト ボックス 407"/>
        <xdr:cNvSpPr txBox="1"/>
      </xdr:nvSpPr>
      <xdr:spPr>
        <a:xfrm>
          <a:off x="9372111" y="1307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135634</xdr:rowOff>
    </xdr:from>
    <xdr:to>
      <xdr:col>45</xdr:col>
      <xdr:colOff>177800</xdr:colOff>
      <xdr:row>78</xdr:row>
      <xdr:rowOff>167850</xdr:rowOff>
    </xdr:to>
    <xdr:cxnSp macro="">
      <xdr:nvCxnSpPr>
        <xdr:cNvPr id="409" name="直線コネクタ 408"/>
        <xdr:cNvCxnSpPr/>
      </xdr:nvCxnSpPr>
      <xdr:spPr>
        <a:xfrm flipV="1">
          <a:off x="7861300" y="13508734"/>
          <a:ext cx="889000" cy="32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68914</xdr:rowOff>
    </xdr:from>
    <xdr:to>
      <xdr:col>46</xdr:col>
      <xdr:colOff>38100</xdr:colOff>
      <xdr:row>77</xdr:row>
      <xdr:rowOff>170514</xdr:rowOff>
    </xdr:to>
    <xdr:sp macro="" textlink="">
      <xdr:nvSpPr>
        <xdr:cNvPr id="410" name="フローチャート: 判断 409"/>
        <xdr:cNvSpPr/>
      </xdr:nvSpPr>
      <xdr:spPr>
        <a:xfrm>
          <a:off x="8699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15591</xdr:rowOff>
    </xdr:from>
    <xdr:ext cx="534377" cy="259045"/>
    <xdr:sp macro="" textlink="">
      <xdr:nvSpPr>
        <xdr:cNvPr id="411" name="テキスト ボックス 410"/>
        <xdr:cNvSpPr txBox="1"/>
      </xdr:nvSpPr>
      <xdr:spPr>
        <a:xfrm>
          <a:off x="8483111" y="1304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164585</xdr:rowOff>
    </xdr:from>
    <xdr:to>
      <xdr:col>41</xdr:col>
      <xdr:colOff>50800</xdr:colOff>
      <xdr:row>78</xdr:row>
      <xdr:rowOff>167850</xdr:rowOff>
    </xdr:to>
    <xdr:cxnSp macro="">
      <xdr:nvCxnSpPr>
        <xdr:cNvPr id="412" name="直線コネクタ 411"/>
        <xdr:cNvCxnSpPr/>
      </xdr:nvCxnSpPr>
      <xdr:spPr>
        <a:xfrm>
          <a:off x="6972300" y="13537685"/>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38134</xdr:rowOff>
    </xdr:from>
    <xdr:to>
      <xdr:col>41</xdr:col>
      <xdr:colOff>101600</xdr:colOff>
      <xdr:row>78</xdr:row>
      <xdr:rowOff>139734</xdr:rowOff>
    </xdr:to>
    <xdr:sp macro="" textlink="">
      <xdr:nvSpPr>
        <xdr:cNvPr id="413" name="フローチャート: 判断 412"/>
        <xdr:cNvSpPr/>
      </xdr:nvSpPr>
      <xdr:spPr>
        <a:xfrm>
          <a:off x="7810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156261</xdr:rowOff>
    </xdr:from>
    <xdr:ext cx="534377" cy="259045"/>
    <xdr:sp macro="" textlink="">
      <xdr:nvSpPr>
        <xdr:cNvPr id="414" name="テキスト ボックス 413"/>
        <xdr:cNvSpPr txBox="1"/>
      </xdr:nvSpPr>
      <xdr:spPr>
        <a:xfrm>
          <a:off x="7594111" y="1318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49467</xdr:rowOff>
    </xdr:from>
    <xdr:to>
      <xdr:col>36</xdr:col>
      <xdr:colOff>165100</xdr:colOff>
      <xdr:row>78</xdr:row>
      <xdr:rowOff>151067</xdr:rowOff>
    </xdr:to>
    <xdr:sp macro="" textlink="">
      <xdr:nvSpPr>
        <xdr:cNvPr id="415" name="フローチャート: 判断 414"/>
        <xdr:cNvSpPr/>
      </xdr:nvSpPr>
      <xdr:spPr>
        <a:xfrm>
          <a:off x="6921500" y="1342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167594</xdr:rowOff>
    </xdr:from>
    <xdr:ext cx="534377" cy="259045"/>
    <xdr:sp macro="" textlink="">
      <xdr:nvSpPr>
        <xdr:cNvPr id="416" name="テキスト ボックス 415"/>
        <xdr:cNvSpPr txBox="1"/>
      </xdr:nvSpPr>
      <xdr:spPr>
        <a:xfrm>
          <a:off x="6705111" y="1319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91120</xdr:rowOff>
    </xdr:from>
    <xdr:to>
      <xdr:col>55</xdr:col>
      <xdr:colOff>50800</xdr:colOff>
      <xdr:row>79</xdr:row>
      <xdr:rowOff>21270</xdr:rowOff>
    </xdr:to>
    <xdr:sp macro="" textlink="">
      <xdr:nvSpPr>
        <xdr:cNvPr id="422" name="楕円 421"/>
        <xdr:cNvSpPr/>
      </xdr:nvSpPr>
      <xdr:spPr>
        <a:xfrm>
          <a:off x="10426700" y="1346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6047</xdr:rowOff>
    </xdr:from>
    <xdr:ext cx="469744" cy="259045"/>
    <xdr:sp macro="" textlink="">
      <xdr:nvSpPr>
        <xdr:cNvPr id="423" name="商工費該当値テキスト"/>
        <xdr:cNvSpPr txBox="1"/>
      </xdr:nvSpPr>
      <xdr:spPr>
        <a:xfrm>
          <a:off x="10528300" y="1337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69176</xdr:rowOff>
    </xdr:from>
    <xdr:to>
      <xdr:col>50</xdr:col>
      <xdr:colOff>165100</xdr:colOff>
      <xdr:row>78</xdr:row>
      <xdr:rowOff>170776</xdr:rowOff>
    </xdr:to>
    <xdr:sp macro="" textlink="">
      <xdr:nvSpPr>
        <xdr:cNvPr id="424" name="楕円 423"/>
        <xdr:cNvSpPr/>
      </xdr:nvSpPr>
      <xdr:spPr>
        <a:xfrm>
          <a:off x="9588500" y="134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161903</xdr:rowOff>
    </xdr:from>
    <xdr:ext cx="469744" cy="259045"/>
    <xdr:sp macro="" textlink="">
      <xdr:nvSpPr>
        <xdr:cNvPr id="425" name="テキスト ボックス 424"/>
        <xdr:cNvSpPr txBox="1"/>
      </xdr:nvSpPr>
      <xdr:spPr>
        <a:xfrm>
          <a:off x="9404428" y="13535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84834</xdr:rowOff>
    </xdr:from>
    <xdr:to>
      <xdr:col>46</xdr:col>
      <xdr:colOff>38100</xdr:colOff>
      <xdr:row>79</xdr:row>
      <xdr:rowOff>14984</xdr:rowOff>
    </xdr:to>
    <xdr:sp macro="" textlink="">
      <xdr:nvSpPr>
        <xdr:cNvPr id="426" name="楕円 425"/>
        <xdr:cNvSpPr/>
      </xdr:nvSpPr>
      <xdr:spPr>
        <a:xfrm>
          <a:off x="8699500" y="1345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6111</xdr:rowOff>
    </xdr:from>
    <xdr:ext cx="469744" cy="259045"/>
    <xdr:sp macro="" textlink="">
      <xdr:nvSpPr>
        <xdr:cNvPr id="427" name="テキスト ボックス 426"/>
        <xdr:cNvSpPr txBox="1"/>
      </xdr:nvSpPr>
      <xdr:spPr>
        <a:xfrm>
          <a:off x="8515428" y="13550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117050</xdr:rowOff>
    </xdr:from>
    <xdr:to>
      <xdr:col>41</xdr:col>
      <xdr:colOff>101600</xdr:colOff>
      <xdr:row>79</xdr:row>
      <xdr:rowOff>47200</xdr:rowOff>
    </xdr:to>
    <xdr:sp macro="" textlink="">
      <xdr:nvSpPr>
        <xdr:cNvPr id="428" name="楕円 427"/>
        <xdr:cNvSpPr/>
      </xdr:nvSpPr>
      <xdr:spPr>
        <a:xfrm>
          <a:off x="7810500" y="1349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38327</xdr:rowOff>
    </xdr:from>
    <xdr:ext cx="469744" cy="259045"/>
    <xdr:sp macro="" textlink="">
      <xdr:nvSpPr>
        <xdr:cNvPr id="429" name="テキスト ボックス 428"/>
        <xdr:cNvSpPr txBox="1"/>
      </xdr:nvSpPr>
      <xdr:spPr>
        <a:xfrm>
          <a:off x="7626428" y="1358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113785</xdr:rowOff>
    </xdr:from>
    <xdr:to>
      <xdr:col>36</xdr:col>
      <xdr:colOff>165100</xdr:colOff>
      <xdr:row>79</xdr:row>
      <xdr:rowOff>43935</xdr:rowOff>
    </xdr:to>
    <xdr:sp macro="" textlink="">
      <xdr:nvSpPr>
        <xdr:cNvPr id="430" name="楕円 429"/>
        <xdr:cNvSpPr/>
      </xdr:nvSpPr>
      <xdr:spPr>
        <a:xfrm>
          <a:off x="6921500" y="1348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35062</xdr:rowOff>
    </xdr:from>
    <xdr:ext cx="469744" cy="259045"/>
    <xdr:sp macro="" textlink="">
      <xdr:nvSpPr>
        <xdr:cNvPr id="431" name="テキスト ボックス 430"/>
        <xdr:cNvSpPr txBox="1"/>
      </xdr:nvSpPr>
      <xdr:spPr>
        <a:xfrm>
          <a:off x="6737428" y="1357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4" name="テキスト ボックス 443"/>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44227</xdr:rowOff>
    </xdr:from>
    <xdr:to>
      <xdr:col>54</xdr:col>
      <xdr:colOff>189865</xdr:colOff>
      <xdr:row>99</xdr:row>
      <xdr:rowOff>38773</xdr:rowOff>
    </xdr:to>
    <xdr:cxnSp macro="">
      <xdr:nvCxnSpPr>
        <xdr:cNvPr id="458" name="直線コネクタ 457"/>
        <xdr:cNvCxnSpPr/>
      </xdr:nvCxnSpPr>
      <xdr:spPr>
        <a:xfrm flipV="1">
          <a:off x="10475595" y="15474727"/>
          <a:ext cx="1270" cy="1537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42600</xdr:rowOff>
    </xdr:from>
    <xdr:ext cx="534377" cy="259045"/>
    <xdr:sp macro="" textlink="">
      <xdr:nvSpPr>
        <xdr:cNvPr id="459" name="土木費最小値テキスト"/>
        <xdr:cNvSpPr txBox="1"/>
      </xdr:nvSpPr>
      <xdr:spPr>
        <a:xfrm>
          <a:off x="10528300" y="1701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38773</xdr:rowOff>
    </xdr:from>
    <xdr:to>
      <xdr:col>55</xdr:col>
      <xdr:colOff>88900</xdr:colOff>
      <xdr:row>99</xdr:row>
      <xdr:rowOff>38773</xdr:rowOff>
    </xdr:to>
    <xdr:cxnSp macro="">
      <xdr:nvCxnSpPr>
        <xdr:cNvPr id="460" name="直線コネクタ 459"/>
        <xdr:cNvCxnSpPr/>
      </xdr:nvCxnSpPr>
      <xdr:spPr>
        <a:xfrm>
          <a:off x="10388600" y="170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162354</xdr:rowOff>
    </xdr:from>
    <xdr:ext cx="599010" cy="259045"/>
    <xdr:sp macro="" textlink="">
      <xdr:nvSpPr>
        <xdr:cNvPr id="461" name="土木費最大値テキスト"/>
        <xdr:cNvSpPr txBox="1"/>
      </xdr:nvSpPr>
      <xdr:spPr>
        <a:xfrm>
          <a:off x="10528300" y="15249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44227</xdr:rowOff>
    </xdr:from>
    <xdr:to>
      <xdr:col>55</xdr:col>
      <xdr:colOff>88900</xdr:colOff>
      <xdr:row>90</xdr:row>
      <xdr:rowOff>44227</xdr:rowOff>
    </xdr:to>
    <xdr:cxnSp macro="">
      <xdr:nvCxnSpPr>
        <xdr:cNvPr id="462" name="直線コネクタ 461"/>
        <xdr:cNvCxnSpPr/>
      </xdr:nvCxnSpPr>
      <xdr:spPr>
        <a:xfrm>
          <a:off x="10388600" y="1547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107158</xdr:rowOff>
    </xdr:from>
    <xdr:to>
      <xdr:col>55</xdr:col>
      <xdr:colOff>0</xdr:colOff>
      <xdr:row>98</xdr:row>
      <xdr:rowOff>155490</xdr:rowOff>
    </xdr:to>
    <xdr:cxnSp macro="">
      <xdr:nvCxnSpPr>
        <xdr:cNvPr id="463" name="直線コネクタ 462"/>
        <xdr:cNvCxnSpPr/>
      </xdr:nvCxnSpPr>
      <xdr:spPr>
        <a:xfrm flipV="1">
          <a:off x="9639300" y="16909258"/>
          <a:ext cx="838200" cy="48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16434</xdr:rowOff>
    </xdr:from>
    <xdr:ext cx="534377" cy="259045"/>
    <xdr:sp macro="" textlink="">
      <xdr:nvSpPr>
        <xdr:cNvPr id="464" name="土木費平均値テキスト"/>
        <xdr:cNvSpPr txBox="1"/>
      </xdr:nvSpPr>
      <xdr:spPr>
        <a:xfrm>
          <a:off x="10528300" y="16475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165007</xdr:rowOff>
    </xdr:from>
    <xdr:to>
      <xdr:col>55</xdr:col>
      <xdr:colOff>50800</xdr:colOff>
      <xdr:row>97</xdr:row>
      <xdr:rowOff>95157</xdr:rowOff>
    </xdr:to>
    <xdr:sp macro="" textlink="">
      <xdr:nvSpPr>
        <xdr:cNvPr id="465" name="フローチャート: 判断 464"/>
        <xdr:cNvSpPr/>
      </xdr:nvSpPr>
      <xdr:spPr>
        <a:xfrm>
          <a:off x="10426700" y="1662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111403</xdr:rowOff>
    </xdr:from>
    <xdr:to>
      <xdr:col>50</xdr:col>
      <xdr:colOff>114300</xdr:colOff>
      <xdr:row>98</xdr:row>
      <xdr:rowOff>155490</xdr:rowOff>
    </xdr:to>
    <xdr:cxnSp macro="">
      <xdr:nvCxnSpPr>
        <xdr:cNvPr id="466" name="直線コネクタ 465"/>
        <xdr:cNvCxnSpPr/>
      </xdr:nvCxnSpPr>
      <xdr:spPr>
        <a:xfrm>
          <a:off x="8750300" y="1691350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14980</xdr:rowOff>
    </xdr:from>
    <xdr:to>
      <xdr:col>50</xdr:col>
      <xdr:colOff>165100</xdr:colOff>
      <xdr:row>97</xdr:row>
      <xdr:rowOff>116580</xdr:rowOff>
    </xdr:to>
    <xdr:sp macro="" textlink="">
      <xdr:nvSpPr>
        <xdr:cNvPr id="467" name="フローチャート: 判断 466"/>
        <xdr:cNvSpPr/>
      </xdr:nvSpPr>
      <xdr:spPr>
        <a:xfrm>
          <a:off x="9588500" y="1664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133107</xdr:rowOff>
    </xdr:from>
    <xdr:ext cx="534377" cy="259045"/>
    <xdr:sp macro="" textlink="">
      <xdr:nvSpPr>
        <xdr:cNvPr id="468" name="テキスト ボックス 467"/>
        <xdr:cNvSpPr txBox="1"/>
      </xdr:nvSpPr>
      <xdr:spPr>
        <a:xfrm>
          <a:off x="9372111" y="1642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99695</xdr:rowOff>
    </xdr:from>
    <xdr:to>
      <xdr:col>45</xdr:col>
      <xdr:colOff>177800</xdr:colOff>
      <xdr:row>98</xdr:row>
      <xdr:rowOff>111403</xdr:rowOff>
    </xdr:to>
    <xdr:cxnSp macro="">
      <xdr:nvCxnSpPr>
        <xdr:cNvPr id="469" name="直線コネクタ 468"/>
        <xdr:cNvCxnSpPr/>
      </xdr:nvCxnSpPr>
      <xdr:spPr>
        <a:xfrm>
          <a:off x="7861300" y="16901795"/>
          <a:ext cx="889000" cy="1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154181</xdr:rowOff>
    </xdr:from>
    <xdr:to>
      <xdr:col>46</xdr:col>
      <xdr:colOff>38100</xdr:colOff>
      <xdr:row>97</xdr:row>
      <xdr:rowOff>84331</xdr:rowOff>
    </xdr:to>
    <xdr:sp macro="" textlink="">
      <xdr:nvSpPr>
        <xdr:cNvPr id="470" name="フローチャート: 判断 469"/>
        <xdr:cNvSpPr/>
      </xdr:nvSpPr>
      <xdr:spPr>
        <a:xfrm>
          <a:off x="8699500" y="1661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100858</xdr:rowOff>
    </xdr:from>
    <xdr:ext cx="534377" cy="259045"/>
    <xdr:sp macro="" textlink="">
      <xdr:nvSpPr>
        <xdr:cNvPr id="471" name="テキスト ボックス 470"/>
        <xdr:cNvSpPr txBox="1"/>
      </xdr:nvSpPr>
      <xdr:spPr>
        <a:xfrm>
          <a:off x="8483111" y="1638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74631</xdr:rowOff>
    </xdr:from>
    <xdr:to>
      <xdr:col>41</xdr:col>
      <xdr:colOff>50800</xdr:colOff>
      <xdr:row>98</xdr:row>
      <xdr:rowOff>99695</xdr:rowOff>
    </xdr:to>
    <xdr:cxnSp macro="">
      <xdr:nvCxnSpPr>
        <xdr:cNvPr id="472" name="直線コネクタ 471"/>
        <xdr:cNvCxnSpPr/>
      </xdr:nvCxnSpPr>
      <xdr:spPr>
        <a:xfrm>
          <a:off x="6972300" y="16876731"/>
          <a:ext cx="889000" cy="25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5102</xdr:rowOff>
    </xdr:from>
    <xdr:to>
      <xdr:col>41</xdr:col>
      <xdr:colOff>101600</xdr:colOff>
      <xdr:row>97</xdr:row>
      <xdr:rowOff>106702</xdr:rowOff>
    </xdr:to>
    <xdr:sp macro="" textlink="">
      <xdr:nvSpPr>
        <xdr:cNvPr id="473" name="フローチャート: 判断 472"/>
        <xdr:cNvSpPr/>
      </xdr:nvSpPr>
      <xdr:spPr>
        <a:xfrm>
          <a:off x="7810500" y="1663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123229</xdr:rowOff>
    </xdr:from>
    <xdr:ext cx="534377" cy="259045"/>
    <xdr:sp macro="" textlink="">
      <xdr:nvSpPr>
        <xdr:cNvPr id="474" name="テキスト ボックス 473"/>
        <xdr:cNvSpPr txBox="1"/>
      </xdr:nvSpPr>
      <xdr:spPr>
        <a:xfrm>
          <a:off x="7594111" y="1641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10164</xdr:rowOff>
    </xdr:from>
    <xdr:to>
      <xdr:col>36</xdr:col>
      <xdr:colOff>165100</xdr:colOff>
      <xdr:row>97</xdr:row>
      <xdr:rowOff>111764</xdr:rowOff>
    </xdr:to>
    <xdr:sp macro="" textlink="">
      <xdr:nvSpPr>
        <xdr:cNvPr id="475" name="フローチャート: 判断 474"/>
        <xdr:cNvSpPr/>
      </xdr:nvSpPr>
      <xdr:spPr>
        <a:xfrm>
          <a:off x="6921500" y="1664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128291</xdr:rowOff>
    </xdr:from>
    <xdr:ext cx="534377" cy="259045"/>
    <xdr:sp macro="" textlink="">
      <xdr:nvSpPr>
        <xdr:cNvPr id="476" name="テキスト ボックス 475"/>
        <xdr:cNvSpPr txBox="1"/>
      </xdr:nvSpPr>
      <xdr:spPr>
        <a:xfrm>
          <a:off x="6705111" y="1641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56358</xdr:rowOff>
    </xdr:from>
    <xdr:to>
      <xdr:col>55</xdr:col>
      <xdr:colOff>50800</xdr:colOff>
      <xdr:row>98</xdr:row>
      <xdr:rowOff>157958</xdr:rowOff>
    </xdr:to>
    <xdr:sp macro="" textlink="">
      <xdr:nvSpPr>
        <xdr:cNvPr id="482" name="楕円 481"/>
        <xdr:cNvSpPr/>
      </xdr:nvSpPr>
      <xdr:spPr>
        <a:xfrm>
          <a:off x="10426700" y="1685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142735</xdr:rowOff>
    </xdr:from>
    <xdr:ext cx="534377" cy="259045"/>
    <xdr:sp macro="" textlink="">
      <xdr:nvSpPr>
        <xdr:cNvPr id="483" name="土木費該当値テキスト"/>
        <xdr:cNvSpPr txBox="1"/>
      </xdr:nvSpPr>
      <xdr:spPr>
        <a:xfrm>
          <a:off x="10528300" y="1677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104690</xdr:rowOff>
    </xdr:from>
    <xdr:to>
      <xdr:col>50</xdr:col>
      <xdr:colOff>165100</xdr:colOff>
      <xdr:row>99</xdr:row>
      <xdr:rowOff>34840</xdr:rowOff>
    </xdr:to>
    <xdr:sp macro="" textlink="">
      <xdr:nvSpPr>
        <xdr:cNvPr id="484" name="楕円 483"/>
        <xdr:cNvSpPr/>
      </xdr:nvSpPr>
      <xdr:spPr>
        <a:xfrm>
          <a:off x="9588500" y="1690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25967</xdr:rowOff>
    </xdr:from>
    <xdr:ext cx="534377" cy="259045"/>
    <xdr:sp macro="" textlink="">
      <xdr:nvSpPr>
        <xdr:cNvPr id="485" name="テキスト ボックス 484"/>
        <xdr:cNvSpPr txBox="1"/>
      </xdr:nvSpPr>
      <xdr:spPr>
        <a:xfrm>
          <a:off x="9372111" y="1699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60603</xdr:rowOff>
    </xdr:from>
    <xdr:to>
      <xdr:col>46</xdr:col>
      <xdr:colOff>38100</xdr:colOff>
      <xdr:row>98</xdr:row>
      <xdr:rowOff>162203</xdr:rowOff>
    </xdr:to>
    <xdr:sp macro="" textlink="">
      <xdr:nvSpPr>
        <xdr:cNvPr id="486" name="楕円 485"/>
        <xdr:cNvSpPr/>
      </xdr:nvSpPr>
      <xdr:spPr>
        <a:xfrm>
          <a:off x="8699500" y="1686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153330</xdr:rowOff>
    </xdr:from>
    <xdr:ext cx="534377" cy="259045"/>
    <xdr:sp macro="" textlink="">
      <xdr:nvSpPr>
        <xdr:cNvPr id="487" name="テキスト ボックス 486"/>
        <xdr:cNvSpPr txBox="1"/>
      </xdr:nvSpPr>
      <xdr:spPr>
        <a:xfrm>
          <a:off x="8483111" y="1695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48895</xdr:rowOff>
    </xdr:from>
    <xdr:to>
      <xdr:col>41</xdr:col>
      <xdr:colOff>101600</xdr:colOff>
      <xdr:row>98</xdr:row>
      <xdr:rowOff>150495</xdr:rowOff>
    </xdr:to>
    <xdr:sp macro="" textlink="">
      <xdr:nvSpPr>
        <xdr:cNvPr id="488" name="楕円 487"/>
        <xdr:cNvSpPr/>
      </xdr:nvSpPr>
      <xdr:spPr>
        <a:xfrm>
          <a:off x="7810500" y="1685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141622</xdr:rowOff>
    </xdr:from>
    <xdr:ext cx="534377" cy="259045"/>
    <xdr:sp macro="" textlink="">
      <xdr:nvSpPr>
        <xdr:cNvPr id="489" name="テキスト ボックス 488"/>
        <xdr:cNvSpPr txBox="1"/>
      </xdr:nvSpPr>
      <xdr:spPr>
        <a:xfrm>
          <a:off x="7594111" y="1694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23831</xdr:rowOff>
    </xdr:from>
    <xdr:to>
      <xdr:col>36</xdr:col>
      <xdr:colOff>165100</xdr:colOff>
      <xdr:row>98</xdr:row>
      <xdr:rowOff>125431</xdr:rowOff>
    </xdr:to>
    <xdr:sp macro="" textlink="">
      <xdr:nvSpPr>
        <xdr:cNvPr id="490" name="楕円 489"/>
        <xdr:cNvSpPr/>
      </xdr:nvSpPr>
      <xdr:spPr>
        <a:xfrm>
          <a:off x="6921500" y="1682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116558</xdr:rowOff>
    </xdr:from>
    <xdr:ext cx="534377" cy="259045"/>
    <xdr:sp macro="" textlink="">
      <xdr:nvSpPr>
        <xdr:cNvPr id="491" name="テキスト ボックス 490"/>
        <xdr:cNvSpPr txBox="1"/>
      </xdr:nvSpPr>
      <xdr:spPr>
        <a:xfrm>
          <a:off x="6705111" y="1691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4" name="テキスト ボックス 503"/>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70793</xdr:rowOff>
    </xdr:from>
    <xdr:to>
      <xdr:col>85</xdr:col>
      <xdr:colOff>126364</xdr:colOff>
      <xdr:row>38</xdr:row>
      <xdr:rowOff>157498</xdr:rowOff>
    </xdr:to>
    <xdr:cxnSp macro="">
      <xdr:nvCxnSpPr>
        <xdr:cNvPr id="518" name="直線コネクタ 517"/>
        <xdr:cNvCxnSpPr/>
      </xdr:nvCxnSpPr>
      <xdr:spPr>
        <a:xfrm flipV="1">
          <a:off x="16317595" y="5214293"/>
          <a:ext cx="1269" cy="1458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161325</xdr:rowOff>
    </xdr:from>
    <xdr:ext cx="469744" cy="259045"/>
    <xdr:sp macro="" textlink="">
      <xdr:nvSpPr>
        <xdr:cNvPr id="519" name="消防費最小値テキスト"/>
        <xdr:cNvSpPr txBox="1"/>
      </xdr:nvSpPr>
      <xdr:spPr>
        <a:xfrm>
          <a:off x="16370300" y="667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157498</xdr:rowOff>
    </xdr:from>
    <xdr:to>
      <xdr:col>86</xdr:col>
      <xdr:colOff>25400</xdr:colOff>
      <xdr:row>38</xdr:row>
      <xdr:rowOff>157498</xdr:rowOff>
    </xdr:to>
    <xdr:cxnSp macro="">
      <xdr:nvCxnSpPr>
        <xdr:cNvPr id="520" name="直線コネクタ 519"/>
        <xdr:cNvCxnSpPr/>
      </xdr:nvCxnSpPr>
      <xdr:spPr>
        <a:xfrm>
          <a:off x="16230600" y="667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17470</xdr:rowOff>
    </xdr:from>
    <xdr:ext cx="534377" cy="259045"/>
    <xdr:sp macro="" textlink="">
      <xdr:nvSpPr>
        <xdr:cNvPr id="521" name="消防費最大値テキスト"/>
        <xdr:cNvSpPr txBox="1"/>
      </xdr:nvSpPr>
      <xdr:spPr>
        <a:xfrm>
          <a:off x="16370300" y="498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70793</xdr:rowOff>
    </xdr:from>
    <xdr:to>
      <xdr:col>86</xdr:col>
      <xdr:colOff>25400</xdr:colOff>
      <xdr:row>30</xdr:row>
      <xdr:rowOff>70793</xdr:rowOff>
    </xdr:to>
    <xdr:cxnSp macro="">
      <xdr:nvCxnSpPr>
        <xdr:cNvPr id="522" name="直線コネクタ 521"/>
        <xdr:cNvCxnSpPr/>
      </xdr:nvCxnSpPr>
      <xdr:spPr>
        <a:xfrm>
          <a:off x="16230600" y="521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40586</xdr:rowOff>
    </xdr:from>
    <xdr:to>
      <xdr:col>85</xdr:col>
      <xdr:colOff>127000</xdr:colOff>
      <xdr:row>37</xdr:row>
      <xdr:rowOff>97246</xdr:rowOff>
    </xdr:to>
    <xdr:cxnSp macro="">
      <xdr:nvCxnSpPr>
        <xdr:cNvPr id="523" name="直線コネクタ 522"/>
        <xdr:cNvCxnSpPr/>
      </xdr:nvCxnSpPr>
      <xdr:spPr>
        <a:xfrm flipV="1">
          <a:off x="15481300" y="6384236"/>
          <a:ext cx="838200" cy="56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44993</xdr:rowOff>
    </xdr:from>
    <xdr:ext cx="534377" cy="259045"/>
    <xdr:sp macro="" textlink="">
      <xdr:nvSpPr>
        <xdr:cNvPr id="524" name="消防費平均値テキスト"/>
        <xdr:cNvSpPr txBox="1"/>
      </xdr:nvSpPr>
      <xdr:spPr>
        <a:xfrm>
          <a:off x="16370300" y="5874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22116</xdr:rowOff>
    </xdr:from>
    <xdr:to>
      <xdr:col>85</xdr:col>
      <xdr:colOff>177800</xdr:colOff>
      <xdr:row>35</xdr:row>
      <xdr:rowOff>123716</xdr:rowOff>
    </xdr:to>
    <xdr:sp macro="" textlink="">
      <xdr:nvSpPr>
        <xdr:cNvPr id="525" name="フローチャート: 判断 524"/>
        <xdr:cNvSpPr/>
      </xdr:nvSpPr>
      <xdr:spPr>
        <a:xfrm>
          <a:off x="16268700" y="6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75366</xdr:rowOff>
    </xdr:from>
    <xdr:to>
      <xdr:col>81</xdr:col>
      <xdr:colOff>50800</xdr:colOff>
      <xdr:row>37</xdr:row>
      <xdr:rowOff>97246</xdr:rowOff>
    </xdr:to>
    <xdr:cxnSp macro="">
      <xdr:nvCxnSpPr>
        <xdr:cNvPr id="526" name="直線コネクタ 525"/>
        <xdr:cNvCxnSpPr/>
      </xdr:nvCxnSpPr>
      <xdr:spPr>
        <a:xfrm>
          <a:off x="14592300" y="6419016"/>
          <a:ext cx="889000" cy="2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76490</xdr:rowOff>
    </xdr:from>
    <xdr:to>
      <xdr:col>81</xdr:col>
      <xdr:colOff>101600</xdr:colOff>
      <xdr:row>36</xdr:row>
      <xdr:rowOff>6640</xdr:rowOff>
    </xdr:to>
    <xdr:sp macro="" textlink="">
      <xdr:nvSpPr>
        <xdr:cNvPr id="527" name="フローチャート: 判断 526"/>
        <xdr:cNvSpPr/>
      </xdr:nvSpPr>
      <xdr:spPr>
        <a:xfrm>
          <a:off x="154305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23167</xdr:rowOff>
    </xdr:from>
    <xdr:ext cx="534377" cy="259045"/>
    <xdr:sp macro="" textlink="">
      <xdr:nvSpPr>
        <xdr:cNvPr id="528" name="テキスト ボックス 527"/>
        <xdr:cNvSpPr txBox="1"/>
      </xdr:nvSpPr>
      <xdr:spPr>
        <a:xfrm>
          <a:off x="15214111" y="585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156192</xdr:rowOff>
    </xdr:from>
    <xdr:to>
      <xdr:col>76</xdr:col>
      <xdr:colOff>114300</xdr:colOff>
      <xdr:row>37</xdr:row>
      <xdr:rowOff>75366</xdr:rowOff>
    </xdr:to>
    <xdr:cxnSp macro="">
      <xdr:nvCxnSpPr>
        <xdr:cNvPr id="529" name="直線コネクタ 528"/>
        <xdr:cNvCxnSpPr/>
      </xdr:nvCxnSpPr>
      <xdr:spPr>
        <a:xfrm>
          <a:off x="13703300" y="6328392"/>
          <a:ext cx="889000" cy="9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8727</xdr:rowOff>
    </xdr:from>
    <xdr:to>
      <xdr:col>76</xdr:col>
      <xdr:colOff>165100</xdr:colOff>
      <xdr:row>35</xdr:row>
      <xdr:rowOff>110327</xdr:rowOff>
    </xdr:to>
    <xdr:sp macro="" textlink="">
      <xdr:nvSpPr>
        <xdr:cNvPr id="530" name="フローチャート: 判断 529"/>
        <xdr:cNvSpPr/>
      </xdr:nvSpPr>
      <xdr:spPr>
        <a:xfrm>
          <a:off x="14541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126854</xdr:rowOff>
    </xdr:from>
    <xdr:ext cx="534377" cy="259045"/>
    <xdr:sp macro="" textlink="">
      <xdr:nvSpPr>
        <xdr:cNvPr id="531" name="テキスト ボックス 530"/>
        <xdr:cNvSpPr txBox="1"/>
      </xdr:nvSpPr>
      <xdr:spPr>
        <a:xfrm>
          <a:off x="14325111" y="578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13480</xdr:rowOff>
    </xdr:from>
    <xdr:to>
      <xdr:col>71</xdr:col>
      <xdr:colOff>177800</xdr:colOff>
      <xdr:row>36</xdr:row>
      <xdr:rowOff>156192</xdr:rowOff>
    </xdr:to>
    <xdr:cxnSp macro="">
      <xdr:nvCxnSpPr>
        <xdr:cNvPr id="532" name="直線コネクタ 531"/>
        <xdr:cNvCxnSpPr/>
      </xdr:nvCxnSpPr>
      <xdr:spPr>
        <a:xfrm>
          <a:off x="12814300" y="6014230"/>
          <a:ext cx="889000" cy="314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33220</xdr:rowOff>
    </xdr:from>
    <xdr:to>
      <xdr:col>72</xdr:col>
      <xdr:colOff>38100</xdr:colOff>
      <xdr:row>35</xdr:row>
      <xdr:rowOff>134820</xdr:rowOff>
    </xdr:to>
    <xdr:sp macro="" textlink="">
      <xdr:nvSpPr>
        <xdr:cNvPr id="533" name="フローチャート: 判断 532"/>
        <xdr:cNvSpPr/>
      </xdr:nvSpPr>
      <xdr:spPr>
        <a:xfrm>
          <a:off x="13652500" y="60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151347</xdr:rowOff>
    </xdr:from>
    <xdr:ext cx="534377" cy="259045"/>
    <xdr:sp macro="" textlink="">
      <xdr:nvSpPr>
        <xdr:cNvPr id="534" name="テキスト ボックス 533"/>
        <xdr:cNvSpPr txBox="1"/>
      </xdr:nvSpPr>
      <xdr:spPr>
        <a:xfrm>
          <a:off x="13436111" y="580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84981</xdr:rowOff>
    </xdr:from>
    <xdr:to>
      <xdr:col>67</xdr:col>
      <xdr:colOff>101600</xdr:colOff>
      <xdr:row>36</xdr:row>
      <xdr:rowOff>15131</xdr:rowOff>
    </xdr:to>
    <xdr:sp macro="" textlink="">
      <xdr:nvSpPr>
        <xdr:cNvPr id="535" name="フローチャート: 判断 534"/>
        <xdr:cNvSpPr/>
      </xdr:nvSpPr>
      <xdr:spPr>
        <a:xfrm>
          <a:off x="12763500" y="608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6258</xdr:rowOff>
    </xdr:from>
    <xdr:ext cx="534377" cy="259045"/>
    <xdr:sp macro="" textlink="">
      <xdr:nvSpPr>
        <xdr:cNvPr id="536" name="テキスト ボックス 535"/>
        <xdr:cNvSpPr txBox="1"/>
      </xdr:nvSpPr>
      <xdr:spPr>
        <a:xfrm>
          <a:off x="12547111" y="617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161236</xdr:rowOff>
    </xdr:from>
    <xdr:to>
      <xdr:col>85</xdr:col>
      <xdr:colOff>177800</xdr:colOff>
      <xdr:row>37</xdr:row>
      <xdr:rowOff>91386</xdr:rowOff>
    </xdr:to>
    <xdr:sp macro="" textlink="">
      <xdr:nvSpPr>
        <xdr:cNvPr id="542" name="楕円 541"/>
        <xdr:cNvSpPr/>
      </xdr:nvSpPr>
      <xdr:spPr>
        <a:xfrm>
          <a:off x="16268700" y="633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139663</xdr:rowOff>
    </xdr:from>
    <xdr:ext cx="534377" cy="259045"/>
    <xdr:sp macro="" textlink="">
      <xdr:nvSpPr>
        <xdr:cNvPr id="543" name="消防費該当値テキスト"/>
        <xdr:cNvSpPr txBox="1"/>
      </xdr:nvSpPr>
      <xdr:spPr>
        <a:xfrm>
          <a:off x="16370300" y="631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46446</xdr:rowOff>
    </xdr:from>
    <xdr:to>
      <xdr:col>81</xdr:col>
      <xdr:colOff>101600</xdr:colOff>
      <xdr:row>37</xdr:row>
      <xdr:rowOff>148046</xdr:rowOff>
    </xdr:to>
    <xdr:sp macro="" textlink="">
      <xdr:nvSpPr>
        <xdr:cNvPr id="544" name="楕円 543"/>
        <xdr:cNvSpPr/>
      </xdr:nvSpPr>
      <xdr:spPr>
        <a:xfrm>
          <a:off x="15430500" y="639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139173</xdr:rowOff>
    </xdr:from>
    <xdr:ext cx="534377" cy="259045"/>
    <xdr:sp macro="" textlink="">
      <xdr:nvSpPr>
        <xdr:cNvPr id="545" name="テキスト ボックス 544"/>
        <xdr:cNvSpPr txBox="1"/>
      </xdr:nvSpPr>
      <xdr:spPr>
        <a:xfrm>
          <a:off x="15214111" y="648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24566</xdr:rowOff>
    </xdr:from>
    <xdr:to>
      <xdr:col>76</xdr:col>
      <xdr:colOff>165100</xdr:colOff>
      <xdr:row>37</xdr:row>
      <xdr:rowOff>126166</xdr:rowOff>
    </xdr:to>
    <xdr:sp macro="" textlink="">
      <xdr:nvSpPr>
        <xdr:cNvPr id="546" name="楕円 545"/>
        <xdr:cNvSpPr/>
      </xdr:nvSpPr>
      <xdr:spPr>
        <a:xfrm>
          <a:off x="14541500" y="636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117293</xdr:rowOff>
    </xdr:from>
    <xdr:ext cx="534377" cy="259045"/>
    <xdr:sp macro="" textlink="">
      <xdr:nvSpPr>
        <xdr:cNvPr id="547" name="テキスト ボックス 546"/>
        <xdr:cNvSpPr txBox="1"/>
      </xdr:nvSpPr>
      <xdr:spPr>
        <a:xfrm>
          <a:off x="14325111" y="646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105392</xdr:rowOff>
    </xdr:from>
    <xdr:to>
      <xdr:col>72</xdr:col>
      <xdr:colOff>38100</xdr:colOff>
      <xdr:row>37</xdr:row>
      <xdr:rowOff>35542</xdr:rowOff>
    </xdr:to>
    <xdr:sp macro="" textlink="">
      <xdr:nvSpPr>
        <xdr:cNvPr id="548" name="楕円 547"/>
        <xdr:cNvSpPr/>
      </xdr:nvSpPr>
      <xdr:spPr>
        <a:xfrm>
          <a:off x="13652500" y="627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26669</xdr:rowOff>
    </xdr:from>
    <xdr:ext cx="534377" cy="259045"/>
    <xdr:sp macro="" textlink="">
      <xdr:nvSpPr>
        <xdr:cNvPr id="549" name="テキスト ボックス 548"/>
        <xdr:cNvSpPr txBox="1"/>
      </xdr:nvSpPr>
      <xdr:spPr>
        <a:xfrm>
          <a:off x="13436111" y="637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134130</xdr:rowOff>
    </xdr:from>
    <xdr:to>
      <xdr:col>67</xdr:col>
      <xdr:colOff>101600</xdr:colOff>
      <xdr:row>35</xdr:row>
      <xdr:rowOff>64280</xdr:rowOff>
    </xdr:to>
    <xdr:sp macro="" textlink="">
      <xdr:nvSpPr>
        <xdr:cNvPr id="550" name="楕円 549"/>
        <xdr:cNvSpPr/>
      </xdr:nvSpPr>
      <xdr:spPr>
        <a:xfrm>
          <a:off x="12763500" y="596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80807</xdr:rowOff>
    </xdr:from>
    <xdr:ext cx="534377" cy="259045"/>
    <xdr:sp macro="" textlink="">
      <xdr:nvSpPr>
        <xdr:cNvPr id="551" name="テキスト ボックス 550"/>
        <xdr:cNvSpPr txBox="1"/>
      </xdr:nvSpPr>
      <xdr:spPr>
        <a:xfrm>
          <a:off x="12547111" y="5738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0" name="テキスト ボックス 569"/>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151568</xdr:rowOff>
    </xdr:from>
    <xdr:to>
      <xdr:col>85</xdr:col>
      <xdr:colOff>126364</xdr:colOff>
      <xdr:row>58</xdr:row>
      <xdr:rowOff>16199</xdr:rowOff>
    </xdr:to>
    <xdr:cxnSp macro="">
      <xdr:nvCxnSpPr>
        <xdr:cNvPr id="576" name="直線コネクタ 575"/>
        <xdr:cNvCxnSpPr/>
      </xdr:nvCxnSpPr>
      <xdr:spPr>
        <a:xfrm flipV="1">
          <a:off x="16317595" y="8895518"/>
          <a:ext cx="1269" cy="1064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20026</xdr:rowOff>
    </xdr:from>
    <xdr:ext cx="534377" cy="259045"/>
    <xdr:sp macro="" textlink="">
      <xdr:nvSpPr>
        <xdr:cNvPr id="577" name="教育費最小値テキスト"/>
        <xdr:cNvSpPr txBox="1"/>
      </xdr:nvSpPr>
      <xdr:spPr>
        <a:xfrm>
          <a:off x="16370300" y="996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16199</xdr:rowOff>
    </xdr:from>
    <xdr:to>
      <xdr:col>86</xdr:col>
      <xdr:colOff>25400</xdr:colOff>
      <xdr:row>58</xdr:row>
      <xdr:rowOff>16199</xdr:rowOff>
    </xdr:to>
    <xdr:cxnSp macro="">
      <xdr:nvCxnSpPr>
        <xdr:cNvPr id="578" name="直線コネクタ 577"/>
        <xdr:cNvCxnSpPr/>
      </xdr:nvCxnSpPr>
      <xdr:spPr>
        <a:xfrm>
          <a:off x="16230600" y="99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98245</xdr:rowOff>
    </xdr:from>
    <xdr:ext cx="534377" cy="259045"/>
    <xdr:sp macro="" textlink="">
      <xdr:nvSpPr>
        <xdr:cNvPr id="579" name="教育費最大値テキスト"/>
        <xdr:cNvSpPr txBox="1"/>
      </xdr:nvSpPr>
      <xdr:spPr>
        <a:xfrm>
          <a:off x="16370300" y="867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151568</xdr:rowOff>
    </xdr:from>
    <xdr:to>
      <xdr:col>86</xdr:col>
      <xdr:colOff>25400</xdr:colOff>
      <xdr:row>51</xdr:row>
      <xdr:rowOff>151568</xdr:rowOff>
    </xdr:to>
    <xdr:cxnSp macro="">
      <xdr:nvCxnSpPr>
        <xdr:cNvPr id="580" name="直線コネクタ 579"/>
        <xdr:cNvCxnSpPr/>
      </xdr:nvCxnSpPr>
      <xdr:spPr>
        <a:xfrm>
          <a:off x="16230600" y="889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140043</xdr:rowOff>
    </xdr:from>
    <xdr:to>
      <xdr:col>85</xdr:col>
      <xdr:colOff>127000</xdr:colOff>
      <xdr:row>57</xdr:row>
      <xdr:rowOff>444</xdr:rowOff>
    </xdr:to>
    <xdr:cxnSp macro="">
      <xdr:nvCxnSpPr>
        <xdr:cNvPr id="581" name="直線コネクタ 580"/>
        <xdr:cNvCxnSpPr/>
      </xdr:nvCxnSpPr>
      <xdr:spPr>
        <a:xfrm>
          <a:off x="15481300" y="9741243"/>
          <a:ext cx="838200" cy="3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168565</xdr:rowOff>
    </xdr:from>
    <xdr:ext cx="534377" cy="259045"/>
    <xdr:sp macro="" textlink="">
      <xdr:nvSpPr>
        <xdr:cNvPr id="582" name="教育費平均値テキスト"/>
        <xdr:cNvSpPr txBox="1"/>
      </xdr:nvSpPr>
      <xdr:spPr>
        <a:xfrm>
          <a:off x="16370300" y="9426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145688</xdr:rowOff>
    </xdr:from>
    <xdr:to>
      <xdr:col>85</xdr:col>
      <xdr:colOff>177800</xdr:colOff>
      <xdr:row>56</xdr:row>
      <xdr:rowOff>75838</xdr:rowOff>
    </xdr:to>
    <xdr:sp macro="" textlink="">
      <xdr:nvSpPr>
        <xdr:cNvPr id="583" name="フローチャート: 判断 582"/>
        <xdr:cNvSpPr/>
      </xdr:nvSpPr>
      <xdr:spPr>
        <a:xfrm>
          <a:off x="16268700" y="957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122136</xdr:rowOff>
    </xdr:from>
    <xdr:to>
      <xdr:col>81</xdr:col>
      <xdr:colOff>50800</xdr:colOff>
      <xdr:row>56</xdr:row>
      <xdr:rowOff>140043</xdr:rowOff>
    </xdr:to>
    <xdr:cxnSp macro="">
      <xdr:nvCxnSpPr>
        <xdr:cNvPr id="584" name="直線コネクタ 583"/>
        <xdr:cNvCxnSpPr/>
      </xdr:nvCxnSpPr>
      <xdr:spPr>
        <a:xfrm>
          <a:off x="14592300" y="9551886"/>
          <a:ext cx="889000" cy="18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3766</xdr:rowOff>
    </xdr:from>
    <xdr:to>
      <xdr:col>81</xdr:col>
      <xdr:colOff>101600</xdr:colOff>
      <xdr:row>56</xdr:row>
      <xdr:rowOff>105366</xdr:rowOff>
    </xdr:to>
    <xdr:sp macro="" textlink="">
      <xdr:nvSpPr>
        <xdr:cNvPr id="585" name="フローチャート: 判断 584"/>
        <xdr:cNvSpPr/>
      </xdr:nvSpPr>
      <xdr:spPr>
        <a:xfrm>
          <a:off x="15430500" y="96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121893</xdr:rowOff>
    </xdr:from>
    <xdr:ext cx="534377" cy="259045"/>
    <xdr:sp macro="" textlink="">
      <xdr:nvSpPr>
        <xdr:cNvPr id="586" name="テキスト ボックス 585"/>
        <xdr:cNvSpPr txBox="1"/>
      </xdr:nvSpPr>
      <xdr:spPr>
        <a:xfrm>
          <a:off x="15214111" y="938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122136</xdr:rowOff>
    </xdr:from>
    <xdr:to>
      <xdr:col>76</xdr:col>
      <xdr:colOff>114300</xdr:colOff>
      <xdr:row>57</xdr:row>
      <xdr:rowOff>43345</xdr:rowOff>
    </xdr:to>
    <xdr:cxnSp macro="">
      <xdr:nvCxnSpPr>
        <xdr:cNvPr id="587" name="直線コネクタ 586"/>
        <xdr:cNvCxnSpPr/>
      </xdr:nvCxnSpPr>
      <xdr:spPr>
        <a:xfrm flipV="1">
          <a:off x="13703300" y="9551886"/>
          <a:ext cx="889000" cy="264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138525</xdr:rowOff>
    </xdr:from>
    <xdr:to>
      <xdr:col>76</xdr:col>
      <xdr:colOff>165100</xdr:colOff>
      <xdr:row>56</xdr:row>
      <xdr:rowOff>68675</xdr:rowOff>
    </xdr:to>
    <xdr:sp macro="" textlink="">
      <xdr:nvSpPr>
        <xdr:cNvPr id="588" name="フローチャート: 判断 587"/>
        <xdr:cNvSpPr/>
      </xdr:nvSpPr>
      <xdr:spPr>
        <a:xfrm>
          <a:off x="1454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59802</xdr:rowOff>
    </xdr:from>
    <xdr:ext cx="534377" cy="259045"/>
    <xdr:sp macro="" textlink="">
      <xdr:nvSpPr>
        <xdr:cNvPr id="589" name="テキスト ボックス 588"/>
        <xdr:cNvSpPr txBox="1"/>
      </xdr:nvSpPr>
      <xdr:spPr>
        <a:xfrm>
          <a:off x="14325111" y="966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43345</xdr:rowOff>
    </xdr:from>
    <xdr:to>
      <xdr:col>71</xdr:col>
      <xdr:colOff>177800</xdr:colOff>
      <xdr:row>57</xdr:row>
      <xdr:rowOff>73082</xdr:rowOff>
    </xdr:to>
    <xdr:cxnSp macro="">
      <xdr:nvCxnSpPr>
        <xdr:cNvPr id="590" name="直線コネクタ 589"/>
        <xdr:cNvCxnSpPr/>
      </xdr:nvCxnSpPr>
      <xdr:spPr>
        <a:xfrm flipV="1">
          <a:off x="12814300" y="9815995"/>
          <a:ext cx="889000" cy="2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38856</xdr:rowOff>
    </xdr:from>
    <xdr:to>
      <xdr:col>72</xdr:col>
      <xdr:colOff>38100</xdr:colOff>
      <xdr:row>56</xdr:row>
      <xdr:rowOff>140456</xdr:rowOff>
    </xdr:to>
    <xdr:sp macro="" textlink="">
      <xdr:nvSpPr>
        <xdr:cNvPr id="591" name="フローチャート: 判断 590"/>
        <xdr:cNvSpPr/>
      </xdr:nvSpPr>
      <xdr:spPr>
        <a:xfrm>
          <a:off x="13652500" y="964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156983</xdr:rowOff>
    </xdr:from>
    <xdr:ext cx="534377" cy="259045"/>
    <xdr:sp macro="" textlink="">
      <xdr:nvSpPr>
        <xdr:cNvPr id="592" name="テキスト ボックス 591"/>
        <xdr:cNvSpPr txBox="1"/>
      </xdr:nvSpPr>
      <xdr:spPr>
        <a:xfrm>
          <a:off x="13436111" y="941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127305</xdr:rowOff>
    </xdr:from>
    <xdr:to>
      <xdr:col>67</xdr:col>
      <xdr:colOff>101600</xdr:colOff>
      <xdr:row>57</xdr:row>
      <xdr:rowOff>57455</xdr:rowOff>
    </xdr:to>
    <xdr:sp macro="" textlink="">
      <xdr:nvSpPr>
        <xdr:cNvPr id="593" name="フローチャート: 判断 592"/>
        <xdr:cNvSpPr/>
      </xdr:nvSpPr>
      <xdr:spPr>
        <a:xfrm>
          <a:off x="12763500" y="97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73982</xdr:rowOff>
    </xdr:from>
    <xdr:ext cx="534377" cy="259045"/>
    <xdr:sp macro="" textlink="">
      <xdr:nvSpPr>
        <xdr:cNvPr id="594" name="テキスト ボックス 593"/>
        <xdr:cNvSpPr txBox="1"/>
      </xdr:nvSpPr>
      <xdr:spPr>
        <a:xfrm>
          <a:off x="12547111" y="950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121094</xdr:rowOff>
    </xdr:from>
    <xdr:to>
      <xdr:col>85</xdr:col>
      <xdr:colOff>177800</xdr:colOff>
      <xdr:row>57</xdr:row>
      <xdr:rowOff>51244</xdr:rowOff>
    </xdr:to>
    <xdr:sp macro="" textlink="">
      <xdr:nvSpPr>
        <xdr:cNvPr id="600" name="楕円 599"/>
        <xdr:cNvSpPr/>
      </xdr:nvSpPr>
      <xdr:spPr>
        <a:xfrm>
          <a:off x="16268700" y="972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99521</xdr:rowOff>
    </xdr:from>
    <xdr:ext cx="534377" cy="259045"/>
    <xdr:sp macro="" textlink="">
      <xdr:nvSpPr>
        <xdr:cNvPr id="601" name="教育費該当値テキスト"/>
        <xdr:cNvSpPr txBox="1"/>
      </xdr:nvSpPr>
      <xdr:spPr>
        <a:xfrm>
          <a:off x="16370300" y="970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89243</xdr:rowOff>
    </xdr:from>
    <xdr:to>
      <xdr:col>81</xdr:col>
      <xdr:colOff>101600</xdr:colOff>
      <xdr:row>57</xdr:row>
      <xdr:rowOff>19393</xdr:rowOff>
    </xdr:to>
    <xdr:sp macro="" textlink="">
      <xdr:nvSpPr>
        <xdr:cNvPr id="602" name="楕円 601"/>
        <xdr:cNvSpPr/>
      </xdr:nvSpPr>
      <xdr:spPr>
        <a:xfrm>
          <a:off x="15430500" y="969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10520</xdr:rowOff>
    </xdr:from>
    <xdr:ext cx="534377" cy="259045"/>
    <xdr:sp macro="" textlink="">
      <xdr:nvSpPr>
        <xdr:cNvPr id="603" name="テキスト ボックス 602"/>
        <xdr:cNvSpPr txBox="1"/>
      </xdr:nvSpPr>
      <xdr:spPr>
        <a:xfrm>
          <a:off x="15214111" y="978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71336</xdr:rowOff>
    </xdr:from>
    <xdr:to>
      <xdr:col>76</xdr:col>
      <xdr:colOff>165100</xdr:colOff>
      <xdr:row>56</xdr:row>
      <xdr:rowOff>1486</xdr:rowOff>
    </xdr:to>
    <xdr:sp macro="" textlink="">
      <xdr:nvSpPr>
        <xdr:cNvPr id="604" name="楕円 603"/>
        <xdr:cNvSpPr/>
      </xdr:nvSpPr>
      <xdr:spPr>
        <a:xfrm>
          <a:off x="14541500" y="950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18013</xdr:rowOff>
    </xdr:from>
    <xdr:ext cx="534377" cy="259045"/>
    <xdr:sp macro="" textlink="">
      <xdr:nvSpPr>
        <xdr:cNvPr id="605" name="テキスト ボックス 604"/>
        <xdr:cNvSpPr txBox="1"/>
      </xdr:nvSpPr>
      <xdr:spPr>
        <a:xfrm>
          <a:off x="14325111" y="927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163995</xdr:rowOff>
    </xdr:from>
    <xdr:to>
      <xdr:col>72</xdr:col>
      <xdr:colOff>38100</xdr:colOff>
      <xdr:row>57</xdr:row>
      <xdr:rowOff>94145</xdr:rowOff>
    </xdr:to>
    <xdr:sp macro="" textlink="">
      <xdr:nvSpPr>
        <xdr:cNvPr id="606" name="楕円 605"/>
        <xdr:cNvSpPr/>
      </xdr:nvSpPr>
      <xdr:spPr>
        <a:xfrm>
          <a:off x="13652500" y="976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85272</xdr:rowOff>
    </xdr:from>
    <xdr:ext cx="534377" cy="259045"/>
    <xdr:sp macro="" textlink="">
      <xdr:nvSpPr>
        <xdr:cNvPr id="607" name="テキスト ボックス 606"/>
        <xdr:cNvSpPr txBox="1"/>
      </xdr:nvSpPr>
      <xdr:spPr>
        <a:xfrm>
          <a:off x="13436111" y="985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22282</xdr:rowOff>
    </xdr:from>
    <xdr:to>
      <xdr:col>67</xdr:col>
      <xdr:colOff>101600</xdr:colOff>
      <xdr:row>57</xdr:row>
      <xdr:rowOff>123882</xdr:rowOff>
    </xdr:to>
    <xdr:sp macro="" textlink="">
      <xdr:nvSpPr>
        <xdr:cNvPr id="608" name="楕円 607"/>
        <xdr:cNvSpPr/>
      </xdr:nvSpPr>
      <xdr:spPr>
        <a:xfrm>
          <a:off x="12763500" y="979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115009</xdr:rowOff>
    </xdr:from>
    <xdr:ext cx="534377" cy="259045"/>
    <xdr:sp macro="" textlink="">
      <xdr:nvSpPr>
        <xdr:cNvPr id="609" name="テキスト ボックス 608"/>
        <xdr:cNvSpPr txBox="1"/>
      </xdr:nvSpPr>
      <xdr:spPr>
        <a:xfrm>
          <a:off x="12547111" y="988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3" name="テキスト ボックス 622"/>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5" name="テキスト ボックス 624"/>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7" name="テキスト ボックス 626"/>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57785</xdr:rowOff>
    </xdr:from>
    <xdr:to>
      <xdr:col>85</xdr:col>
      <xdr:colOff>126364</xdr:colOff>
      <xdr:row>79</xdr:row>
      <xdr:rowOff>44450</xdr:rowOff>
    </xdr:to>
    <xdr:cxnSp macro="">
      <xdr:nvCxnSpPr>
        <xdr:cNvPr id="633" name="直線コネクタ 632"/>
        <xdr:cNvCxnSpPr/>
      </xdr:nvCxnSpPr>
      <xdr:spPr>
        <a:xfrm flipV="1">
          <a:off x="16317595" y="12059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4462</xdr:rowOff>
    </xdr:from>
    <xdr:ext cx="534377" cy="259045"/>
    <xdr:sp macro="" textlink="">
      <xdr:nvSpPr>
        <xdr:cNvPr id="636" name="災害復旧費最大値テキスト"/>
        <xdr:cNvSpPr txBox="1"/>
      </xdr:nvSpPr>
      <xdr:spPr>
        <a:xfrm>
          <a:off x="16370300" y="1183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57785</xdr:rowOff>
    </xdr:from>
    <xdr:to>
      <xdr:col>86</xdr:col>
      <xdr:colOff>25400</xdr:colOff>
      <xdr:row>70</xdr:row>
      <xdr:rowOff>57785</xdr:rowOff>
    </xdr:to>
    <xdr:cxnSp macro="">
      <xdr:nvCxnSpPr>
        <xdr:cNvPr id="637" name="直線コネクタ 636"/>
        <xdr:cNvCxnSpPr/>
      </xdr:nvCxnSpPr>
      <xdr:spPr>
        <a:xfrm>
          <a:off x="16230600" y="1205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8" name="直線コネクタ 637"/>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89933</xdr:rowOff>
    </xdr:from>
    <xdr:ext cx="378565" cy="259045"/>
    <xdr:sp macro="" textlink="">
      <xdr:nvSpPr>
        <xdr:cNvPr id="639" name="災害復旧費平均値テキスト"/>
        <xdr:cNvSpPr txBox="1"/>
      </xdr:nvSpPr>
      <xdr:spPr>
        <a:xfrm>
          <a:off x="16370300" y="13291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67056</xdr:rowOff>
    </xdr:from>
    <xdr:to>
      <xdr:col>85</xdr:col>
      <xdr:colOff>177800</xdr:colOff>
      <xdr:row>78</xdr:row>
      <xdr:rowOff>168656</xdr:rowOff>
    </xdr:to>
    <xdr:sp macro="" textlink="">
      <xdr:nvSpPr>
        <xdr:cNvPr id="640" name="フローチャート: 判断 639"/>
        <xdr:cNvSpPr/>
      </xdr:nvSpPr>
      <xdr:spPr>
        <a:xfrm>
          <a:off x="16268700" y="134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1" name="直線コネクタ 640"/>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165608</xdr:rowOff>
    </xdr:from>
    <xdr:to>
      <xdr:col>81</xdr:col>
      <xdr:colOff>101600</xdr:colOff>
      <xdr:row>78</xdr:row>
      <xdr:rowOff>95758</xdr:rowOff>
    </xdr:to>
    <xdr:sp macro="" textlink="">
      <xdr:nvSpPr>
        <xdr:cNvPr id="642" name="フローチャート: 判断 641"/>
        <xdr:cNvSpPr/>
      </xdr:nvSpPr>
      <xdr:spPr>
        <a:xfrm>
          <a:off x="15430500" y="1336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112285</xdr:rowOff>
    </xdr:from>
    <xdr:ext cx="469744" cy="259045"/>
    <xdr:sp macro="" textlink="">
      <xdr:nvSpPr>
        <xdr:cNvPr id="643" name="テキスト ボックス 642"/>
        <xdr:cNvSpPr txBox="1"/>
      </xdr:nvSpPr>
      <xdr:spPr>
        <a:xfrm>
          <a:off x="15246428" y="1314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4" name="直線コネクタ 643"/>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127254</xdr:rowOff>
    </xdr:from>
    <xdr:to>
      <xdr:col>76</xdr:col>
      <xdr:colOff>165100</xdr:colOff>
      <xdr:row>77</xdr:row>
      <xdr:rowOff>57404</xdr:rowOff>
    </xdr:to>
    <xdr:sp macro="" textlink="">
      <xdr:nvSpPr>
        <xdr:cNvPr id="645" name="フローチャート: 判断 644"/>
        <xdr:cNvSpPr/>
      </xdr:nvSpPr>
      <xdr:spPr>
        <a:xfrm>
          <a:off x="14541500" y="13157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73931</xdr:rowOff>
    </xdr:from>
    <xdr:ext cx="469744" cy="259045"/>
    <xdr:sp macro="" textlink="">
      <xdr:nvSpPr>
        <xdr:cNvPr id="646" name="テキスト ボックス 645"/>
        <xdr:cNvSpPr txBox="1"/>
      </xdr:nvSpPr>
      <xdr:spPr>
        <a:xfrm>
          <a:off x="14357428" y="12932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7" name="直線コネクタ 646"/>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9017</xdr:rowOff>
    </xdr:from>
    <xdr:to>
      <xdr:col>72</xdr:col>
      <xdr:colOff>38100</xdr:colOff>
      <xdr:row>77</xdr:row>
      <xdr:rowOff>110617</xdr:rowOff>
    </xdr:to>
    <xdr:sp macro="" textlink="">
      <xdr:nvSpPr>
        <xdr:cNvPr id="648" name="フローチャート: 判断 647"/>
        <xdr:cNvSpPr/>
      </xdr:nvSpPr>
      <xdr:spPr>
        <a:xfrm>
          <a:off x="13652500" y="1321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127144</xdr:rowOff>
    </xdr:from>
    <xdr:ext cx="469744" cy="259045"/>
    <xdr:sp macro="" textlink="">
      <xdr:nvSpPr>
        <xdr:cNvPr id="649" name="テキスト ボックス 648"/>
        <xdr:cNvSpPr txBox="1"/>
      </xdr:nvSpPr>
      <xdr:spPr>
        <a:xfrm>
          <a:off x="13468428" y="1298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64263</xdr:rowOff>
    </xdr:from>
    <xdr:to>
      <xdr:col>67</xdr:col>
      <xdr:colOff>101600</xdr:colOff>
      <xdr:row>77</xdr:row>
      <xdr:rowOff>165863</xdr:rowOff>
    </xdr:to>
    <xdr:sp macro="" textlink="">
      <xdr:nvSpPr>
        <xdr:cNvPr id="650" name="フローチャート: 判断 649"/>
        <xdr:cNvSpPr/>
      </xdr:nvSpPr>
      <xdr:spPr>
        <a:xfrm>
          <a:off x="12763500" y="1326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10940</xdr:rowOff>
    </xdr:from>
    <xdr:ext cx="469744" cy="259045"/>
    <xdr:sp macro="" textlink="">
      <xdr:nvSpPr>
        <xdr:cNvPr id="651" name="テキスト ボックス 650"/>
        <xdr:cNvSpPr txBox="1"/>
      </xdr:nvSpPr>
      <xdr:spPr>
        <a:xfrm>
          <a:off x="12579428" y="1304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7" name="楕円 65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8"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9" name="楕円 65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0" name="テキスト ボックス 659"/>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1" name="楕円 66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2" name="テキスト ボックス 661"/>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3" name="楕円 66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4" name="テキスト ボックス 663"/>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5" name="楕円 66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6" name="テキスト ボックス 665"/>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7" name="テキスト ボックス 676"/>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9" name="テキスト ボックス 678"/>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9" name="テキスト ボックス 688"/>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1" name="テキスト ボックス 69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108153</xdr:rowOff>
    </xdr:from>
    <xdr:to>
      <xdr:col>85</xdr:col>
      <xdr:colOff>126364</xdr:colOff>
      <xdr:row>98</xdr:row>
      <xdr:rowOff>38398</xdr:rowOff>
    </xdr:to>
    <xdr:cxnSp macro="">
      <xdr:nvCxnSpPr>
        <xdr:cNvPr id="693" name="直線コネクタ 692"/>
        <xdr:cNvCxnSpPr/>
      </xdr:nvCxnSpPr>
      <xdr:spPr>
        <a:xfrm flipV="1">
          <a:off x="16317595" y="15367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4" name="公債費最小値テキスト"/>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5" name="直線コネクタ 694"/>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54830</xdr:rowOff>
    </xdr:from>
    <xdr:ext cx="534377" cy="259045"/>
    <xdr:sp macro="" textlink="">
      <xdr:nvSpPr>
        <xdr:cNvPr id="696" name="公債費最大値テキスト"/>
        <xdr:cNvSpPr txBox="1"/>
      </xdr:nvSpPr>
      <xdr:spPr>
        <a:xfrm>
          <a:off x="16370300" y="1514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62,216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108153</xdr:rowOff>
    </xdr:from>
    <xdr:to>
      <xdr:col>86</xdr:col>
      <xdr:colOff>25400</xdr:colOff>
      <xdr:row>89</xdr:row>
      <xdr:rowOff>108153</xdr:rowOff>
    </xdr:to>
    <xdr:cxnSp macro="">
      <xdr:nvCxnSpPr>
        <xdr:cNvPr id="697" name="直線コネクタ 696"/>
        <xdr:cNvCxnSpPr/>
      </xdr:nvCxnSpPr>
      <xdr:spPr>
        <a:xfrm>
          <a:off x="16230600" y="15367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108283</xdr:rowOff>
    </xdr:from>
    <xdr:to>
      <xdr:col>85</xdr:col>
      <xdr:colOff>127000</xdr:colOff>
      <xdr:row>96</xdr:row>
      <xdr:rowOff>36830</xdr:rowOff>
    </xdr:to>
    <xdr:cxnSp macro="">
      <xdr:nvCxnSpPr>
        <xdr:cNvPr id="698" name="直線コネクタ 697"/>
        <xdr:cNvCxnSpPr/>
      </xdr:nvCxnSpPr>
      <xdr:spPr>
        <a:xfrm>
          <a:off x="15481300" y="16396033"/>
          <a:ext cx="838200" cy="99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26607</xdr:rowOff>
    </xdr:from>
    <xdr:ext cx="534377" cy="259045"/>
    <xdr:sp macro="" textlink="">
      <xdr:nvSpPr>
        <xdr:cNvPr id="699" name="公債費平均値テキスト"/>
        <xdr:cNvSpPr txBox="1"/>
      </xdr:nvSpPr>
      <xdr:spPr>
        <a:xfrm>
          <a:off x="16370300" y="15971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3730</xdr:rowOff>
    </xdr:from>
    <xdr:to>
      <xdr:col>85</xdr:col>
      <xdr:colOff>177800</xdr:colOff>
      <xdr:row>94</xdr:row>
      <xdr:rowOff>105330</xdr:rowOff>
    </xdr:to>
    <xdr:sp macro="" textlink="">
      <xdr:nvSpPr>
        <xdr:cNvPr id="700" name="フローチャート: 判断 699"/>
        <xdr:cNvSpPr/>
      </xdr:nvSpPr>
      <xdr:spPr>
        <a:xfrm>
          <a:off x="16268700" y="1612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108283</xdr:rowOff>
    </xdr:from>
    <xdr:to>
      <xdr:col>81</xdr:col>
      <xdr:colOff>50800</xdr:colOff>
      <xdr:row>96</xdr:row>
      <xdr:rowOff>127257</xdr:rowOff>
    </xdr:to>
    <xdr:cxnSp macro="">
      <xdr:nvCxnSpPr>
        <xdr:cNvPr id="701" name="直線コネクタ 700"/>
        <xdr:cNvCxnSpPr/>
      </xdr:nvCxnSpPr>
      <xdr:spPr>
        <a:xfrm flipV="1">
          <a:off x="14592300" y="16396033"/>
          <a:ext cx="889000" cy="19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8727</xdr:rowOff>
    </xdr:from>
    <xdr:to>
      <xdr:col>81</xdr:col>
      <xdr:colOff>101600</xdr:colOff>
      <xdr:row>94</xdr:row>
      <xdr:rowOff>110327</xdr:rowOff>
    </xdr:to>
    <xdr:sp macro="" textlink="">
      <xdr:nvSpPr>
        <xdr:cNvPr id="702" name="フローチャート: 判断 701"/>
        <xdr:cNvSpPr/>
      </xdr:nvSpPr>
      <xdr:spPr>
        <a:xfrm>
          <a:off x="15430500" y="16125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126854</xdr:rowOff>
    </xdr:from>
    <xdr:ext cx="534377" cy="259045"/>
    <xdr:sp macro="" textlink="">
      <xdr:nvSpPr>
        <xdr:cNvPr id="703" name="テキスト ボックス 702"/>
        <xdr:cNvSpPr txBox="1"/>
      </xdr:nvSpPr>
      <xdr:spPr>
        <a:xfrm>
          <a:off x="15214111" y="1590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127257</xdr:rowOff>
    </xdr:from>
    <xdr:to>
      <xdr:col>76</xdr:col>
      <xdr:colOff>114300</xdr:colOff>
      <xdr:row>97</xdr:row>
      <xdr:rowOff>33793</xdr:rowOff>
    </xdr:to>
    <xdr:cxnSp macro="">
      <xdr:nvCxnSpPr>
        <xdr:cNvPr id="704" name="直線コネクタ 703"/>
        <xdr:cNvCxnSpPr/>
      </xdr:nvCxnSpPr>
      <xdr:spPr>
        <a:xfrm flipV="1">
          <a:off x="13703300" y="16586457"/>
          <a:ext cx="889000" cy="77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32338</xdr:rowOff>
    </xdr:from>
    <xdr:to>
      <xdr:col>76</xdr:col>
      <xdr:colOff>165100</xdr:colOff>
      <xdr:row>94</xdr:row>
      <xdr:rowOff>133938</xdr:rowOff>
    </xdr:to>
    <xdr:sp macro="" textlink="">
      <xdr:nvSpPr>
        <xdr:cNvPr id="705" name="フローチャート: 判断 704"/>
        <xdr:cNvSpPr/>
      </xdr:nvSpPr>
      <xdr:spPr>
        <a:xfrm>
          <a:off x="14541500" y="16148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150465</xdr:rowOff>
    </xdr:from>
    <xdr:ext cx="534377" cy="259045"/>
    <xdr:sp macro="" textlink="">
      <xdr:nvSpPr>
        <xdr:cNvPr id="706" name="テキスト ボックス 705"/>
        <xdr:cNvSpPr txBox="1"/>
      </xdr:nvSpPr>
      <xdr:spPr>
        <a:xfrm>
          <a:off x="14325111" y="1592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33793</xdr:rowOff>
    </xdr:from>
    <xdr:to>
      <xdr:col>71</xdr:col>
      <xdr:colOff>177800</xdr:colOff>
      <xdr:row>97</xdr:row>
      <xdr:rowOff>91858</xdr:rowOff>
    </xdr:to>
    <xdr:cxnSp macro="">
      <xdr:nvCxnSpPr>
        <xdr:cNvPr id="707" name="直線コネクタ 706"/>
        <xdr:cNvCxnSpPr/>
      </xdr:nvCxnSpPr>
      <xdr:spPr>
        <a:xfrm flipV="1">
          <a:off x="12814300" y="16664443"/>
          <a:ext cx="889000" cy="5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10131</xdr:rowOff>
    </xdr:from>
    <xdr:to>
      <xdr:col>72</xdr:col>
      <xdr:colOff>38100</xdr:colOff>
      <xdr:row>94</xdr:row>
      <xdr:rowOff>111731</xdr:rowOff>
    </xdr:to>
    <xdr:sp macro="" textlink="">
      <xdr:nvSpPr>
        <xdr:cNvPr id="708" name="フローチャート: 判断 707"/>
        <xdr:cNvSpPr/>
      </xdr:nvSpPr>
      <xdr:spPr>
        <a:xfrm>
          <a:off x="13652500" y="1612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128258</xdr:rowOff>
    </xdr:from>
    <xdr:ext cx="534377" cy="259045"/>
    <xdr:sp macro="" textlink="">
      <xdr:nvSpPr>
        <xdr:cNvPr id="709" name="テキスト ボックス 708"/>
        <xdr:cNvSpPr txBox="1"/>
      </xdr:nvSpPr>
      <xdr:spPr>
        <a:xfrm>
          <a:off x="13436111" y="1590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162085</xdr:rowOff>
    </xdr:from>
    <xdr:to>
      <xdr:col>67</xdr:col>
      <xdr:colOff>101600</xdr:colOff>
      <xdr:row>94</xdr:row>
      <xdr:rowOff>92235</xdr:rowOff>
    </xdr:to>
    <xdr:sp macro="" textlink="">
      <xdr:nvSpPr>
        <xdr:cNvPr id="710" name="フローチャート: 判断 709"/>
        <xdr:cNvSpPr/>
      </xdr:nvSpPr>
      <xdr:spPr>
        <a:xfrm>
          <a:off x="12763500" y="1610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108762</xdr:rowOff>
    </xdr:from>
    <xdr:ext cx="534377" cy="259045"/>
    <xdr:sp macro="" textlink="">
      <xdr:nvSpPr>
        <xdr:cNvPr id="711" name="テキスト ボックス 710"/>
        <xdr:cNvSpPr txBox="1"/>
      </xdr:nvSpPr>
      <xdr:spPr>
        <a:xfrm>
          <a:off x="12547111" y="15882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157480</xdr:rowOff>
    </xdr:from>
    <xdr:to>
      <xdr:col>85</xdr:col>
      <xdr:colOff>177800</xdr:colOff>
      <xdr:row>96</xdr:row>
      <xdr:rowOff>87630</xdr:rowOff>
    </xdr:to>
    <xdr:sp macro="" textlink="">
      <xdr:nvSpPr>
        <xdr:cNvPr id="717" name="楕円 716"/>
        <xdr:cNvSpPr/>
      </xdr:nvSpPr>
      <xdr:spPr>
        <a:xfrm>
          <a:off x="16268700" y="1644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135907</xdr:rowOff>
    </xdr:from>
    <xdr:ext cx="534377" cy="259045"/>
    <xdr:sp macro="" textlink="">
      <xdr:nvSpPr>
        <xdr:cNvPr id="718" name="公債費該当値テキスト"/>
        <xdr:cNvSpPr txBox="1"/>
      </xdr:nvSpPr>
      <xdr:spPr>
        <a:xfrm>
          <a:off x="16370300" y="1642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57483</xdr:rowOff>
    </xdr:from>
    <xdr:to>
      <xdr:col>81</xdr:col>
      <xdr:colOff>101600</xdr:colOff>
      <xdr:row>95</xdr:row>
      <xdr:rowOff>159083</xdr:rowOff>
    </xdr:to>
    <xdr:sp macro="" textlink="">
      <xdr:nvSpPr>
        <xdr:cNvPr id="719" name="楕円 718"/>
        <xdr:cNvSpPr/>
      </xdr:nvSpPr>
      <xdr:spPr>
        <a:xfrm>
          <a:off x="15430500" y="1634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150210</xdr:rowOff>
    </xdr:from>
    <xdr:ext cx="534377" cy="259045"/>
    <xdr:sp macro="" textlink="">
      <xdr:nvSpPr>
        <xdr:cNvPr id="720" name="テキスト ボックス 719"/>
        <xdr:cNvSpPr txBox="1"/>
      </xdr:nvSpPr>
      <xdr:spPr>
        <a:xfrm>
          <a:off x="15214111" y="1643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76457</xdr:rowOff>
    </xdr:from>
    <xdr:to>
      <xdr:col>76</xdr:col>
      <xdr:colOff>165100</xdr:colOff>
      <xdr:row>97</xdr:row>
      <xdr:rowOff>6607</xdr:rowOff>
    </xdr:to>
    <xdr:sp macro="" textlink="">
      <xdr:nvSpPr>
        <xdr:cNvPr id="721" name="楕円 720"/>
        <xdr:cNvSpPr/>
      </xdr:nvSpPr>
      <xdr:spPr>
        <a:xfrm>
          <a:off x="14541500" y="1653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169184</xdr:rowOff>
    </xdr:from>
    <xdr:ext cx="534377" cy="259045"/>
    <xdr:sp macro="" textlink="">
      <xdr:nvSpPr>
        <xdr:cNvPr id="722" name="テキスト ボックス 721"/>
        <xdr:cNvSpPr txBox="1"/>
      </xdr:nvSpPr>
      <xdr:spPr>
        <a:xfrm>
          <a:off x="14325111" y="1662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154443</xdr:rowOff>
    </xdr:from>
    <xdr:to>
      <xdr:col>72</xdr:col>
      <xdr:colOff>38100</xdr:colOff>
      <xdr:row>97</xdr:row>
      <xdr:rowOff>84593</xdr:rowOff>
    </xdr:to>
    <xdr:sp macro="" textlink="">
      <xdr:nvSpPr>
        <xdr:cNvPr id="723" name="楕円 722"/>
        <xdr:cNvSpPr/>
      </xdr:nvSpPr>
      <xdr:spPr>
        <a:xfrm>
          <a:off x="13652500" y="1661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75720</xdr:rowOff>
    </xdr:from>
    <xdr:ext cx="534377" cy="259045"/>
    <xdr:sp macro="" textlink="">
      <xdr:nvSpPr>
        <xdr:cNvPr id="724" name="テキスト ボックス 723"/>
        <xdr:cNvSpPr txBox="1"/>
      </xdr:nvSpPr>
      <xdr:spPr>
        <a:xfrm>
          <a:off x="13436111" y="1670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41058</xdr:rowOff>
    </xdr:from>
    <xdr:to>
      <xdr:col>67</xdr:col>
      <xdr:colOff>101600</xdr:colOff>
      <xdr:row>97</xdr:row>
      <xdr:rowOff>142658</xdr:rowOff>
    </xdr:to>
    <xdr:sp macro="" textlink="">
      <xdr:nvSpPr>
        <xdr:cNvPr id="725" name="楕円 724"/>
        <xdr:cNvSpPr/>
      </xdr:nvSpPr>
      <xdr:spPr>
        <a:xfrm>
          <a:off x="12763500" y="1667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133785</xdr:rowOff>
    </xdr:from>
    <xdr:ext cx="534377" cy="259045"/>
    <xdr:sp macro="" textlink="">
      <xdr:nvSpPr>
        <xdr:cNvPr id="726" name="テキスト ボックス 725"/>
        <xdr:cNvSpPr txBox="1"/>
      </xdr:nvSpPr>
      <xdr:spPr>
        <a:xfrm>
          <a:off x="12547111" y="1676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40" name="テキスト ボックス 73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2" name="テキスト ボックス 74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4" name="テキスト ボックス 74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6" name="テキスト ボックス 74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8" name="テキスト ボックス 74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52756</xdr:rowOff>
    </xdr:from>
    <xdr:to>
      <xdr:col>116</xdr:col>
      <xdr:colOff>62864</xdr:colOff>
      <xdr:row>39</xdr:row>
      <xdr:rowOff>44450</xdr:rowOff>
    </xdr:to>
    <xdr:cxnSp macro="">
      <xdr:nvCxnSpPr>
        <xdr:cNvPr id="750" name="直線コネクタ 749"/>
        <xdr:cNvCxnSpPr/>
      </xdr:nvCxnSpPr>
      <xdr:spPr>
        <a:xfrm flipV="1">
          <a:off x="22159595" y="5367706"/>
          <a:ext cx="1269" cy="136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60482</xdr:rowOff>
    </xdr:from>
    <xdr:ext cx="249299" cy="259045"/>
    <xdr:sp macro="" textlink="">
      <xdr:nvSpPr>
        <xdr:cNvPr id="751" name="諸支出金最小値テキスト"/>
        <xdr:cNvSpPr txBox="1"/>
      </xdr:nvSpPr>
      <xdr:spPr>
        <a:xfrm>
          <a:off x="22212300" y="6747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170883</xdr:rowOff>
    </xdr:from>
    <xdr:ext cx="534377" cy="259045"/>
    <xdr:sp macro="" textlink="">
      <xdr:nvSpPr>
        <xdr:cNvPr id="753" name="諸支出金最大値テキスト"/>
        <xdr:cNvSpPr txBox="1"/>
      </xdr:nvSpPr>
      <xdr:spPr>
        <a:xfrm>
          <a:off x="22212300" y="514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35,782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52756</xdr:rowOff>
    </xdr:from>
    <xdr:to>
      <xdr:col>116</xdr:col>
      <xdr:colOff>152400</xdr:colOff>
      <xdr:row>31</xdr:row>
      <xdr:rowOff>52756</xdr:rowOff>
    </xdr:to>
    <xdr:cxnSp macro="">
      <xdr:nvCxnSpPr>
        <xdr:cNvPr id="754" name="直線コネクタ 753"/>
        <xdr:cNvCxnSpPr/>
      </xdr:nvCxnSpPr>
      <xdr:spPr>
        <a:xfrm>
          <a:off x="22072600" y="536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149382</xdr:rowOff>
    </xdr:from>
    <xdr:ext cx="469744" cy="259045"/>
    <xdr:sp macro="" textlink="">
      <xdr:nvSpPr>
        <xdr:cNvPr id="756" name="諸支出金平均値テキスト"/>
        <xdr:cNvSpPr txBox="1"/>
      </xdr:nvSpPr>
      <xdr:spPr>
        <a:xfrm>
          <a:off x="22212300" y="64930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126505</xdr:rowOff>
    </xdr:from>
    <xdr:to>
      <xdr:col>116</xdr:col>
      <xdr:colOff>114300</xdr:colOff>
      <xdr:row>39</xdr:row>
      <xdr:rowOff>56655</xdr:rowOff>
    </xdr:to>
    <xdr:sp macro="" textlink="">
      <xdr:nvSpPr>
        <xdr:cNvPr id="757" name="フローチャート: 判断 756"/>
        <xdr:cNvSpPr/>
      </xdr:nvSpPr>
      <xdr:spPr>
        <a:xfrm>
          <a:off x="22110700" y="664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154089</xdr:rowOff>
    </xdr:from>
    <xdr:to>
      <xdr:col>112</xdr:col>
      <xdr:colOff>38100</xdr:colOff>
      <xdr:row>39</xdr:row>
      <xdr:rowOff>84239</xdr:rowOff>
    </xdr:to>
    <xdr:sp macro="" textlink="">
      <xdr:nvSpPr>
        <xdr:cNvPr id="759" name="フローチャート: 判断 758"/>
        <xdr:cNvSpPr/>
      </xdr:nvSpPr>
      <xdr:spPr>
        <a:xfrm>
          <a:off x="21272500" y="666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100766</xdr:rowOff>
    </xdr:from>
    <xdr:ext cx="378565" cy="259045"/>
    <xdr:sp macro="" textlink="">
      <xdr:nvSpPr>
        <xdr:cNvPr id="760" name="テキスト ボックス 759"/>
        <xdr:cNvSpPr txBox="1"/>
      </xdr:nvSpPr>
      <xdr:spPr>
        <a:xfrm>
          <a:off x="21134017" y="6444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154356</xdr:rowOff>
    </xdr:from>
    <xdr:to>
      <xdr:col>107</xdr:col>
      <xdr:colOff>101600</xdr:colOff>
      <xdr:row>39</xdr:row>
      <xdr:rowOff>84506</xdr:rowOff>
    </xdr:to>
    <xdr:sp macro="" textlink="">
      <xdr:nvSpPr>
        <xdr:cNvPr id="762" name="フローチャート: 判断 761"/>
        <xdr:cNvSpPr/>
      </xdr:nvSpPr>
      <xdr:spPr>
        <a:xfrm>
          <a:off x="20383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101033</xdr:rowOff>
    </xdr:from>
    <xdr:ext cx="378565" cy="259045"/>
    <xdr:sp macro="" textlink="">
      <xdr:nvSpPr>
        <xdr:cNvPr id="763" name="テキスト ボックス 762"/>
        <xdr:cNvSpPr txBox="1"/>
      </xdr:nvSpPr>
      <xdr:spPr>
        <a:xfrm>
          <a:off x="20245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156756</xdr:rowOff>
    </xdr:from>
    <xdr:to>
      <xdr:col>102</xdr:col>
      <xdr:colOff>165100</xdr:colOff>
      <xdr:row>39</xdr:row>
      <xdr:rowOff>86906</xdr:rowOff>
    </xdr:to>
    <xdr:sp macro="" textlink="">
      <xdr:nvSpPr>
        <xdr:cNvPr id="765" name="フローチャート: 判断 764"/>
        <xdr:cNvSpPr/>
      </xdr:nvSpPr>
      <xdr:spPr>
        <a:xfrm>
          <a:off x="19494500" y="667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103433</xdr:rowOff>
    </xdr:from>
    <xdr:ext cx="378565" cy="259045"/>
    <xdr:sp macro="" textlink="">
      <xdr:nvSpPr>
        <xdr:cNvPr id="766" name="テキスト ボックス 765"/>
        <xdr:cNvSpPr txBox="1"/>
      </xdr:nvSpPr>
      <xdr:spPr>
        <a:xfrm>
          <a:off x="19356017" y="6447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153975</xdr:rowOff>
    </xdr:from>
    <xdr:to>
      <xdr:col>98</xdr:col>
      <xdr:colOff>38100</xdr:colOff>
      <xdr:row>39</xdr:row>
      <xdr:rowOff>84125</xdr:rowOff>
    </xdr:to>
    <xdr:sp macro="" textlink="">
      <xdr:nvSpPr>
        <xdr:cNvPr id="767" name="フローチャート: 判断 766"/>
        <xdr:cNvSpPr/>
      </xdr:nvSpPr>
      <xdr:spPr>
        <a:xfrm>
          <a:off x="18605500" y="66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100652</xdr:rowOff>
    </xdr:from>
    <xdr:ext cx="378565" cy="259045"/>
    <xdr:sp macro="" textlink="">
      <xdr:nvSpPr>
        <xdr:cNvPr id="768" name="テキスト ボックス 767"/>
        <xdr:cNvSpPr txBox="1"/>
      </xdr:nvSpPr>
      <xdr:spPr>
        <a:xfrm>
          <a:off x="18467017" y="6444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104932</xdr:rowOff>
    </xdr:from>
    <xdr:ext cx="249299" cy="259045"/>
    <xdr:sp macro="" textlink="">
      <xdr:nvSpPr>
        <xdr:cNvPr id="775" name="諸支出金該当値テキスト"/>
        <xdr:cNvSpPr txBox="1"/>
      </xdr:nvSpPr>
      <xdr:spPr>
        <a:xfrm>
          <a:off x="22212300" y="6620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多くの項目で住民１人当たりの決算額が類似団体を下回っているのは、類似団体中人口が最多であることが要因であると考えられる。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千葉県船橋市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は地方交付税の追加交付等があったため、実質収支が大幅に増加した。そのため、今年度の単年度収支及び実質単年度収支は赤字となっているが、財源調整基金の取り崩しもなく、安定した財政運営ができている。</a:t>
          </a:r>
        </a:p>
        <a:p>
          <a:r>
            <a:rPr kumimoji="1" lang="ja-JP" altLang="en-US" sz="1400">
              <a:latin typeface="ＭＳ ゴシック" pitchFamily="49" charset="-128"/>
              <a:ea typeface="ＭＳ ゴシック" pitchFamily="49" charset="-128"/>
            </a:rPr>
            <a:t>　財政調整基金については、約</a:t>
          </a:r>
          <a:r>
            <a:rPr kumimoji="1" lang="en-US" altLang="ja-JP" sz="1400">
              <a:latin typeface="ＭＳ ゴシック" pitchFamily="49" charset="-128"/>
              <a:ea typeface="ＭＳ ゴシック" pitchFamily="49" charset="-128"/>
            </a:rPr>
            <a:t>97</a:t>
          </a:r>
          <a:r>
            <a:rPr kumimoji="1" lang="ja-JP" altLang="en-US" sz="1400">
              <a:latin typeface="ＭＳ ゴシック" pitchFamily="49" charset="-128"/>
              <a:ea typeface="ＭＳ ゴシック" pitchFamily="49" charset="-128"/>
            </a:rPr>
            <a:t>億円積み立てを行ったが、公共施設等の大規模修繕等、今後予想される財政需要に備え、堅実な財政運営に努めたい。</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千葉県船橋市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一般会計について、前年度が大幅な黒字額となったため、</a:t>
          </a:r>
          <a:r>
            <a:rPr kumimoji="1" lang="en-US" altLang="ja-JP" sz="1400">
              <a:latin typeface="ＭＳ ゴシック" pitchFamily="49" charset="-128"/>
              <a:ea typeface="ＭＳ ゴシック" pitchFamily="49" charset="-128"/>
            </a:rPr>
            <a:t>2.75</a:t>
          </a:r>
          <a:r>
            <a:rPr kumimoji="1" lang="ja-JP" altLang="en-US" sz="1400">
              <a:latin typeface="ＭＳ ゴシック" pitchFamily="49" charset="-128"/>
              <a:ea typeface="ＭＳ ゴシック" pitchFamily="49" charset="-128"/>
            </a:rPr>
            <a:t>ポイント減少したが、平成３０年度から令和２年度と比較すると高い黒字額となっている。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82</v>
      </c>
      <c r="C2" s="182"/>
      <c r="D2" s="183"/>
    </row>
    <row r="3" spans="1:119" ht="18.75" customHeight="1" thickBot="1" x14ac:dyDescent="0.2">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245437120</v>
      </c>
      <c r="BO4" s="371"/>
      <c r="BP4" s="371"/>
      <c r="BQ4" s="371"/>
      <c r="BR4" s="371"/>
      <c r="BS4" s="371"/>
      <c r="BT4" s="371"/>
      <c r="BU4" s="372"/>
      <c r="BV4" s="370">
        <v>253140520</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5.3</v>
      </c>
      <c r="CU4" s="377"/>
      <c r="CV4" s="377"/>
      <c r="CW4" s="377"/>
      <c r="CX4" s="377"/>
      <c r="CY4" s="377"/>
      <c r="CZ4" s="377"/>
      <c r="DA4" s="378"/>
      <c r="DB4" s="376">
        <v>8</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238073168</v>
      </c>
      <c r="BO5" s="408"/>
      <c r="BP5" s="408"/>
      <c r="BQ5" s="408"/>
      <c r="BR5" s="408"/>
      <c r="BS5" s="408"/>
      <c r="BT5" s="408"/>
      <c r="BU5" s="409"/>
      <c r="BV5" s="407">
        <v>242389403</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93.1</v>
      </c>
      <c r="CU5" s="405"/>
      <c r="CV5" s="405"/>
      <c r="CW5" s="405"/>
      <c r="CX5" s="405"/>
      <c r="CY5" s="405"/>
      <c r="CZ5" s="405"/>
      <c r="DA5" s="406"/>
      <c r="DB5" s="404">
        <v>88.5</v>
      </c>
      <c r="DC5" s="405"/>
      <c r="DD5" s="405"/>
      <c r="DE5" s="405"/>
      <c r="DF5" s="405"/>
      <c r="DG5" s="405"/>
      <c r="DH5" s="405"/>
      <c r="DI5" s="406"/>
    </row>
    <row r="6" spans="1:119" ht="18.75" customHeight="1" x14ac:dyDescent="0.15">
      <c r="A6" s="181"/>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103</v>
      </c>
      <c r="AV6" s="440"/>
      <c r="AW6" s="440"/>
      <c r="AX6" s="440"/>
      <c r="AY6" s="441" t="s">
        <v>104</v>
      </c>
      <c r="AZ6" s="442"/>
      <c r="BA6" s="442"/>
      <c r="BB6" s="442"/>
      <c r="BC6" s="442"/>
      <c r="BD6" s="442"/>
      <c r="BE6" s="442"/>
      <c r="BF6" s="442"/>
      <c r="BG6" s="442"/>
      <c r="BH6" s="442"/>
      <c r="BI6" s="442"/>
      <c r="BJ6" s="442"/>
      <c r="BK6" s="442"/>
      <c r="BL6" s="442"/>
      <c r="BM6" s="443"/>
      <c r="BN6" s="407">
        <v>7363952</v>
      </c>
      <c r="BO6" s="408"/>
      <c r="BP6" s="408"/>
      <c r="BQ6" s="408"/>
      <c r="BR6" s="408"/>
      <c r="BS6" s="408"/>
      <c r="BT6" s="408"/>
      <c r="BU6" s="409"/>
      <c r="BV6" s="407">
        <v>10751117</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95.6</v>
      </c>
      <c r="CU6" s="445"/>
      <c r="CV6" s="445"/>
      <c r="CW6" s="445"/>
      <c r="CX6" s="445"/>
      <c r="CY6" s="445"/>
      <c r="CZ6" s="445"/>
      <c r="DA6" s="446"/>
      <c r="DB6" s="444">
        <v>95.6</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768819</v>
      </c>
      <c r="BO7" s="408"/>
      <c r="BP7" s="408"/>
      <c r="BQ7" s="408"/>
      <c r="BR7" s="408"/>
      <c r="BS7" s="408"/>
      <c r="BT7" s="408"/>
      <c r="BU7" s="409"/>
      <c r="BV7" s="407">
        <v>666170</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124872673</v>
      </c>
      <c r="CU7" s="408"/>
      <c r="CV7" s="408"/>
      <c r="CW7" s="408"/>
      <c r="CX7" s="408"/>
      <c r="CY7" s="408"/>
      <c r="CZ7" s="408"/>
      <c r="DA7" s="409"/>
      <c r="DB7" s="407">
        <v>125918304</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6595133</v>
      </c>
      <c r="BO8" s="408"/>
      <c r="BP8" s="408"/>
      <c r="BQ8" s="408"/>
      <c r="BR8" s="408"/>
      <c r="BS8" s="408"/>
      <c r="BT8" s="408"/>
      <c r="BU8" s="409"/>
      <c r="BV8" s="407">
        <v>10084947</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0.93</v>
      </c>
      <c r="CU8" s="448"/>
      <c r="CV8" s="448"/>
      <c r="CW8" s="448"/>
      <c r="CX8" s="448"/>
      <c r="CY8" s="448"/>
      <c r="CZ8" s="448"/>
      <c r="DA8" s="449"/>
      <c r="DB8" s="447">
        <v>0.94</v>
      </c>
      <c r="DC8" s="448"/>
      <c r="DD8" s="448"/>
      <c r="DE8" s="448"/>
      <c r="DF8" s="448"/>
      <c r="DG8" s="448"/>
      <c r="DH8" s="448"/>
      <c r="DI8" s="449"/>
    </row>
    <row r="9" spans="1:119" ht="18.75" customHeight="1" thickBot="1" x14ac:dyDescent="0.2">
      <c r="A9" s="181"/>
      <c r="B9" s="401" t="s">
        <v>114</v>
      </c>
      <c r="C9" s="402"/>
      <c r="D9" s="402"/>
      <c r="E9" s="402"/>
      <c r="F9" s="402"/>
      <c r="G9" s="402"/>
      <c r="H9" s="402"/>
      <c r="I9" s="402"/>
      <c r="J9" s="402"/>
      <c r="K9" s="450"/>
      <c r="L9" s="451" t="s">
        <v>115</v>
      </c>
      <c r="M9" s="452"/>
      <c r="N9" s="452"/>
      <c r="O9" s="452"/>
      <c r="P9" s="452"/>
      <c r="Q9" s="453"/>
      <c r="R9" s="454">
        <v>642907</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95</v>
      </c>
      <c r="AV9" s="440"/>
      <c r="AW9" s="440"/>
      <c r="AX9" s="440"/>
      <c r="AY9" s="441" t="s">
        <v>118</v>
      </c>
      <c r="AZ9" s="442"/>
      <c r="BA9" s="442"/>
      <c r="BB9" s="442"/>
      <c r="BC9" s="442"/>
      <c r="BD9" s="442"/>
      <c r="BE9" s="442"/>
      <c r="BF9" s="442"/>
      <c r="BG9" s="442"/>
      <c r="BH9" s="442"/>
      <c r="BI9" s="442"/>
      <c r="BJ9" s="442"/>
      <c r="BK9" s="442"/>
      <c r="BL9" s="442"/>
      <c r="BM9" s="443"/>
      <c r="BN9" s="407">
        <v>-3489814</v>
      </c>
      <c r="BO9" s="408"/>
      <c r="BP9" s="408"/>
      <c r="BQ9" s="408"/>
      <c r="BR9" s="408"/>
      <c r="BS9" s="408"/>
      <c r="BT9" s="408"/>
      <c r="BU9" s="409"/>
      <c r="BV9" s="407">
        <v>6386545</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11.7</v>
      </c>
      <c r="CU9" s="405"/>
      <c r="CV9" s="405"/>
      <c r="CW9" s="405"/>
      <c r="CX9" s="405"/>
      <c r="CY9" s="405"/>
      <c r="CZ9" s="405"/>
      <c r="DA9" s="406"/>
      <c r="DB9" s="404">
        <v>13.1</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120</v>
      </c>
      <c r="M10" s="437"/>
      <c r="N10" s="437"/>
      <c r="O10" s="437"/>
      <c r="P10" s="437"/>
      <c r="Q10" s="438"/>
      <c r="R10" s="458">
        <v>622890</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122</v>
      </c>
      <c r="AV10" s="440"/>
      <c r="AW10" s="440"/>
      <c r="AX10" s="440"/>
      <c r="AY10" s="441" t="s">
        <v>123</v>
      </c>
      <c r="AZ10" s="442"/>
      <c r="BA10" s="442"/>
      <c r="BB10" s="442"/>
      <c r="BC10" s="442"/>
      <c r="BD10" s="442"/>
      <c r="BE10" s="442"/>
      <c r="BF10" s="442"/>
      <c r="BG10" s="442"/>
      <c r="BH10" s="442"/>
      <c r="BI10" s="442"/>
      <c r="BJ10" s="442"/>
      <c r="BK10" s="442"/>
      <c r="BL10" s="442"/>
      <c r="BM10" s="443"/>
      <c r="BN10" s="407">
        <v>58</v>
      </c>
      <c r="BO10" s="408"/>
      <c r="BP10" s="408"/>
      <c r="BQ10" s="408"/>
      <c r="BR10" s="408"/>
      <c r="BS10" s="408"/>
      <c r="BT10" s="408"/>
      <c r="BU10" s="409"/>
      <c r="BV10" s="407">
        <v>44</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95</v>
      </c>
      <c r="AV11" s="440"/>
      <c r="AW11" s="440"/>
      <c r="AX11" s="440"/>
      <c r="AY11" s="441" t="s">
        <v>128</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2890785</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130</v>
      </c>
      <c r="DC11" s="448"/>
      <c r="DD11" s="448"/>
      <c r="DE11" s="448"/>
      <c r="DF11" s="448"/>
      <c r="DG11" s="448"/>
      <c r="DH11" s="448"/>
      <c r="DI11" s="449"/>
    </row>
    <row r="12" spans="1:119" ht="18.75" customHeight="1" x14ac:dyDescent="0.15">
      <c r="A12" s="181"/>
      <c r="B12" s="467" t="s">
        <v>131</v>
      </c>
      <c r="C12" s="468"/>
      <c r="D12" s="468"/>
      <c r="E12" s="468"/>
      <c r="F12" s="468"/>
      <c r="G12" s="468"/>
      <c r="H12" s="468"/>
      <c r="I12" s="468"/>
      <c r="J12" s="468"/>
      <c r="K12" s="469"/>
      <c r="L12" s="476" t="s">
        <v>132</v>
      </c>
      <c r="M12" s="477"/>
      <c r="N12" s="477"/>
      <c r="O12" s="477"/>
      <c r="P12" s="477"/>
      <c r="Q12" s="478"/>
      <c r="R12" s="479">
        <v>647037</v>
      </c>
      <c r="S12" s="480"/>
      <c r="T12" s="480"/>
      <c r="U12" s="480"/>
      <c r="V12" s="481"/>
      <c r="W12" s="482" t="s">
        <v>1</v>
      </c>
      <c r="X12" s="440"/>
      <c r="Y12" s="440"/>
      <c r="Z12" s="440"/>
      <c r="AA12" s="440"/>
      <c r="AB12" s="483"/>
      <c r="AC12" s="484" t="s">
        <v>133</v>
      </c>
      <c r="AD12" s="485"/>
      <c r="AE12" s="485"/>
      <c r="AF12" s="485"/>
      <c r="AG12" s="486"/>
      <c r="AH12" s="484" t="s">
        <v>134</v>
      </c>
      <c r="AI12" s="485"/>
      <c r="AJ12" s="485"/>
      <c r="AK12" s="485"/>
      <c r="AL12" s="487"/>
      <c r="AM12" s="436" t="s">
        <v>135</v>
      </c>
      <c r="AN12" s="437"/>
      <c r="AO12" s="437"/>
      <c r="AP12" s="437"/>
      <c r="AQ12" s="437"/>
      <c r="AR12" s="437"/>
      <c r="AS12" s="437"/>
      <c r="AT12" s="438"/>
      <c r="AU12" s="439" t="s">
        <v>95</v>
      </c>
      <c r="AV12" s="440"/>
      <c r="AW12" s="440"/>
      <c r="AX12" s="440"/>
      <c r="AY12" s="441" t="s">
        <v>136</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137</v>
      </c>
      <c r="CE12" s="411"/>
      <c r="CF12" s="411"/>
      <c r="CG12" s="411"/>
      <c r="CH12" s="411"/>
      <c r="CI12" s="411"/>
      <c r="CJ12" s="411"/>
      <c r="CK12" s="411"/>
      <c r="CL12" s="411"/>
      <c r="CM12" s="411"/>
      <c r="CN12" s="411"/>
      <c r="CO12" s="411"/>
      <c r="CP12" s="411"/>
      <c r="CQ12" s="411"/>
      <c r="CR12" s="411"/>
      <c r="CS12" s="412"/>
      <c r="CT12" s="447" t="s">
        <v>138</v>
      </c>
      <c r="CU12" s="448"/>
      <c r="CV12" s="448"/>
      <c r="CW12" s="448"/>
      <c r="CX12" s="448"/>
      <c r="CY12" s="448"/>
      <c r="CZ12" s="448"/>
      <c r="DA12" s="449"/>
      <c r="DB12" s="447" t="s">
        <v>130</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139</v>
      </c>
      <c r="N13" s="499"/>
      <c r="O13" s="499"/>
      <c r="P13" s="499"/>
      <c r="Q13" s="500"/>
      <c r="R13" s="491">
        <v>627773</v>
      </c>
      <c r="S13" s="492"/>
      <c r="T13" s="492"/>
      <c r="U13" s="492"/>
      <c r="V13" s="493"/>
      <c r="W13" s="423" t="s">
        <v>140</v>
      </c>
      <c r="X13" s="424"/>
      <c r="Y13" s="424"/>
      <c r="Z13" s="424"/>
      <c r="AA13" s="424"/>
      <c r="AB13" s="414"/>
      <c r="AC13" s="458">
        <v>2258</v>
      </c>
      <c r="AD13" s="459"/>
      <c r="AE13" s="459"/>
      <c r="AF13" s="459"/>
      <c r="AG13" s="501"/>
      <c r="AH13" s="458">
        <v>2388</v>
      </c>
      <c r="AI13" s="459"/>
      <c r="AJ13" s="459"/>
      <c r="AK13" s="459"/>
      <c r="AL13" s="460"/>
      <c r="AM13" s="436" t="s">
        <v>141</v>
      </c>
      <c r="AN13" s="437"/>
      <c r="AO13" s="437"/>
      <c r="AP13" s="437"/>
      <c r="AQ13" s="437"/>
      <c r="AR13" s="437"/>
      <c r="AS13" s="437"/>
      <c r="AT13" s="438"/>
      <c r="AU13" s="439" t="s">
        <v>107</v>
      </c>
      <c r="AV13" s="440"/>
      <c r="AW13" s="440"/>
      <c r="AX13" s="440"/>
      <c r="AY13" s="441" t="s">
        <v>142</v>
      </c>
      <c r="AZ13" s="442"/>
      <c r="BA13" s="442"/>
      <c r="BB13" s="442"/>
      <c r="BC13" s="442"/>
      <c r="BD13" s="442"/>
      <c r="BE13" s="442"/>
      <c r="BF13" s="442"/>
      <c r="BG13" s="442"/>
      <c r="BH13" s="442"/>
      <c r="BI13" s="442"/>
      <c r="BJ13" s="442"/>
      <c r="BK13" s="442"/>
      <c r="BL13" s="442"/>
      <c r="BM13" s="443"/>
      <c r="BN13" s="407">
        <v>-3489756</v>
      </c>
      <c r="BO13" s="408"/>
      <c r="BP13" s="408"/>
      <c r="BQ13" s="408"/>
      <c r="BR13" s="408"/>
      <c r="BS13" s="408"/>
      <c r="BT13" s="408"/>
      <c r="BU13" s="409"/>
      <c r="BV13" s="407">
        <v>9277374</v>
      </c>
      <c r="BW13" s="408"/>
      <c r="BX13" s="408"/>
      <c r="BY13" s="408"/>
      <c r="BZ13" s="408"/>
      <c r="CA13" s="408"/>
      <c r="CB13" s="408"/>
      <c r="CC13" s="409"/>
      <c r="CD13" s="410" t="s">
        <v>143</v>
      </c>
      <c r="CE13" s="411"/>
      <c r="CF13" s="411"/>
      <c r="CG13" s="411"/>
      <c r="CH13" s="411"/>
      <c r="CI13" s="411"/>
      <c r="CJ13" s="411"/>
      <c r="CK13" s="411"/>
      <c r="CL13" s="411"/>
      <c r="CM13" s="411"/>
      <c r="CN13" s="411"/>
      <c r="CO13" s="411"/>
      <c r="CP13" s="411"/>
      <c r="CQ13" s="411"/>
      <c r="CR13" s="411"/>
      <c r="CS13" s="412"/>
      <c r="CT13" s="404">
        <v>3.4</v>
      </c>
      <c r="CU13" s="405"/>
      <c r="CV13" s="405"/>
      <c r="CW13" s="405"/>
      <c r="CX13" s="405"/>
      <c r="CY13" s="405"/>
      <c r="CZ13" s="405"/>
      <c r="DA13" s="406"/>
      <c r="DB13" s="404">
        <v>2.9</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144</v>
      </c>
      <c r="M14" s="489"/>
      <c r="N14" s="489"/>
      <c r="O14" s="489"/>
      <c r="P14" s="489"/>
      <c r="Q14" s="490"/>
      <c r="R14" s="491">
        <v>645718</v>
      </c>
      <c r="S14" s="492"/>
      <c r="T14" s="492"/>
      <c r="U14" s="492"/>
      <c r="V14" s="493"/>
      <c r="W14" s="397"/>
      <c r="X14" s="398"/>
      <c r="Y14" s="398"/>
      <c r="Z14" s="398"/>
      <c r="AA14" s="398"/>
      <c r="AB14" s="387"/>
      <c r="AC14" s="494">
        <v>0.8</v>
      </c>
      <c r="AD14" s="495"/>
      <c r="AE14" s="495"/>
      <c r="AF14" s="495"/>
      <c r="AG14" s="496"/>
      <c r="AH14" s="494">
        <v>0.9</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145</v>
      </c>
      <c r="CE14" s="503"/>
      <c r="CF14" s="503"/>
      <c r="CG14" s="503"/>
      <c r="CH14" s="503"/>
      <c r="CI14" s="503"/>
      <c r="CJ14" s="503"/>
      <c r="CK14" s="503"/>
      <c r="CL14" s="503"/>
      <c r="CM14" s="503"/>
      <c r="CN14" s="503"/>
      <c r="CO14" s="503"/>
      <c r="CP14" s="503"/>
      <c r="CQ14" s="503"/>
      <c r="CR14" s="503"/>
      <c r="CS14" s="504"/>
      <c r="CT14" s="505" t="s">
        <v>130</v>
      </c>
      <c r="CU14" s="506"/>
      <c r="CV14" s="506"/>
      <c r="CW14" s="506"/>
      <c r="CX14" s="506"/>
      <c r="CY14" s="506"/>
      <c r="CZ14" s="506"/>
      <c r="DA14" s="507"/>
      <c r="DB14" s="505">
        <v>15.5</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146</v>
      </c>
      <c r="N15" s="499"/>
      <c r="O15" s="499"/>
      <c r="P15" s="499"/>
      <c r="Q15" s="500"/>
      <c r="R15" s="491">
        <v>627241</v>
      </c>
      <c r="S15" s="492"/>
      <c r="T15" s="492"/>
      <c r="U15" s="492"/>
      <c r="V15" s="493"/>
      <c r="W15" s="423" t="s">
        <v>147</v>
      </c>
      <c r="X15" s="424"/>
      <c r="Y15" s="424"/>
      <c r="Z15" s="424"/>
      <c r="AA15" s="424"/>
      <c r="AB15" s="414"/>
      <c r="AC15" s="458">
        <v>46573</v>
      </c>
      <c r="AD15" s="459"/>
      <c r="AE15" s="459"/>
      <c r="AF15" s="459"/>
      <c r="AG15" s="501"/>
      <c r="AH15" s="458">
        <v>48753</v>
      </c>
      <c r="AI15" s="459"/>
      <c r="AJ15" s="459"/>
      <c r="AK15" s="459"/>
      <c r="AL15" s="460"/>
      <c r="AM15" s="436"/>
      <c r="AN15" s="437"/>
      <c r="AO15" s="437"/>
      <c r="AP15" s="437"/>
      <c r="AQ15" s="437"/>
      <c r="AR15" s="437"/>
      <c r="AS15" s="437"/>
      <c r="AT15" s="438"/>
      <c r="AU15" s="439"/>
      <c r="AV15" s="440"/>
      <c r="AW15" s="440"/>
      <c r="AX15" s="440"/>
      <c r="AY15" s="367" t="s">
        <v>148</v>
      </c>
      <c r="AZ15" s="368"/>
      <c r="BA15" s="368"/>
      <c r="BB15" s="368"/>
      <c r="BC15" s="368"/>
      <c r="BD15" s="368"/>
      <c r="BE15" s="368"/>
      <c r="BF15" s="368"/>
      <c r="BG15" s="368"/>
      <c r="BH15" s="368"/>
      <c r="BI15" s="368"/>
      <c r="BJ15" s="368"/>
      <c r="BK15" s="368"/>
      <c r="BL15" s="368"/>
      <c r="BM15" s="369"/>
      <c r="BN15" s="370">
        <v>88900842</v>
      </c>
      <c r="BO15" s="371"/>
      <c r="BP15" s="371"/>
      <c r="BQ15" s="371"/>
      <c r="BR15" s="371"/>
      <c r="BS15" s="371"/>
      <c r="BT15" s="371"/>
      <c r="BU15" s="372"/>
      <c r="BV15" s="370">
        <v>84362309</v>
      </c>
      <c r="BW15" s="371"/>
      <c r="BX15" s="371"/>
      <c r="BY15" s="371"/>
      <c r="BZ15" s="371"/>
      <c r="CA15" s="371"/>
      <c r="CB15" s="371"/>
      <c r="CC15" s="372"/>
      <c r="CD15" s="508" t="s">
        <v>149</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150</v>
      </c>
      <c r="M16" s="511"/>
      <c r="N16" s="511"/>
      <c r="O16" s="511"/>
      <c r="P16" s="511"/>
      <c r="Q16" s="512"/>
      <c r="R16" s="513" t="s">
        <v>151</v>
      </c>
      <c r="S16" s="514"/>
      <c r="T16" s="514"/>
      <c r="U16" s="514"/>
      <c r="V16" s="515"/>
      <c r="W16" s="397"/>
      <c r="X16" s="398"/>
      <c r="Y16" s="398"/>
      <c r="Z16" s="398"/>
      <c r="AA16" s="398"/>
      <c r="AB16" s="387"/>
      <c r="AC16" s="494">
        <v>16.5</v>
      </c>
      <c r="AD16" s="495"/>
      <c r="AE16" s="495"/>
      <c r="AF16" s="495"/>
      <c r="AG16" s="496"/>
      <c r="AH16" s="494">
        <v>18.2</v>
      </c>
      <c r="AI16" s="495"/>
      <c r="AJ16" s="495"/>
      <c r="AK16" s="495"/>
      <c r="AL16" s="497"/>
      <c r="AM16" s="436"/>
      <c r="AN16" s="437"/>
      <c r="AO16" s="437"/>
      <c r="AP16" s="437"/>
      <c r="AQ16" s="437"/>
      <c r="AR16" s="437"/>
      <c r="AS16" s="437"/>
      <c r="AT16" s="438"/>
      <c r="AU16" s="439"/>
      <c r="AV16" s="440"/>
      <c r="AW16" s="440"/>
      <c r="AX16" s="440"/>
      <c r="AY16" s="441" t="s">
        <v>152</v>
      </c>
      <c r="AZ16" s="442"/>
      <c r="BA16" s="442"/>
      <c r="BB16" s="442"/>
      <c r="BC16" s="442"/>
      <c r="BD16" s="442"/>
      <c r="BE16" s="442"/>
      <c r="BF16" s="442"/>
      <c r="BG16" s="442"/>
      <c r="BH16" s="442"/>
      <c r="BI16" s="442"/>
      <c r="BJ16" s="442"/>
      <c r="BK16" s="442"/>
      <c r="BL16" s="442"/>
      <c r="BM16" s="443"/>
      <c r="BN16" s="407">
        <v>96741997</v>
      </c>
      <c r="BO16" s="408"/>
      <c r="BP16" s="408"/>
      <c r="BQ16" s="408"/>
      <c r="BR16" s="408"/>
      <c r="BS16" s="408"/>
      <c r="BT16" s="408"/>
      <c r="BU16" s="409"/>
      <c r="BV16" s="407">
        <v>92613894</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153</v>
      </c>
      <c r="N17" s="519"/>
      <c r="O17" s="519"/>
      <c r="P17" s="519"/>
      <c r="Q17" s="520"/>
      <c r="R17" s="513" t="s">
        <v>154</v>
      </c>
      <c r="S17" s="514"/>
      <c r="T17" s="514"/>
      <c r="U17" s="514"/>
      <c r="V17" s="515"/>
      <c r="W17" s="423" t="s">
        <v>155</v>
      </c>
      <c r="X17" s="424"/>
      <c r="Y17" s="424"/>
      <c r="Z17" s="424"/>
      <c r="AA17" s="424"/>
      <c r="AB17" s="414"/>
      <c r="AC17" s="458">
        <v>233859</v>
      </c>
      <c r="AD17" s="459"/>
      <c r="AE17" s="459"/>
      <c r="AF17" s="459"/>
      <c r="AG17" s="501"/>
      <c r="AH17" s="458">
        <v>216249</v>
      </c>
      <c r="AI17" s="459"/>
      <c r="AJ17" s="459"/>
      <c r="AK17" s="459"/>
      <c r="AL17" s="460"/>
      <c r="AM17" s="436"/>
      <c r="AN17" s="437"/>
      <c r="AO17" s="437"/>
      <c r="AP17" s="437"/>
      <c r="AQ17" s="437"/>
      <c r="AR17" s="437"/>
      <c r="AS17" s="437"/>
      <c r="AT17" s="438"/>
      <c r="AU17" s="439"/>
      <c r="AV17" s="440"/>
      <c r="AW17" s="440"/>
      <c r="AX17" s="440"/>
      <c r="AY17" s="441" t="s">
        <v>156</v>
      </c>
      <c r="AZ17" s="442"/>
      <c r="BA17" s="442"/>
      <c r="BB17" s="442"/>
      <c r="BC17" s="442"/>
      <c r="BD17" s="442"/>
      <c r="BE17" s="442"/>
      <c r="BF17" s="442"/>
      <c r="BG17" s="442"/>
      <c r="BH17" s="442"/>
      <c r="BI17" s="442"/>
      <c r="BJ17" s="442"/>
      <c r="BK17" s="442"/>
      <c r="BL17" s="442"/>
      <c r="BM17" s="443"/>
      <c r="BN17" s="407">
        <v>113553235</v>
      </c>
      <c r="BO17" s="408"/>
      <c r="BP17" s="408"/>
      <c r="BQ17" s="408"/>
      <c r="BR17" s="408"/>
      <c r="BS17" s="408"/>
      <c r="BT17" s="408"/>
      <c r="BU17" s="409"/>
      <c r="BV17" s="407">
        <v>107766984</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157</v>
      </c>
      <c r="C18" s="450"/>
      <c r="D18" s="450"/>
      <c r="E18" s="530"/>
      <c r="F18" s="530"/>
      <c r="G18" s="530"/>
      <c r="H18" s="530"/>
      <c r="I18" s="530"/>
      <c r="J18" s="530"/>
      <c r="K18" s="530"/>
      <c r="L18" s="531">
        <v>85.62</v>
      </c>
      <c r="M18" s="531"/>
      <c r="N18" s="531"/>
      <c r="O18" s="531"/>
      <c r="P18" s="531"/>
      <c r="Q18" s="531"/>
      <c r="R18" s="532"/>
      <c r="S18" s="532"/>
      <c r="T18" s="532"/>
      <c r="U18" s="532"/>
      <c r="V18" s="533"/>
      <c r="W18" s="425"/>
      <c r="X18" s="426"/>
      <c r="Y18" s="426"/>
      <c r="Z18" s="426"/>
      <c r="AA18" s="426"/>
      <c r="AB18" s="417"/>
      <c r="AC18" s="534">
        <v>82.7</v>
      </c>
      <c r="AD18" s="535"/>
      <c r="AE18" s="535"/>
      <c r="AF18" s="535"/>
      <c r="AG18" s="536"/>
      <c r="AH18" s="534">
        <v>80.900000000000006</v>
      </c>
      <c r="AI18" s="535"/>
      <c r="AJ18" s="535"/>
      <c r="AK18" s="535"/>
      <c r="AL18" s="537"/>
      <c r="AM18" s="436"/>
      <c r="AN18" s="437"/>
      <c r="AO18" s="437"/>
      <c r="AP18" s="437"/>
      <c r="AQ18" s="437"/>
      <c r="AR18" s="437"/>
      <c r="AS18" s="437"/>
      <c r="AT18" s="438"/>
      <c r="AU18" s="439"/>
      <c r="AV18" s="440"/>
      <c r="AW18" s="440"/>
      <c r="AX18" s="440"/>
      <c r="AY18" s="441" t="s">
        <v>158</v>
      </c>
      <c r="AZ18" s="442"/>
      <c r="BA18" s="442"/>
      <c r="BB18" s="442"/>
      <c r="BC18" s="442"/>
      <c r="BD18" s="442"/>
      <c r="BE18" s="442"/>
      <c r="BF18" s="442"/>
      <c r="BG18" s="442"/>
      <c r="BH18" s="442"/>
      <c r="BI18" s="442"/>
      <c r="BJ18" s="442"/>
      <c r="BK18" s="442"/>
      <c r="BL18" s="442"/>
      <c r="BM18" s="443"/>
      <c r="BN18" s="407">
        <v>122128695</v>
      </c>
      <c r="BO18" s="408"/>
      <c r="BP18" s="408"/>
      <c r="BQ18" s="408"/>
      <c r="BR18" s="408"/>
      <c r="BS18" s="408"/>
      <c r="BT18" s="408"/>
      <c r="BU18" s="409"/>
      <c r="BV18" s="407">
        <v>118911217</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159</v>
      </c>
      <c r="C19" s="450"/>
      <c r="D19" s="450"/>
      <c r="E19" s="530"/>
      <c r="F19" s="530"/>
      <c r="G19" s="530"/>
      <c r="H19" s="530"/>
      <c r="I19" s="530"/>
      <c r="J19" s="530"/>
      <c r="K19" s="530"/>
      <c r="L19" s="538">
        <v>7509</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160</v>
      </c>
      <c r="AZ19" s="442"/>
      <c r="BA19" s="442"/>
      <c r="BB19" s="442"/>
      <c r="BC19" s="442"/>
      <c r="BD19" s="442"/>
      <c r="BE19" s="442"/>
      <c r="BF19" s="442"/>
      <c r="BG19" s="442"/>
      <c r="BH19" s="442"/>
      <c r="BI19" s="442"/>
      <c r="BJ19" s="442"/>
      <c r="BK19" s="442"/>
      <c r="BL19" s="442"/>
      <c r="BM19" s="443"/>
      <c r="BN19" s="407">
        <v>152224943</v>
      </c>
      <c r="BO19" s="408"/>
      <c r="BP19" s="408"/>
      <c r="BQ19" s="408"/>
      <c r="BR19" s="408"/>
      <c r="BS19" s="408"/>
      <c r="BT19" s="408"/>
      <c r="BU19" s="409"/>
      <c r="BV19" s="407">
        <v>151037937</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161</v>
      </c>
      <c r="C20" s="450"/>
      <c r="D20" s="450"/>
      <c r="E20" s="530"/>
      <c r="F20" s="530"/>
      <c r="G20" s="530"/>
      <c r="H20" s="530"/>
      <c r="I20" s="530"/>
      <c r="J20" s="530"/>
      <c r="K20" s="530"/>
      <c r="L20" s="538">
        <v>289916</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162</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163</v>
      </c>
      <c r="C22" s="551"/>
      <c r="D22" s="552"/>
      <c r="E22" s="419" t="s">
        <v>1</v>
      </c>
      <c r="F22" s="424"/>
      <c r="G22" s="424"/>
      <c r="H22" s="424"/>
      <c r="I22" s="424"/>
      <c r="J22" s="424"/>
      <c r="K22" s="414"/>
      <c r="L22" s="419" t="s">
        <v>164</v>
      </c>
      <c r="M22" s="424"/>
      <c r="N22" s="424"/>
      <c r="O22" s="424"/>
      <c r="P22" s="414"/>
      <c r="Q22" s="582" t="s">
        <v>165</v>
      </c>
      <c r="R22" s="583"/>
      <c r="S22" s="583"/>
      <c r="T22" s="583"/>
      <c r="U22" s="583"/>
      <c r="V22" s="584"/>
      <c r="W22" s="550" t="s">
        <v>166</v>
      </c>
      <c r="X22" s="551"/>
      <c r="Y22" s="552"/>
      <c r="Z22" s="419" t="s">
        <v>1</v>
      </c>
      <c r="AA22" s="424"/>
      <c r="AB22" s="424"/>
      <c r="AC22" s="424"/>
      <c r="AD22" s="424"/>
      <c r="AE22" s="424"/>
      <c r="AF22" s="424"/>
      <c r="AG22" s="414"/>
      <c r="AH22" s="588" t="s">
        <v>167</v>
      </c>
      <c r="AI22" s="424"/>
      <c r="AJ22" s="424"/>
      <c r="AK22" s="424"/>
      <c r="AL22" s="414"/>
      <c r="AM22" s="588" t="s">
        <v>168</v>
      </c>
      <c r="AN22" s="589"/>
      <c r="AO22" s="589"/>
      <c r="AP22" s="589"/>
      <c r="AQ22" s="589"/>
      <c r="AR22" s="590"/>
      <c r="AS22" s="582" t="s">
        <v>165</v>
      </c>
      <c r="AT22" s="583"/>
      <c r="AU22" s="583"/>
      <c r="AV22" s="583"/>
      <c r="AW22" s="583"/>
      <c r="AX22" s="594"/>
      <c r="AY22" s="367" t="s">
        <v>169</v>
      </c>
      <c r="AZ22" s="368"/>
      <c r="BA22" s="368"/>
      <c r="BB22" s="368"/>
      <c r="BC22" s="368"/>
      <c r="BD22" s="368"/>
      <c r="BE22" s="368"/>
      <c r="BF22" s="368"/>
      <c r="BG22" s="368"/>
      <c r="BH22" s="368"/>
      <c r="BI22" s="368"/>
      <c r="BJ22" s="368"/>
      <c r="BK22" s="368"/>
      <c r="BL22" s="368"/>
      <c r="BM22" s="369"/>
      <c r="BN22" s="370">
        <v>178586781</v>
      </c>
      <c r="BO22" s="371"/>
      <c r="BP22" s="371"/>
      <c r="BQ22" s="371"/>
      <c r="BR22" s="371"/>
      <c r="BS22" s="371"/>
      <c r="BT22" s="371"/>
      <c r="BU22" s="372"/>
      <c r="BV22" s="370">
        <v>186179391</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170</v>
      </c>
      <c r="AZ23" s="442"/>
      <c r="BA23" s="442"/>
      <c r="BB23" s="442"/>
      <c r="BC23" s="442"/>
      <c r="BD23" s="442"/>
      <c r="BE23" s="442"/>
      <c r="BF23" s="442"/>
      <c r="BG23" s="442"/>
      <c r="BH23" s="442"/>
      <c r="BI23" s="442"/>
      <c r="BJ23" s="442"/>
      <c r="BK23" s="442"/>
      <c r="BL23" s="442"/>
      <c r="BM23" s="443"/>
      <c r="BN23" s="407">
        <v>99944015</v>
      </c>
      <c r="BO23" s="408"/>
      <c r="BP23" s="408"/>
      <c r="BQ23" s="408"/>
      <c r="BR23" s="408"/>
      <c r="BS23" s="408"/>
      <c r="BT23" s="408"/>
      <c r="BU23" s="409"/>
      <c r="BV23" s="407">
        <v>104745723</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171</v>
      </c>
      <c r="F24" s="437"/>
      <c r="G24" s="437"/>
      <c r="H24" s="437"/>
      <c r="I24" s="437"/>
      <c r="J24" s="437"/>
      <c r="K24" s="438"/>
      <c r="L24" s="458">
        <v>1</v>
      </c>
      <c r="M24" s="459"/>
      <c r="N24" s="459"/>
      <c r="O24" s="459"/>
      <c r="P24" s="501"/>
      <c r="Q24" s="458">
        <v>10760</v>
      </c>
      <c r="R24" s="459"/>
      <c r="S24" s="459"/>
      <c r="T24" s="459"/>
      <c r="U24" s="459"/>
      <c r="V24" s="501"/>
      <c r="W24" s="553"/>
      <c r="X24" s="554"/>
      <c r="Y24" s="555"/>
      <c r="Z24" s="457" t="s">
        <v>172</v>
      </c>
      <c r="AA24" s="437"/>
      <c r="AB24" s="437"/>
      <c r="AC24" s="437"/>
      <c r="AD24" s="437"/>
      <c r="AE24" s="437"/>
      <c r="AF24" s="437"/>
      <c r="AG24" s="438"/>
      <c r="AH24" s="458">
        <v>3743</v>
      </c>
      <c r="AI24" s="459"/>
      <c r="AJ24" s="459"/>
      <c r="AK24" s="459"/>
      <c r="AL24" s="501"/>
      <c r="AM24" s="458">
        <v>11116710</v>
      </c>
      <c r="AN24" s="459"/>
      <c r="AO24" s="459"/>
      <c r="AP24" s="459"/>
      <c r="AQ24" s="459"/>
      <c r="AR24" s="501"/>
      <c r="AS24" s="458">
        <v>2970</v>
      </c>
      <c r="AT24" s="459"/>
      <c r="AU24" s="459"/>
      <c r="AV24" s="459"/>
      <c r="AW24" s="459"/>
      <c r="AX24" s="460"/>
      <c r="AY24" s="523" t="s">
        <v>173</v>
      </c>
      <c r="AZ24" s="524"/>
      <c r="BA24" s="524"/>
      <c r="BB24" s="524"/>
      <c r="BC24" s="524"/>
      <c r="BD24" s="524"/>
      <c r="BE24" s="524"/>
      <c r="BF24" s="524"/>
      <c r="BG24" s="524"/>
      <c r="BH24" s="524"/>
      <c r="BI24" s="524"/>
      <c r="BJ24" s="524"/>
      <c r="BK24" s="524"/>
      <c r="BL24" s="524"/>
      <c r="BM24" s="525"/>
      <c r="BN24" s="407">
        <v>114144435</v>
      </c>
      <c r="BO24" s="408"/>
      <c r="BP24" s="408"/>
      <c r="BQ24" s="408"/>
      <c r="BR24" s="408"/>
      <c r="BS24" s="408"/>
      <c r="BT24" s="408"/>
      <c r="BU24" s="409"/>
      <c r="BV24" s="407">
        <v>119575778</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174</v>
      </c>
      <c r="F25" s="437"/>
      <c r="G25" s="437"/>
      <c r="H25" s="437"/>
      <c r="I25" s="437"/>
      <c r="J25" s="437"/>
      <c r="K25" s="438"/>
      <c r="L25" s="458">
        <v>2</v>
      </c>
      <c r="M25" s="459"/>
      <c r="N25" s="459"/>
      <c r="O25" s="459"/>
      <c r="P25" s="501"/>
      <c r="Q25" s="458">
        <v>8180</v>
      </c>
      <c r="R25" s="459"/>
      <c r="S25" s="459"/>
      <c r="T25" s="459"/>
      <c r="U25" s="459"/>
      <c r="V25" s="501"/>
      <c r="W25" s="553"/>
      <c r="X25" s="554"/>
      <c r="Y25" s="555"/>
      <c r="Z25" s="457" t="s">
        <v>175</v>
      </c>
      <c r="AA25" s="437"/>
      <c r="AB25" s="437"/>
      <c r="AC25" s="437"/>
      <c r="AD25" s="437"/>
      <c r="AE25" s="437"/>
      <c r="AF25" s="437"/>
      <c r="AG25" s="438"/>
      <c r="AH25" s="458">
        <v>655</v>
      </c>
      <c r="AI25" s="459"/>
      <c r="AJ25" s="459"/>
      <c r="AK25" s="459"/>
      <c r="AL25" s="501"/>
      <c r="AM25" s="458">
        <v>1892295</v>
      </c>
      <c r="AN25" s="459"/>
      <c r="AO25" s="459"/>
      <c r="AP25" s="459"/>
      <c r="AQ25" s="459"/>
      <c r="AR25" s="501"/>
      <c r="AS25" s="458">
        <v>2889</v>
      </c>
      <c r="AT25" s="459"/>
      <c r="AU25" s="459"/>
      <c r="AV25" s="459"/>
      <c r="AW25" s="459"/>
      <c r="AX25" s="460"/>
      <c r="AY25" s="367" t="s">
        <v>176</v>
      </c>
      <c r="AZ25" s="368"/>
      <c r="BA25" s="368"/>
      <c r="BB25" s="368"/>
      <c r="BC25" s="368"/>
      <c r="BD25" s="368"/>
      <c r="BE25" s="368"/>
      <c r="BF25" s="368"/>
      <c r="BG25" s="368"/>
      <c r="BH25" s="368"/>
      <c r="BI25" s="368"/>
      <c r="BJ25" s="368"/>
      <c r="BK25" s="368"/>
      <c r="BL25" s="368"/>
      <c r="BM25" s="369"/>
      <c r="BN25" s="370">
        <v>38897073</v>
      </c>
      <c r="BO25" s="371"/>
      <c r="BP25" s="371"/>
      <c r="BQ25" s="371"/>
      <c r="BR25" s="371"/>
      <c r="BS25" s="371"/>
      <c r="BT25" s="371"/>
      <c r="BU25" s="372"/>
      <c r="BV25" s="370">
        <v>41925454</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177</v>
      </c>
      <c r="F26" s="437"/>
      <c r="G26" s="437"/>
      <c r="H26" s="437"/>
      <c r="I26" s="437"/>
      <c r="J26" s="437"/>
      <c r="K26" s="438"/>
      <c r="L26" s="458">
        <v>1</v>
      </c>
      <c r="M26" s="459"/>
      <c r="N26" s="459"/>
      <c r="O26" s="459"/>
      <c r="P26" s="501"/>
      <c r="Q26" s="458">
        <v>7300</v>
      </c>
      <c r="R26" s="459"/>
      <c r="S26" s="459"/>
      <c r="T26" s="459"/>
      <c r="U26" s="459"/>
      <c r="V26" s="501"/>
      <c r="W26" s="553"/>
      <c r="X26" s="554"/>
      <c r="Y26" s="555"/>
      <c r="Z26" s="457" t="s">
        <v>178</v>
      </c>
      <c r="AA26" s="559"/>
      <c r="AB26" s="559"/>
      <c r="AC26" s="559"/>
      <c r="AD26" s="559"/>
      <c r="AE26" s="559"/>
      <c r="AF26" s="559"/>
      <c r="AG26" s="560"/>
      <c r="AH26" s="458">
        <v>234</v>
      </c>
      <c r="AI26" s="459"/>
      <c r="AJ26" s="459"/>
      <c r="AK26" s="459"/>
      <c r="AL26" s="501"/>
      <c r="AM26" s="458">
        <v>802620</v>
      </c>
      <c r="AN26" s="459"/>
      <c r="AO26" s="459"/>
      <c r="AP26" s="459"/>
      <c r="AQ26" s="459"/>
      <c r="AR26" s="501"/>
      <c r="AS26" s="458">
        <v>3430</v>
      </c>
      <c r="AT26" s="459"/>
      <c r="AU26" s="459"/>
      <c r="AV26" s="459"/>
      <c r="AW26" s="459"/>
      <c r="AX26" s="460"/>
      <c r="AY26" s="410" t="s">
        <v>179</v>
      </c>
      <c r="AZ26" s="411"/>
      <c r="BA26" s="411"/>
      <c r="BB26" s="411"/>
      <c r="BC26" s="411"/>
      <c r="BD26" s="411"/>
      <c r="BE26" s="411"/>
      <c r="BF26" s="411"/>
      <c r="BG26" s="411"/>
      <c r="BH26" s="411"/>
      <c r="BI26" s="411"/>
      <c r="BJ26" s="411"/>
      <c r="BK26" s="411"/>
      <c r="BL26" s="411"/>
      <c r="BM26" s="412"/>
      <c r="BN26" s="407">
        <v>240000</v>
      </c>
      <c r="BO26" s="408"/>
      <c r="BP26" s="408"/>
      <c r="BQ26" s="408"/>
      <c r="BR26" s="408"/>
      <c r="BS26" s="408"/>
      <c r="BT26" s="408"/>
      <c r="BU26" s="409"/>
      <c r="BV26" s="407">
        <v>210000</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180</v>
      </c>
      <c r="F27" s="437"/>
      <c r="G27" s="437"/>
      <c r="H27" s="437"/>
      <c r="I27" s="437"/>
      <c r="J27" s="437"/>
      <c r="K27" s="438"/>
      <c r="L27" s="458">
        <v>1</v>
      </c>
      <c r="M27" s="459"/>
      <c r="N27" s="459"/>
      <c r="O27" s="459"/>
      <c r="P27" s="501"/>
      <c r="Q27" s="458">
        <v>7590</v>
      </c>
      <c r="R27" s="459"/>
      <c r="S27" s="459"/>
      <c r="T27" s="459"/>
      <c r="U27" s="459"/>
      <c r="V27" s="501"/>
      <c r="W27" s="553"/>
      <c r="X27" s="554"/>
      <c r="Y27" s="555"/>
      <c r="Z27" s="457" t="s">
        <v>181</v>
      </c>
      <c r="AA27" s="437"/>
      <c r="AB27" s="437"/>
      <c r="AC27" s="437"/>
      <c r="AD27" s="437"/>
      <c r="AE27" s="437"/>
      <c r="AF27" s="437"/>
      <c r="AG27" s="438"/>
      <c r="AH27" s="458">
        <v>150</v>
      </c>
      <c r="AI27" s="459"/>
      <c r="AJ27" s="459"/>
      <c r="AK27" s="459"/>
      <c r="AL27" s="501"/>
      <c r="AM27" s="458">
        <v>549245</v>
      </c>
      <c r="AN27" s="459"/>
      <c r="AO27" s="459"/>
      <c r="AP27" s="459"/>
      <c r="AQ27" s="459"/>
      <c r="AR27" s="501"/>
      <c r="AS27" s="458">
        <v>3662</v>
      </c>
      <c r="AT27" s="459"/>
      <c r="AU27" s="459"/>
      <c r="AV27" s="459"/>
      <c r="AW27" s="459"/>
      <c r="AX27" s="460"/>
      <c r="AY27" s="502" t="s">
        <v>182</v>
      </c>
      <c r="AZ27" s="503"/>
      <c r="BA27" s="503"/>
      <c r="BB27" s="503"/>
      <c r="BC27" s="503"/>
      <c r="BD27" s="503"/>
      <c r="BE27" s="503"/>
      <c r="BF27" s="503"/>
      <c r="BG27" s="503"/>
      <c r="BH27" s="503"/>
      <c r="BI27" s="503"/>
      <c r="BJ27" s="503"/>
      <c r="BK27" s="503"/>
      <c r="BL27" s="503"/>
      <c r="BM27" s="504"/>
      <c r="BN27" s="526" t="s">
        <v>130</v>
      </c>
      <c r="BO27" s="527"/>
      <c r="BP27" s="527"/>
      <c r="BQ27" s="527"/>
      <c r="BR27" s="527"/>
      <c r="BS27" s="527"/>
      <c r="BT27" s="527"/>
      <c r="BU27" s="528"/>
      <c r="BV27" s="526" t="s">
        <v>183</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184</v>
      </c>
      <c r="F28" s="437"/>
      <c r="G28" s="437"/>
      <c r="H28" s="437"/>
      <c r="I28" s="437"/>
      <c r="J28" s="437"/>
      <c r="K28" s="438"/>
      <c r="L28" s="458">
        <v>1</v>
      </c>
      <c r="M28" s="459"/>
      <c r="N28" s="459"/>
      <c r="O28" s="459"/>
      <c r="P28" s="501"/>
      <c r="Q28" s="458">
        <v>6860</v>
      </c>
      <c r="R28" s="459"/>
      <c r="S28" s="459"/>
      <c r="T28" s="459"/>
      <c r="U28" s="459"/>
      <c r="V28" s="501"/>
      <c r="W28" s="553"/>
      <c r="X28" s="554"/>
      <c r="Y28" s="555"/>
      <c r="Z28" s="457" t="s">
        <v>185</v>
      </c>
      <c r="AA28" s="437"/>
      <c r="AB28" s="437"/>
      <c r="AC28" s="437"/>
      <c r="AD28" s="437"/>
      <c r="AE28" s="437"/>
      <c r="AF28" s="437"/>
      <c r="AG28" s="438"/>
      <c r="AH28" s="458" t="s">
        <v>130</v>
      </c>
      <c r="AI28" s="459"/>
      <c r="AJ28" s="459"/>
      <c r="AK28" s="459"/>
      <c r="AL28" s="501"/>
      <c r="AM28" s="458" t="s">
        <v>183</v>
      </c>
      <c r="AN28" s="459"/>
      <c r="AO28" s="459"/>
      <c r="AP28" s="459"/>
      <c r="AQ28" s="459"/>
      <c r="AR28" s="501"/>
      <c r="AS28" s="458" t="s">
        <v>183</v>
      </c>
      <c r="AT28" s="459"/>
      <c r="AU28" s="459"/>
      <c r="AV28" s="459"/>
      <c r="AW28" s="459"/>
      <c r="AX28" s="460"/>
      <c r="AY28" s="561" t="s">
        <v>186</v>
      </c>
      <c r="AZ28" s="562"/>
      <c r="BA28" s="562"/>
      <c r="BB28" s="563"/>
      <c r="BC28" s="367" t="s">
        <v>49</v>
      </c>
      <c r="BD28" s="368"/>
      <c r="BE28" s="368"/>
      <c r="BF28" s="368"/>
      <c r="BG28" s="368"/>
      <c r="BH28" s="368"/>
      <c r="BI28" s="368"/>
      <c r="BJ28" s="368"/>
      <c r="BK28" s="368"/>
      <c r="BL28" s="368"/>
      <c r="BM28" s="369"/>
      <c r="BN28" s="370">
        <v>24441753</v>
      </c>
      <c r="BO28" s="371"/>
      <c r="BP28" s="371"/>
      <c r="BQ28" s="371"/>
      <c r="BR28" s="371"/>
      <c r="BS28" s="371"/>
      <c r="BT28" s="371"/>
      <c r="BU28" s="372"/>
      <c r="BV28" s="370">
        <v>14753974</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187</v>
      </c>
      <c r="F29" s="437"/>
      <c r="G29" s="437"/>
      <c r="H29" s="437"/>
      <c r="I29" s="437"/>
      <c r="J29" s="437"/>
      <c r="K29" s="438"/>
      <c r="L29" s="458">
        <v>48</v>
      </c>
      <c r="M29" s="459"/>
      <c r="N29" s="459"/>
      <c r="O29" s="459"/>
      <c r="P29" s="501"/>
      <c r="Q29" s="458">
        <v>6130</v>
      </c>
      <c r="R29" s="459"/>
      <c r="S29" s="459"/>
      <c r="T29" s="459"/>
      <c r="U29" s="459"/>
      <c r="V29" s="501"/>
      <c r="W29" s="556"/>
      <c r="X29" s="557"/>
      <c r="Y29" s="558"/>
      <c r="Z29" s="457" t="s">
        <v>188</v>
      </c>
      <c r="AA29" s="437"/>
      <c r="AB29" s="437"/>
      <c r="AC29" s="437"/>
      <c r="AD29" s="437"/>
      <c r="AE29" s="437"/>
      <c r="AF29" s="437"/>
      <c r="AG29" s="438"/>
      <c r="AH29" s="458">
        <v>3893</v>
      </c>
      <c r="AI29" s="459"/>
      <c r="AJ29" s="459"/>
      <c r="AK29" s="459"/>
      <c r="AL29" s="501"/>
      <c r="AM29" s="458">
        <v>11665955</v>
      </c>
      <c r="AN29" s="459"/>
      <c r="AO29" s="459"/>
      <c r="AP29" s="459"/>
      <c r="AQ29" s="459"/>
      <c r="AR29" s="501"/>
      <c r="AS29" s="458">
        <v>2997</v>
      </c>
      <c r="AT29" s="459"/>
      <c r="AU29" s="459"/>
      <c r="AV29" s="459"/>
      <c r="AW29" s="459"/>
      <c r="AX29" s="460"/>
      <c r="AY29" s="564"/>
      <c r="AZ29" s="565"/>
      <c r="BA29" s="565"/>
      <c r="BB29" s="566"/>
      <c r="BC29" s="441" t="s">
        <v>189</v>
      </c>
      <c r="BD29" s="442"/>
      <c r="BE29" s="442"/>
      <c r="BF29" s="442"/>
      <c r="BG29" s="442"/>
      <c r="BH29" s="442"/>
      <c r="BI29" s="442"/>
      <c r="BJ29" s="442"/>
      <c r="BK29" s="442"/>
      <c r="BL29" s="442"/>
      <c r="BM29" s="443"/>
      <c r="BN29" s="407">
        <v>4817736</v>
      </c>
      <c r="BO29" s="408"/>
      <c r="BP29" s="408"/>
      <c r="BQ29" s="408"/>
      <c r="BR29" s="408"/>
      <c r="BS29" s="408"/>
      <c r="BT29" s="408"/>
      <c r="BU29" s="409"/>
      <c r="BV29" s="407">
        <v>4817736</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190</v>
      </c>
      <c r="X30" s="575"/>
      <c r="Y30" s="575"/>
      <c r="Z30" s="575"/>
      <c r="AA30" s="575"/>
      <c r="AB30" s="575"/>
      <c r="AC30" s="575"/>
      <c r="AD30" s="575"/>
      <c r="AE30" s="575"/>
      <c r="AF30" s="575"/>
      <c r="AG30" s="576"/>
      <c r="AH30" s="534">
        <v>99.7</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51</v>
      </c>
      <c r="BD30" s="524"/>
      <c r="BE30" s="524"/>
      <c r="BF30" s="524"/>
      <c r="BG30" s="524"/>
      <c r="BH30" s="524"/>
      <c r="BI30" s="524"/>
      <c r="BJ30" s="524"/>
      <c r="BK30" s="524"/>
      <c r="BL30" s="524"/>
      <c r="BM30" s="525"/>
      <c r="BN30" s="526">
        <v>10047329</v>
      </c>
      <c r="BO30" s="527"/>
      <c r="BP30" s="527"/>
      <c r="BQ30" s="527"/>
      <c r="BR30" s="527"/>
      <c r="BS30" s="527"/>
      <c r="BT30" s="527"/>
      <c r="BU30" s="528"/>
      <c r="BV30" s="526">
        <v>5956263</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191</v>
      </c>
      <c r="D32" s="570"/>
      <c r="E32" s="570"/>
      <c r="F32" s="570"/>
      <c r="G32" s="570"/>
      <c r="H32" s="570"/>
      <c r="I32" s="570"/>
      <c r="J32" s="570"/>
      <c r="K32" s="570"/>
      <c r="L32" s="570"/>
      <c r="M32" s="570"/>
      <c r="N32" s="570"/>
      <c r="O32" s="570"/>
      <c r="P32" s="570"/>
      <c r="Q32" s="570"/>
      <c r="R32" s="570"/>
      <c r="S32" s="570"/>
      <c r="U32" s="411" t="s">
        <v>192</v>
      </c>
      <c r="V32" s="411"/>
      <c r="W32" s="411"/>
      <c r="X32" s="411"/>
      <c r="Y32" s="411"/>
      <c r="Z32" s="411"/>
      <c r="AA32" s="411"/>
      <c r="AB32" s="411"/>
      <c r="AC32" s="411"/>
      <c r="AD32" s="411"/>
      <c r="AE32" s="411"/>
      <c r="AF32" s="411"/>
      <c r="AG32" s="411"/>
      <c r="AH32" s="411"/>
      <c r="AI32" s="411"/>
      <c r="AJ32" s="411"/>
      <c r="AK32" s="411"/>
      <c r="AM32" s="411" t="s">
        <v>193</v>
      </c>
      <c r="AN32" s="411"/>
      <c r="AO32" s="411"/>
      <c r="AP32" s="411"/>
      <c r="AQ32" s="411"/>
      <c r="AR32" s="411"/>
      <c r="AS32" s="411"/>
      <c r="AT32" s="411"/>
      <c r="AU32" s="411"/>
      <c r="AV32" s="411"/>
      <c r="AW32" s="411"/>
      <c r="AX32" s="411"/>
      <c r="AY32" s="411"/>
      <c r="AZ32" s="411"/>
      <c r="BA32" s="411"/>
      <c r="BB32" s="411"/>
      <c r="BC32" s="411"/>
      <c r="BE32" s="411" t="s">
        <v>194</v>
      </c>
      <c r="BF32" s="411"/>
      <c r="BG32" s="411"/>
      <c r="BH32" s="411"/>
      <c r="BI32" s="411"/>
      <c r="BJ32" s="411"/>
      <c r="BK32" s="411"/>
      <c r="BL32" s="411"/>
      <c r="BM32" s="411"/>
      <c r="BN32" s="411"/>
      <c r="BO32" s="411"/>
      <c r="BP32" s="411"/>
      <c r="BQ32" s="411"/>
      <c r="BR32" s="411"/>
      <c r="BS32" s="411"/>
      <c r="BT32" s="411"/>
      <c r="BU32" s="411"/>
      <c r="BW32" s="411" t="s">
        <v>195</v>
      </c>
      <c r="BX32" s="411"/>
      <c r="BY32" s="411"/>
      <c r="BZ32" s="411"/>
      <c r="CA32" s="411"/>
      <c r="CB32" s="411"/>
      <c r="CC32" s="411"/>
      <c r="CD32" s="411"/>
      <c r="CE32" s="411"/>
      <c r="CF32" s="411"/>
      <c r="CG32" s="411"/>
      <c r="CH32" s="411"/>
      <c r="CI32" s="411"/>
      <c r="CJ32" s="411"/>
      <c r="CK32" s="411"/>
      <c r="CL32" s="411"/>
      <c r="CM32" s="411"/>
      <c r="CO32" s="411" t="s">
        <v>196</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197</v>
      </c>
      <c r="D33" s="431"/>
      <c r="E33" s="396" t="s">
        <v>198</v>
      </c>
      <c r="F33" s="396"/>
      <c r="G33" s="396"/>
      <c r="H33" s="396"/>
      <c r="I33" s="396"/>
      <c r="J33" s="396"/>
      <c r="K33" s="396"/>
      <c r="L33" s="396"/>
      <c r="M33" s="396"/>
      <c r="N33" s="396"/>
      <c r="O33" s="396"/>
      <c r="P33" s="396"/>
      <c r="Q33" s="396"/>
      <c r="R33" s="396"/>
      <c r="S33" s="396"/>
      <c r="T33" s="206"/>
      <c r="U33" s="431" t="s">
        <v>197</v>
      </c>
      <c r="V33" s="431"/>
      <c r="W33" s="396" t="s">
        <v>199</v>
      </c>
      <c r="X33" s="396"/>
      <c r="Y33" s="396"/>
      <c r="Z33" s="396"/>
      <c r="AA33" s="396"/>
      <c r="AB33" s="396"/>
      <c r="AC33" s="396"/>
      <c r="AD33" s="396"/>
      <c r="AE33" s="396"/>
      <c r="AF33" s="396"/>
      <c r="AG33" s="396"/>
      <c r="AH33" s="396"/>
      <c r="AI33" s="396"/>
      <c r="AJ33" s="396"/>
      <c r="AK33" s="396"/>
      <c r="AL33" s="206"/>
      <c r="AM33" s="431" t="s">
        <v>200</v>
      </c>
      <c r="AN33" s="431"/>
      <c r="AO33" s="396" t="s">
        <v>199</v>
      </c>
      <c r="AP33" s="396"/>
      <c r="AQ33" s="396"/>
      <c r="AR33" s="396"/>
      <c r="AS33" s="396"/>
      <c r="AT33" s="396"/>
      <c r="AU33" s="396"/>
      <c r="AV33" s="396"/>
      <c r="AW33" s="396"/>
      <c r="AX33" s="396"/>
      <c r="AY33" s="396"/>
      <c r="AZ33" s="396"/>
      <c r="BA33" s="396"/>
      <c r="BB33" s="396"/>
      <c r="BC33" s="396"/>
      <c r="BD33" s="207"/>
      <c r="BE33" s="396" t="s">
        <v>201</v>
      </c>
      <c r="BF33" s="396"/>
      <c r="BG33" s="396" t="s">
        <v>202</v>
      </c>
      <c r="BH33" s="396"/>
      <c r="BI33" s="396"/>
      <c r="BJ33" s="396"/>
      <c r="BK33" s="396"/>
      <c r="BL33" s="396"/>
      <c r="BM33" s="396"/>
      <c r="BN33" s="396"/>
      <c r="BO33" s="396"/>
      <c r="BP33" s="396"/>
      <c r="BQ33" s="396"/>
      <c r="BR33" s="396"/>
      <c r="BS33" s="396"/>
      <c r="BT33" s="396"/>
      <c r="BU33" s="396"/>
      <c r="BV33" s="207"/>
      <c r="BW33" s="431" t="s">
        <v>201</v>
      </c>
      <c r="BX33" s="431"/>
      <c r="BY33" s="396" t="s">
        <v>203</v>
      </c>
      <c r="BZ33" s="396"/>
      <c r="CA33" s="396"/>
      <c r="CB33" s="396"/>
      <c r="CC33" s="396"/>
      <c r="CD33" s="396"/>
      <c r="CE33" s="396"/>
      <c r="CF33" s="396"/>
      <c r="CG33" s="396"/>
      <c r="CH33" s="396"/>
      <c r="CI33" s="396"/>
      <c r="CJ33" s="396"/>
      <c r="CK33" s="396"/>
      <c r="CL33" s="396"/>
      <c r="CM33" s="396"/>
      <c r="CN33" s="206"/>
      <c r="CO33" s="431" t="s">
        <v>200</v>
      </c>
      <c r="CP33" s="431"/>
      <c r="CQ33" s="396" t="s">
        <v>204</v>
      </c>
      <c r="CR33" s="396"/>
      <c r="CS33" s="396"/>
      <c r="CT33" s="396"/>
      <c r="CU33" s="396"/>
      <c r="CV33" s="396"/>
      <c r="CW33" s="396"/>
      <c r="CX33" s="396"/>
      <c r="CY33" s="396"/>
      <c r="CZ33" s="396"/>
      <c r="DA33" s="396"/>
      <c r="DB33" s="396"/>
      <c r="DC33" s="396"/>
      <c r="DD33" s="396"/>
      <c r="DE33" s="396"/>
      <c r="DF33" s="206"/>
      <c r="DG33" s="596" t="s">
        <v>205</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4</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f>IF(AO34="","",MAX(C34:D43,U34:V43)+1)</f>
        <v>7</v>
      </c>
      <c r="AN34" s="597"/>
      <c r="AO34" s="598" t="str">
        <f>IF('各会計、関係団体の財政状況及び健全化判断比率'!B31="","",'各会計、関係団体の財政状況及び健全化判断比率'!B31)</f>
        <v>地方卸売市場事業会計</v>
      </c>
      <c r="AP34" s="598"/>
      <c r="AQ34" s="598"/>
      <c r="AR34" s="598"/>
      <c r="AS34" s="598"/>
      <c r="AT34" s="598"/>
      <c r="AU34" s="598"/>
      <c r="AV34" s="598"/>
      <c r="AW34" s="598"/>
      <c r="AX34" s="598"/>
      <c r="AY34" s="598"/>
      <c r="AZ34" s="598"/>
      <c r="BA34" s="598"/>
      <c r="BB34" s="598"/>
      <c r="BC34" s="598"/>
      <c r="BD34" s="181"/>
      <c r="BE34" s="597">
        <f>IF(BG34="","",MAX(C34:D43,U34:V43,AM34:AN43)+1)</f>
        <v>10</v>
      </c>
      <c r="BF34" s="597"/>
      <c r="BG34" s="598" t="str">
        <f>IF('各会計、関係団体の財政状況及び健全化判断比率'!B34="","",'各会計、関係団体の財政状況及び健全化判断比率'!B34)</f>
        <v>船橋駅南口市街地再開発事業特別会計</v>
      </c>
      <c r="BH34" s="598"/>
      <c r="BI34" s="598"/>
      <c r="BJ34" s="598"/>
      <c r="BK34" s="598"/>
      <c r="BL34" s="598"/>
      <c r="BM34" s="598"/>
      <c r="BN34" s="598"/>
      <c r="BO34" s="598"/>
      <c r="BP34" s="598"/>
      <c r="BQ34" s="598"/>
      <c r="BR34" s="598"/>
      <c r="BS34" s="598"/>
      <c r="BT34" s="598"/>
      <c r="BU34" s="598"/>
      <c r="BV34" s="181"/>
      <c r="BW34" s="597">
        <f>IF(BY34="","",MAX(C34:D43,U34:V43,AM34:AN43,BE34:BF43)+1)</f>
        <v>11</v>
      </c>
      <c r="BX34" s="597"/>
      <c r="BY34" s="598" t="str">
        <f>IF('各会計、関係団体の財政状況及び健全化判断比率'!B68="","",'各会計、関係団体の財政状況及び健全化判断比率'!B68)</f>
        <v>千葉県市町村総合事務組合（一般会計）</v>
      </c>
      <c r="BZ34" s="598"/>
      <c r="CA34" s="598"/>
      <c r="CB34" s="598"/>
      <c r="CC34" s="598"/>
      <c r="CD34" s="598"/>
      <c r="CE34" s="598"/>
      <c r="CF34" s="598"/>
      <c r="CG34" s="598"/>
      <c r="CH34" s="598"/>
      <c r="CI34" s="598"/>
      <c r="CJ34" s="598"/>
      <c r="CK34" s="598"/>
      <c r="CL34" s="598"/>
      <c r="CM34" s="598"/>
      <c r="CN34" s="181"/>
      <c r="CO34" s="597">
        <f>IF(CQ34="","",MAX(C34:D43,U34:V43,AM34:AN43,BE34:BF43,BW34:BX43)+1)</f>
        <v>19</v>
      </c>
      <c r="CP34" s="597"/>
      <c r="CQ34" s="598" t="str">
        <f>IF('各会計、関係団体の財政状況及び健全化判断比率'!BS7="","",'各会計、関係団体の財政状況及び健全化判断比率'!BS7)</f>
        <v>船橋市清美公社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公共用地先行取得事業特別会計</v>
      </c>
      <c r="F35" s="598"/>
      <c r="G35" s="598"/>
      <c r="H35" s="598"/>
      <c r="I35" s="598"/>
      <c r="J35" s="598"/>
      <c r="K35" s="598"/>
      <c r="L35" s="598"/>
      <c r="M35" s="598"/>
      <c r="N35" s="598"/>
      <c r="O35" s="598"/>
      <c r="P35" s="598"/>
      <c r="Q35" s="598"/>
      <c r="R35" s="598"/>
      <c r="S35" s="598"/>
      <c r="T35" s="181"/>
      <c r="U35" s="597">
        <f>IF(W35="","",U34+1)</f>
        <v>5</v>
      </c>
      <c r="V35" s="597"/>
      <c r="W35" s="598" t="str">
        <f>IF('各会計、関係団体の財政状況及び健全化判断比率'!B29="","",'各会計、関係団体の財政状況及び健全化判断比率'!B29)</f>
        <v>介護保険事業特別会計</v>
      </c>
      <c r="X35" s="598"/>
      <c r="Y35" s="598"/>
      <c r="Z35" s="598"/>
      <c r="AA35" s="598"/>
      <c r="AB35" s="598"/>
      <c r="AC35" s="598"/>
      <c r="AD35" s="598"/>
      <c r="AE35" s="598"/>
      <c r="AF35" s="598"/>
      <c r="AG35" s="598"/>
      <c r="AH35" s="598"/>
      <c r="AI35" s="598"/>
      <c r="AJ35" s="598"/>
      <c r="AK35" s="598"/>
      <c r="AL35" s="181"/>
      <c r="AM35" s="597">
        <f t="shared" ref="AM35:AM43" si="0">IF(AO35="","",AM34+1)</f>
        <v>8</v>
      </c>
      <c r="AN35" s="597"/>
      <c r="AO35" s="598" t="str">
        <f>IF('各会計、関係団体の財政状況及び健全化判断比率'!B32="","",'各会計、関係団体の財政状況及び健全化判断比率'!B32)</f>
        <v>病院事業会計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12</v>
      </c>
      <c r="BX35" s="597"/>
      <c r="BY35" s="598" t="str">
        <f>IF('各会計、関係団体の財政状況及び健全化判断比率'!B69="","",'各会計、関係団体の財政状況及び健全化判断比率'!B69)</f>
        <v>千葉県市町村総合事務組合（千葉県自治会館管理運営特別会計）</v>
      </c>
      <c r="BZ35" s="598"/>
      <c r="CA35" s="598"/>
      <c r="CB35" s="598"/>
      <c r="CC35" s="598"/>
      <c r="CD35" s="598"/>
      <c r="CE35" s="598"/>
      <c r="CF35" s="598"/>
      <c r="CG35" s="598"/>
      <c r="CH35" s="598"/>
      <c r="CI35" s="598"/>
      <c r="CJ35" s="598"/>
      <c r="CK35" s="598"/>
      <c r="CL35" s="598"/>
      <c r="CM35" s="598"/>
      <c r="CN35" s="181"/>
      <c r="CO35" s="597">
        <f t="shared" ref="CO35:CO43" si="3">IF(CQ35="","",CO34+1)</f>
        <v>20</v>
      </c>
      <c r="CP35" s="597"/>
      <c r="CQ35" s="598" t="str">
        <f>IF('各会計、関係団体の財政状況及び健全化判断比率'!BS8="","",'各会計、関係団体の財政状況及び健全化判断比率'!BS8)</f>
        <v>船橋市福祉サービス公社</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f>IF(E36="","",C35+1)</f>
        <v>3</v>
      </c>
      <c r="D36" s="597"/>
      <c r="E36" s="598" t="str">
        <f>IF('各会計、関係団体の財政状況及び健全化判断比率'!B9="","",'各会計、関係団体の財政状況及び健全化判断比率'!B9)</f>
        <v>母子父子寡婦福祉資金貸付事業特別会計</v>
      </c>
      <c r="F36" s="598"/>
      <c r="G36" s="598"/>
      <c r="H36" s="598"/>
      <c r="I36" s="598"/>
      <c r="J36" s="598"/>
      <c r="K36" s="598"/>
      <c r="L36" s="598"/>
      <c r="M36" s="598"/>
      <c r="N36" s="598"/>
      <c r="O36" s="598"/>
      <c r="P36" s="598"/>
      <c r="Q36" s="598"/>
      <c r="R36" s="598"/>
      <c r="S36" s="598"/>
      <c r="T36" s="181"/>
      <c r="U36" s="597">
        <f t="shared" ref="U36:U43" si="4">IF(W36="","",U35+1)</f>
        <v>6</v>
      </c>
      <c r="V36" s="597"/>
      <c r="W36" s="598" t="str">
        <f>IF('各会計、関係団体の財政状況及び健全化判断比率'!B30="","",'各会計、関係団体の財政状況及び健全化判断比率'!B30)</f>
        <v>後期高齢者医療事業特別会計</v>
      </c>
      <c r="X36" s="598"/>
      <c r="Y36" s="598"/>
      <c r="Z36" s="598"/>
      <c r="AA36" s="598"/>
      <c r="AB36" s="598"/>
      <c r="AC36" s="598"/>
      <c r="AD36" s="598"/>
      <c r="AE36" s="598"/>
      <c r="AF36" s="598"/>
      <c r="AG36" s="598"/>
      <c r="AH36" s="598"/>
      <c r="AI36" s="598"/>
      <c r="AJ36" s="598"/>
      <c r="AK36" s="598"/>
      <c r="AL36" s="181"/>
      <c r="AM36" s="597">
        <f t="shared" si="0"/>
        <v>9</v>
      </c>
      <c r="AN36" s="597"/>
      <c r="AO36" s="598" t="str">
        <f>IF('各会計、関係団体の財政状況及び健全化判断比率'!B33="","",'各会計、関係団体の財政状況及び健全化判断比率'!B33)</f>
        <v>下水道事業会計</v>
      </c>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13</v>
      </c>
      <c r="BX36" s="597"/>
      <c r="BY36" s="598" t="str">
        <f>IF('各会計、関係団体の財政状況及び健全化判断比率'!B70="","",'各会計、関係団体の財政状況及び健全化判断比率'!B70)</f>
        <v>千葉県市町村総合事務組合（千葉県自治研修センター特別会計）</v>
      </c>
      <c r="BZ36" s="598"/>
      <c r="CA36" s="598"/>
      <c r="CB36" s="598"/>
      <c r="CC36" s="598"/>
      <c r="CD36" s="598"/>
      <c r="CE36" s="598"/>
      <c r="CF36" s="598"/>
      <c r="CG36" s="598"/>
      <c r="CH36" s="598"/>
      <c r="CI36" s="598"/>
      <c r="CJ36" s="598"/>
      <c r="CK36" s="598"/>
      <c r="CL36" s="598"/>
      <c r="CM36" s="598"/>
      <c r="CN36" s="181"/>
      <c r="CO36" s="597">
        <f t="shared" si="3"/>
        <v>21</v>
      </c>
      <c r="CP36" s="597"/>
      <c r="CQ36" s="598" t="str">
        <f>IF('各会計、関係団体の財政状況及び健全化判断比率'!BS9="","",'各会計、関係団体の財政状況及び健全化判断比率'!BS9)</f>
        <v>船橋市文化・スポーツ公社</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14</v>
      </c>
      <c r="BX37" s="597"/>
      <c r="BY37" s="598" t="str">
        <f>IF('各会計、関係団体の財政状況及び健全化判断比率'!B71="","",'各会計、関係団体の財政状況及び健全化判断比率'!B71)</f>
        <v>千葉県市町村総合事務組合（千葉県市町村交通災害共済特別会計）</v>
      </c>
      <c r="BZ37" s="598"/>
      <c r="CA37" s="598"/>
      <c r="CB37" s="598"/>
      <c r="CC37" s="598"/>
      <c r="CD37" s="598"/>
      <c r="CE37" s="598"/>
      <c r="CF37" s="598"/>
      <c r="CG37" s="598"/>
      <c r="CH37" s="598"/>
      <c r="CI37" s="598"/>
      <c r="CJ37" s="598"/>
      <c r="CK37" s="598"/>
      <c r="CL37" s="598"/>
      <c r="CM37" s="598"/>
      <c r="CN37" s="181"/>
      <c r="CO37" s="597">
        <f t="shared" si="3"/>
        <v>22</v>
      </c>
      <c r="CP37" s="597"/>
      <c r="CQ37" s="598" t="str">
        <f>IF('各会計、関係団体の財政状況及び健全化判断比率'!BS10="","",'各会計、関係団体の財政状況及び健全化判断比率'!BS10)</f>
        <v>船橋市医療公社</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15</v>
      </c>
      <c r="BX38" s="597"/>
      <c r="BY38" s="598" t="str">
        <f>IF('各会計、関係団体の財政状況及び健全化判断比率'!B72="","",'各会計、関係団体の財政状況及び健全化判断比率'!B72)</f>
        <v>四市複合事務組合</v>
      </c>
      <c r="BZ38" s="598"/>
      <c r="CA38" s="598"/>
      <c r="CB38" s="598"/>
      <c r="CC38" s="598"/>
      <c r="CD38" s="598"/>
      <c r="CE38" s="598"/>
      <c r="CF38" s="598"/>
      <c r="CG38" s="598"/>
      <c r="CH38" s="598"/>
      <c r="CI38" s="598"/>
      <c r="CJ38" s="598"/>
      <c r="CK38" s="598"/>
      <c r="CL38" s="598"/>
      <c r="CM38" s="598"/>
      <c r="CN38" s="181"/>
      <c r="CO38" s="597">
        <f t="shared" si="3"/>
        <v>23</v>
      </c>
      <c r="CP38" s="597"/>
      <c r="CQ38" s="598" t="str">
        <f>IF('各会計、関係団体の財政状況及び健全化判断比率'!BS11="","",'各会計、関係団体の財政状況及び健全化判断比率'!BS11)</f>
        <v>船橋市生きがい福祉事業団</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16</v>
      </c>
      <c r="BX39" s="597"/>
      <c r="BY39" s="598" t="str">
        <f>IF('各会計、関係団体の財政状況及び健全化判断比率'!B73="","",'各会計、関係団体の財政状況及び健全化判断比率'!B73)</f>
        <v>千葉県競馬組合</v>
      </c>
      <c r="BZ39" s="598"/>
      <c r="CA39" s="598"/>
      <c r="CB39" s="598"/>
      <c r="CC39" s="598"/>
      <c r="CD39" s="598"/>
      <c r="CE39" s="598"/>
      <c r="CF39" s="598"/>
      <c r="CG39" s="598"/>
      <c r="CH39" s="598"/>
      <c r="CI39" s="598"/>
      <c r="CJ39" s="598"/>
      <c r="CK39" s="598"/>
      <c r="CL39" s="598"/>
      <c r="CM39" s="598"/>
      <c r="CN39" s="181"/>
      <c r="CO39" s="597">
        <f t="shared" si="3"/>
        <v>24</v>
      </c>
      <c r="CP39" s="597"/>
      <c r="CQ39" s="598" t="str">
        <f>IF('各会計、関係団体の財政状況及び健全化判断比率'!BS12="","",'各会計、関係団体の財政状況及び健全化判断比率'!BS12)</f>
        <v>船橋市公園協会</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17</v>
      </c>
      <c r="BX40" s="597"/>
      <c r="BY40" s="598" t="str">
        <f>IF('各会計、関係団体の財政状況及び健全化判断比率'!B74="","",'各会計、関係団体の財政状況及び健全化判断比率'!B74)</f>
        <v>千葉県後期高齢者医療広域連合（一般会計）</v>
      </c>
      <c r="BZ40" s="598"/>
      <c r="CA40" s="598"/>
      <c r="CB40" s="598"/>
      <c r="CC40" s="598"/>
      <c r="CD40" s="598"/>
      <c r="CE40" s="598"/>
      <c r="CF40" s="598"/>
      <c r="CG40" s="598"/>
      <c r="CH40" s="598"/>
      <c r="CI40" s="598"/>
      <c r="CJ40" s="598"/>
      <c r="CK40" s="598"/>
      <c r="CL40" s="598"/>
      <c r="CM40" s="598"/>
      <c r="CN40" s="181"/>
      <c r="CO40" s="597">
        <f t="shared" si="3"/>
        <v>25</v>
      </c>
      <c r="CP40" s="597"/>
      <c r="CQ40" s="598" t="str">
        <f>IF('各会計、関係団体の財政状況及び健全化判断比率'!BS13="","",'各会計、関係団体の財政状況及び健全化判断比率'!BS13)</f>
        <v>船橋市中小企業勤労者福祉サービスセンター</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18</v>
      </c>
      <c r="BX41" s="597"/>
      <c r="BY41" s="598" t="str">
        <f>IF('各会計、関係団体の財政状況及び健全化判断比率'!B75="","",'各会計、関係団体の財政状況及び健全化判断比率'!B75)</f>
        <v>千葉県後期高齢者医療広域連合（後期高齢者医療特別会計）</v>
      </c>
      <c r="BZ41" s="598"/>
      <c r="CA41" s="598"/>
      <c r="CB41" s="598"/>
      <c r="CC41" s="598"/>
      <c r="CD41" s="598"/>
      <c r="CE41" s="598"/>
      <c r="CF41" s="598"/>
      <c r="CG41" s="598"/>
      <c r="CH41" s="598"/>
      <c r="CI41" s="598"/>
      <c r="CJ41" s="598"/>
      <c r="CK41" s="598"/>
      <c r="CL41" s="598"/>
      <c r="CM41" s="598"/>
      <c r="CN41" s="181"/>
      <c r="CO41" s="597">
        <f t="shared" si="3"/>
        <v>26</v>
      </c>
      <c r="CP41" s="597"/>
      <c r="CQ41" s="598" t="str">
        <f>IF('各会計、関係団体の財政状況及び健全化判断比率'!BS14="","",'各会計、関係団体の財政状況及び健全化判断比率'!BS14)</f>
        <v>船橋市都市サービス</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f t="shared" si="3"/>
        <v>27</v>
      </c>
      <c r="CP42" s="597"/>
      <c r="CQ42" s="598" t="str">
        <f>IF('各会計、関係団体の財政状況及び健全化判断比率'!BS15="","",'各会計、関係団体の財政状況及び健全化判断比率'!BS15)</f>
        <v>東葉高速鉄道(株)</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206</v>
      </c>
      <c r="E46" s="600" t="s">
        <v>207</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208</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209</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210</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211</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212</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213</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214</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meFkqEcGlPFh6yel55ILqLcId409nmY4Let3O0dbdK6EgjRn27vFGidkJyocoUsRwgcof9AZiCIukZNIcrm/w==" saltValue="uJG3uz6xRt7ywBu8RlbD2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151" t="s">
        <v>576</v>
      </c>
      <c r="D34" s="1151"/>
      <c r="E34" s="1152"/>
      <c r="F34" s="32">
        <v>7.77</v>
      </c>
      <c r="G34" s="33">
        <v>7.76</v>
      </c>
      <c r="H34" s="33">
        <v>7.73</v>
      </c>
      <c r="I34" s="33">
        <v>8.31</v>
      </c>
      <c r="J34" s="34">
        <v>8.2799999999999994</v>
      </c>
      <c r="K34" s="22"/>
      <c r="L34" s="22"/>
      <c r="M34" s="22"/>
      <c r="N34" s="22"/>
      <c r="O34" s="22"/>
      <c r="P34" s="22"/>
    </row>
    <row r="35" spans="1:16" ht="39" customHeight="1" x14ac:dyDescent="0.15">
      <c r="A35" s="22"/>
      <c r="B35" s="35"/>
      <c r="C35" s="1145" t="s">
        <v>577</v>
      </c>
      <c r="D35" s="1146"/>
      <c r="E35" s="1147"/>
      <c r="F35" s="36">
        <v>2.58</v>
      </c>
      <c r="G35" s="37">
        <v>2.25</v>
      </c>
      <c r="H35" s="37">
        <v>3.03</v>
      </c>
      <c r="I35" s="37">
        <v>7.93</v>
      </c>
      <c r="J35" s="38">
        <v>5.18</v>
      </c>
      <c r="K35" s="22"/>
      <c r="L35" s="22"/>
      <c r="M35" s="22"/>
      <c r="N35" s="22"/>
      <c r="O35" s="22"/>
      <c r="P35" s="22"/>
    </row>
    <row r="36" spans="1:16" ht="39" customHeight="1" x14ac:dyDescent="0.15">
      <c r="A36" s="22"/>
      <c r="B36" s="35"/>
      <c r="C36" s="1145" t="s">
        <v>578</v>
      </c>
      <c r="D36" s="1146"/>
      <c r="E36" s="1147"/>
      <c r="F36" s="36">
        <v>0.12</v>
      </c>
      <c r="G36" s="37">
        <v>1.1299999999999999</v>
      </c>
      <c r="H36" s="37">
        <v>1.58</v>
      </c>
      <c r="I36" s="37">
        <v>1.48</v>
      </c>
      <c r="J36" s="38">
        <v>1.45</v>
      </c>
      <c r="K36" s="22"/>
      <c r="L36" s="22"/>
      <c r="M36" s="22"/>
      <c r="N36" s="22"/>
      <c r="O36" s="22"/>
      <c r="P36" s="22"/>
    </row>
    <row r="37" spans="1:16" ht="39" customHeight="1" x14ac:dyDescent="0.15">
      <c r="A37" s="22"/>
      <c r="B37" s="35"/>
      <c r="C37" s="1145" t="s">
        <v>579</v>
      </c>
      <c r="D37" s="1146"/>
      <c r="E37" s="1147"/>
      <c r="F37" s="36">
        <v>0.84</v>
      </c>
      <c r="G37" s="37">
        <v>0.88</v>
      </c>
      <c r="H37" s="37">
        <v>0.93</v>
      </c>
      <c r="I37" s="37">
        <v>0.99</v>
      </c>
      <c r="J37" s="38">
        <v>1.01</v>
      </c>
      <c r="K37" s="22"/>
      <c r="L37" s="22"/>
      <c r="M37" s="22"/>
      <c r="N37" s="22"/>
      <c r="O37" s="22"/>
      <c r="P37" s="22"/>
    </row>
    <row r="38" spans="1:16" ht="39" customHeight="1" x14ac:dyDescent="0.15">
      <c r="A38" s="22"/>
      <c r="B38" s="35"/>
      <c r="C38" s="1145" t="s">
        <v>580</v>
      </c>
      <c r="D38" s="1146"/>
      <c r="E38" s="1147"/>
      <c r="F38" s="36">
        <v>0.12</v>
      </c>
      <c r="G38" s="37">
        <v>0.12</v>
      </c>
      <c r="H38" s="37">
        <v>0.4</v>
      </c>
      <c r="I38" s="37">
        <v>0.23</v>
      </c>
      <c r="J38" s="38">
        <v>0.39</v>
      </c>
      <c r="K38" s="22"/>
      <c r="L38" s="22"/>
      <c r="M38" s="22"/>
      <c r="N38" s="22"/>
      <c r="O38" s="22"/>
      <c r="P38" s="22"/>
    </row>
    <row r="39" spans="1:16" ht="39" customHeight="1" x14ac:dyDescent="0.15">
      <c r="A39" s="22"/>
      <c r="B39" s="35"/>
      <c r="C39" s="1145" t="s">
        <v>581</v>
      </c>
      <c r="D39" s="1146"/>
      <c r="E39" s="1147"/>
      <c r="F39" s="36">
        <v>0.11</v>
      </c>
      <c r="G39" s="37">
        <v>0.09</v>
      </c>
      <c r="H39" s="37">
        <v>0.1</v>
      </c>
      <c r="I39" s="37">
        <v>0.11</v>
      </c>
      <c r="J39" s="38">
        <v>0.15</v>
      </c>
      <c r="K39" s="22"/>
      <c r="L39" s="22"/>
      <c r="M39" s="22"/>
      <c r="N39" s="22"/>
      <c r="O39" s="22"/>
      <c r="P39" s="22"/>
    </row>
    <row r="40" spans="1:16" ht="39" customHeight="1" x14ac:dyDescent="0.15">
      <c r="A40" s="22"/>
      <c r="B40" s="35"/>
      <c r="C40" s="1145" t="s">
        <v>582</v>
      </c>
      <c r="D40" s="1146"/>
      <c r="E40" s="1147"/>
      <c r="F40" s="36">
        <v>0.02</v>
      </c>
      <c r="G40" s="37">
        <v>0.01</v>
      </c>
      <c r="H40" s="37">
        <v>0.02</v>
      </c>
      <c r="I40" s="37">
        <v>0.02</v>
      </c>
      <c r="J40" s="38">
        <v>0.04</v>
      </c>
      <c r="K40" s="22"/>
      <c r="L40" s="22"/>
      <c r="M40" s="22"/>
      <c r="N40" s="22"/>
      <c r="O40" s="22"/>
      <c r="P40" s="22"/>
    </row>
    <row r="41" spans="1:16" ht="39" customHeight="1" x14ac:dyDescent="0.15">
      <c r="A41" s="22"/>
      <c r="B41" s="35"/>
      <c r="C41" s="1145" t="s">
        <v>583</v>
      </c>
      <c r="D41" s="1146"/>
      <c r="E41" s="1147"/>
      <c r="F41" s="36">
        <v>0.03</v>
      </c>
      <c r="G41" s="37">
        <v>0</v>
      </c>
      <c r="H41" s="37">
        <v>0</v>
      </c>
      <c r="I41" s="37">
        <v>0</v>
      </c>
      <c r="J41" s="38">
        <v>0.01</v>
      </c>
      <c r="K41" s="22"/>
      <c r="L41" s="22"/>
      <c r="M41" s="22"/>
      <c r="N41" s="22"/>
      <c r="O41" s="22"/>
      <c r="P41" s="22"/>
    </row>
    <row r="42" spans="1:16" ht="39" customHeight="1" x14ac:dyDescent="0.15">
      <c r="A42" s="22"/>
      <c r="B42" s="39"/>
      <c r="C42" s="1145" t="s">
        <v>584</v>
      </c>
      <c r="D42" s="1146"/>
      <c r="E42" s="1147"/>
      <c r="F42" s="36" t="s">
        <v>526</v>
      </c>
      <c r="G42" s="37" t="s">
        <v>526</v>
      </c>
      <c r="H42" s="37" t="s">
        <v>526</v>
      </c>
      <c r="I42" s="37" t="s">
        <v>526</v>
      </c>
      <c r="J42" s="38" t="s">
        <v>526</v>
      </c>
      <c r="K42" s="22"/>
      <c r="L42" s="22"/>
      <c r="M42" s="22"/>
      <c r="N42" s="22"/>
      <c r="O42" s="22"/>
      <c r="P42" s="22"/>
    </row>
    <row r="43" spans="1:16" ht="39" customHeight="1" thickBot="1" x14ac:dyDescent="0.2">
      <c r="A43" s="22"/>
      <c r="B43" s="40"/>
      <c r="C43" s="1148" t="s">
        <v>585</v>
      </c>
      <c r="D43" s="1149"/>
      <c r="E43" s="1150"/>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IJUeXFIIdgDHPruwLyDSnnrcfpWGiKhhPzbQ930ZzcIXeayjfQyWe0Grq1cbfo9L902bgZXintI1FhhH2ECBQA==" saltValue="0azpdAQUgONZ9M7zlrfxN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election sqref="A1:XFD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153" t="s">
        <v>10</v>
      </c>
      <c r="C45" s="1154"/>
      <c r="D45" s="58"/>
      <c r="E45" s="1159" t="s">
        <v>11</v>
      </c>
      <c r="F45" s="1159"/>
      <c r="G45" s="1159"/>
      <c r="H45" s="1159"/>
      <c r="I45" s="1159"/>
      <c r="J45" s="1160"/>
      <c r="K45" s="59">
        <v>12833</v>
      </c>
      <c r="L45" s="60">
        <v>14499</v>
      </c>
      <c r="M45" s="60">
        <v>15661</v>
      </c>
      <c r="N45" s="60">
        <v>16956</v>
      </c>
      <c r="O45" s="61">
        <v>17919</v>
      </c>
      <c r="P45" s="48"/>
      <c r="Q45" s="48"/>
      <c r="R45" s="48"/>
      <c r="S45" s="48"/>
      <c r="T45" s="48"/>
      <c r="U45" s="48"/>
    </row>
    <row r="46" spans="1:21" ht="30.75" customHeight="1" x14ac:dyDescent="0.15">
      <c r="A46" s="48"/>
      <c r="B46" s="1155"/>
      <c r="C46" s="1156"/>
      <c r="D46" s="62"/>
      <c r="E46" s="1161" t="s">
        <v>12</v>
      </c>
      <c r="F46" s="1161"/>
      <c r="G46" s="1161"/>
      <c r="H46" s="1161"/>
      <c r="I46" s="1161"/>
      <c r="J46" s="1162"/>
      <c r="K46" s="63">
        <v>56</v>
      </c>
      <c r="L46" s="64">
        <v>45</v>
      </c>
      <c r="M46" s="64">
        <v>39</v>
      </c>
      <c r="N46" s="64">
        <v>28</v>
      </c>
      <c r="O46" s="65" t="s">
        <v>526</v>
      </c>
      <c r="P46" s="48"/>
      <c r="Q46" s="48"/>
      <c r="R46" s="48"/>
      <c r="S46" s="48"/>
      <c r="T46" s="48"/>
      <c r="U46" s="48"/>
    </row>
    <row r="47" spans="1:21" ht="30.75" customHeight="1" x14ac:dyDescent="0.15">
      <c r="A47" s="48"/>
      <c r="B47" s="1155"/>
      <c r="C47" s="1156"/>
      <c r="D47" s="62"/>
      <c r="E47" s="1161" t="s">
        <v>13</v>
      </c>
      <c r="F47" s="1161"/>
      <c r="G47" s="1161"/>
      <c r="H47" s="1161"/>
      <c r="I47" s="1161"/>
      <c r="J47" s="1162"/>
      <c r="K47" s="63">
        <v>67</v>
      </c>
      <c r="L47" s="64">
        <v>50</v>
      </c>
      <c r="M47" s="64">
        <v>33</v>
      </c>
      <c r="N47" s="64">
        <v>17</v>
      </c>
      <c r="O47" s="65" t="s">
        <v>526</v>
      </c>
      <c r="P47" s="48"/>
      <c r="Q47" s="48"/>
      <c r="R47" s="48"/>
      <c r="S47" s="48"/>
      <c r="T47" s="48"/>
      <c r="U47" s="48"/>
    </row>
    <row r="48" spans="1:21" ht="30.75" customHeight="1" x14ac:dyDescent="0.15">
      <c r="A48" s="48"/>
      <c r="B48" s="1155"/>
      <c r="C48" s="1156"/>
      <c r="D48" s="62"/>
      <c r="E48" s="1161" t="s">
        <v>14</v>
      </c>
      <c r="F48" s="1161"/>
      <c r="G48" s="1161"/>
      <c r="H48" s="1161"/>
      <c r="I48" s="1161"/>
      <c r="J48" s="1162"/>
      <c r="K48" s="63">
        <v>6519</v>
      </c>
      <c r="L48" s="64">
        <v>6294</v>
      </c>
      <c r="M48" s="64">
        <v>5846</v>
      </c>
      <c r="N48" s="64">
        <v>5169</v>
      </c>
      <c r="O48" s="65">
        <v>4846</v>
      </c>
      <c r="P48" s="48"/>
      <c r="Q48" s="48"/>
      <c r="R48" s="48"/>
      <c r="S48" s="48"/>
      <c r="T48" s="48"/>
      <c r="U48" s="48"/>
    </row>
    <row r="49" spans="1:21" ht="30.75" customHeight="1" x14ac:dyDescent="0.15">
      <c r="A49" s="48"/>
      <c r="B49" s="1155"/>
      <c r="C49" s="1156"/>
      <c r="D49" s="62"/>
      <c r="E49" s="1161" t="s">
        <v>15</v>
      </c>
      <c r="F49" s="1161"/>
      <c r="G49" s="1161"/>
      <c r="H49" s="1161"/>
      <c r="I49" s="1161"/>
      <c r="J49" s="1162"/>
      <c r="K49" s="63">
        <v>49</v>
      </c>
      <c r="L49" s="64">
        <v>49</v>
      </c>
      <c r="M49" s="64">
        <v>115</v>
      </c>
      <c r="N49" s="64">
        <v>194</v>
      </c>
      <c r="O49" s="65">
        <v>268</v>
      </c>
      <c r="P49" s="48"/>
      <c r="Q49" s="48"/>
      <c r="R49" s="48"/>
      <c r="S49" s="48"/>
      <c r="T49" s="48"/>
      <c r="U49" s="48"/>
    </row>
    <row r="50" spans="1:21" ht="30.75" customHeight="1" x14ac:dyDescent="0.15">
      <c r="A50" s="48"/>
      <c r="B50" s="1155"/>
      <c r="C50" s="1156"/>
      <c r="D50" s="62"/>
      <c r="E50" s="1161" t="s">
        <v>16</v>
      </c>
      <c r="F50" s="1161"/>
      <c r="G50" s="1161"/>
      <c r="H50" s="1161"/>
      <c r="I50" s="1161"/>
      <c r="J50" s="1162"/>
      <c r="K50" s="63">
        <v>199</v>
      </c>
      <c r="L50" s="64">
        <v>250</v>
      </c>
      <c r="M50" s="64">
        <v>208</v>
      </c>
      <c r="N50" s="64">
        <v>196</v>
      </c>
      <c r="O50" s="65">
        <v>97</v>
      </c>
      <c r="P50" s="48"/>
      <c r="Q50" s="48"/>
      <c r="R50" s="48"/>
      <c r="S50" s="48"/>
      <c r="T50" s="48"/>
      <c r="U50" s="48"/>
    </row>
    <row r="51" spans="1:21" ht="30.75" customHeight="1" x14ac:dyDescent="0.15">
      <c r="A51" s="48"/>
      <c r="B51" s="1157"/>
      <c r="C51" s="1158"/>
      <c r="D51" s="66"/>
      <c r="E51" s="1161" t="s">
        <v>17</v>
      </c>
      <c r="F51" s="1161"/>
      <c r="G51" s="1161"/>
      <c r="H51" s="1161"/>
      <c r="I51" s="1161"/>
      <c r="J51" s="1162"/>
      <c r="K51" s="63" t="s">
        <v>526</v>
      </c>
      <c r="L51" s="64" t="s">
        <v>526</v>
      </c>
      <c r="M51" s="64" t="s">
        <v>526</v>
      </c>
      <c r="N51" s="64" t="s">
        <v>526</v>
      </c>
      <c r="O51" s="65" t="s">
        <v>526</v>
      </c>
      <c r="P51" s="48"/>
      <c r="Q51" s="48"/>
      <c r="R51" s="48"/>
      <c r="S51" s="48"/>
      <c r="T51" s="48"/>
      <c r="U51" s="48"/>
    </row>
    <row r="52" spans="1:21" ht="30.75" customHeight="1" x14ac:dyDescent="0.15">
      <c r="A52" s="48"/>
      <c r="B52" s="1163" t="s">
        <v>18</v>
      </c>
      <c r="C52" s="1164"/>
      <c r="D52" s="66"/>
      <c r="E52" s="1161" t="s">
        <v>19</v>
      </c>
      <c r="F52" s="1161"/>
      <c r="G52" s="1161"/>
      <c r="H52" s="1161"/>
      <c r="I52" s="1161"/>
      <c r="J52" s="1162"/>
      <c r="K52" s="63">
        <v>19274</v>
      </c>
      <c r="L52" s="64">
        <v>18833</v>
      </c>
      <c r="M52" s="64">
        <v>18688</v>
      </c>
      <c r="N52" s="64">
        <v>18657</v>
      </c>
      <c r="O52" s="65">
        <v>18867</v>
      </c>
      <c r="P52" s="48"/>
      <c r="Q52" s="48"/>
      <c r="R52" s="48"/>
      <c r="S52" s="48"/>
      <c r="T52" s="48"/>
      <c r="U52" s="48"/>
    </row>
    <row r="53" spans="1:21" ht="30.75" customHeight="1" thickBot="1" x14ac:dyDescent="0.2">
      <c r="A53" s="48"/>
      <c r="B53" s="1165" t="s">
        <v>20</v>
      </c>
      <c r="C53" s="1166"/>
      <c r="D53" s="67"/>
      <c r="E53" s="1167" t="s">
        <v>21</v>
      </c>
      <c r="F53" s="1167"/>
      <c r="G53" s="1167"/>
      <c r="H53" s="1167"/>
      <c r="I53" s="1167"/>
      <c r="J53" s="1168"/>
      <c r="K53" s="68">
        <v>449</v>
      </c>
      <c r="L53" s="69">
        <v>2354</v>
      </c>
      <c r="M53" s="69">
        <v>3214</v>
      </c>
      <c r="N53" s="69">
        <v>3903</v>
      </c>
      <c r="O53" s="70">
        <v>4263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586</v>
      </c>
      <c r="P56" s="48"/>
      <c r="Q56" s="48"/>
      <c r="R56" s="48"/>
      <c r="S56" s="48"/>
      <c r="T56" s="48"/>
      <c r="U56" s="48"/>
    </row>
    <row r="57" spans="1:21" ht="31.5" customHeight="1" thickBot="1" x14ac:dyDescent="0.2">
      <c r="A57" s="48"/>
      <c r="B57" s="76"/>
      <c r="C57" s="77"/>
      <c r="D57" s="77"/>
      <c r="E57" s="78"/>
      <c r="F57" s="78"/>
      <c r="G57" s="78"/>
      <c r="H57" s="78"/>
      <c r="I57" s="78"/>
      <c r="J57" s="79" t="s">
        <v>2</v>
      </c>
      <c r="K57" s="80" t="s">
        <v>587</v>
      </c>
      <c r="L57" s="81" t="s">
        <v>588</v>
      </c>
      <c r="M57" s="81" t="s">
        <v>589</v>
      </c>
      <c r="N57" s="81" t="s">
        <v>590</v>
      </c>
      <c r="O57" s="82" t="s">
        <v>591</v>
      </c>
      <c r="P57" s="48"/>
      <c r="Q57" s="48"/>
      <c r="R57" s="48"/>
      <c r="S57" s="48"/>
      <c r="T57" s="48"/>
      <c r="U57" s="48"/>
    </row>
    <row r="58" spans="1:21" ht="31.5" customHeight="1" x14ac:dyDescent="0.15">
      <c r="B58" s="1169" t="s">
        <v>25</v>
      </c>
      <c r="C58" s="1170"/>
      <c r="D58" s="1175" t="s">
        <v>26</v>
      </c>
      <c r="E58" s="1176"/>
      <c r="F58" s="1176"/>
      <c r="G58" s="1176"/>
      <c r="H58" s="1176"/>
      <c r="I58" s="1176"/>
      <c r="J58" s="1177"/>
      <c r="K58" s="83">
        <v>74</v>
      </c>
      <c r="L58" s="84">
        <v>64</v>
      </c>
      <c r="M58" s="84">
        <v>83</v>
      </c>
      <c r="N58" s="84">
        <v>83</v>
      </c>
      <c r="O58" s="85" t="s">
        <v>615</v>
      </c>
    </row>
    <row r="59" spans="1:21" ht="31.5" customHeight="1" x14ac:dyDescent="0.15">
      <c r="B59" s="1171"/>
      <c r="C59" s="1172"/>
      <c r="D59" s="1178" t="s">
        <v>27</v>
      </c>
      <c r="E59" s="1179"/>
      <c r="F59" s="1179"/>
      <c r="G59" s="1179"/>
      <c r="H59" s="1179"/>
      <c r="I59" s="1179"/>
      <c r="J59" s="1180"/>
      <c r="K59" s="86">
        <v>41</v>
      </c>
      <c r="L59" s="87">
        <v>46</v>
      </c>
      <c r="M59" s="87">
        <v>61</v>
      </c>
      <c r="N59" s="87">
        <v>44</v>
      </c>
      <c r="O59" s="88" t="s">
        <v>615</v>
      </c>
    </row>
    <row r="60" spans="1:21" ht="31.5" customHeight="1" thickBot="1" x14ac:dyDescent="0.2">
      <c r="B60" s="1173"/>
      <c r="C60" s="1174"/>
      <c r="D60" s="1181" t="s">
        <v>28</v>
      </c>
      <c r="E60" s="1182"/>
      <c r="F60" s="1182"/>
      <c r="G60" s="1182"/>
      <c r="H60" s="1182"/>
      <c r="I60" s="1182"/>
      <c r="J60" s="1183"/>
      <c r="K60" s="89">
        <v>167</v>
      </c>
      <c r="L60" s="90">
        <v>150</v>
      </c>
      <c r="M60" s="90">
        <v>117</v>
      </c>
      <c r="N60" s="90">
        <v>67</v>
      </c>
      <c r="O60" s="91" t="s">
        <v>615</v>
      </c>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aRFJul4RPDoGjuNxKBT6uxjymVs5dacAoC5niJTZfnAAyJzhnxIrTsNAYpc0OlZ/mzHfBgn813Ws1znRsgSAOw==" saltValue="vhsUkoxbmGD9/5njY1cV7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567</v>
      </c>
      <c r="J40" s="103" t="s">
        <v>568</v>
      </c>
      <c r="K40" s="103" t="s">
        <v>569</v>
      </c>
      <c r="L40" s="103" t="s">
        <v>570</v>
      </c>
      <c r="M40" s="104" t="s">
        <v>571</v>
      </c>
    </row>
    <row r="41" spans="2:13" ht="27.75" customHeight="1" x14ac:dyDescent="0.15">
      <c r="B41" s="1184" t="s">
        <v>31</v>
      </c>
      <c r="C41" s="1185"/>
      <c r="D41" s="105"/>
      <c r="E41" s="1190" t="s">
        <v>32</v>
      </c>
      <c r="F41" s="1190"/>
      <c r="G41" s="1190"/>
      <c r="H41" s="1191"/>
      <c r="I41" s="355">
        <v>182091</v>
      </c>
      <c r="J41" s="356">
        <v>188424</v>
      </c>
      <c r="K41" s="356">
        <v>188584</v>
      </c>
      <c r="L41" s="356">
        <v>186621</v>
      </c>
      <c r="M41" s="357">
        <v>179000</v>
      </c>
    </row>
    <row r="42" spans="2:13" ht="27.75" customHeight="1" x14ac:dyDescent="0.15">
      <c r="B42" s="1186"/>
      <c r="C42" s="1187"/>
      <c r="D42" s="106"/>
      <c r="E42" s="1192" t="s">
        <v>33</v>
      </c>
      <c r="F42" s="1192"/>
      <c r="G42" s="1192"/>
      <c r="H42" s="1193"/>
      <c r="I42" s="358">
        <v>1455</v>
      </c>
      <c r="J42" s="359">
        <v>909</v>
      </c>
      <c r="K42" s="359">
        <v>1044</v>
      </c>
      <c r="L42" s="359">
        <v>762</v>
      </c>
      <c r="M42" s="360">
        <v>531</v>
      </c>
    </row>
    <row r="43" spans="2:13" ht="27.75" customHeight="1" x14ac:dyDescent="0.15">
      <c r="B43" s="1186"/>
      <c r="C43" s="1187"/>
      <c r="D43" s="106"/>
      <c r="E43" s="1192" t="s">
        <v>34</v>
      </c>
      <c r="F43" s="1192"/>
      <c r="G43" s="1192"/>
      <c r="H43" s="1193"/>
      <c r="I43" s="358">
        <v>85160</v>
      </c>
      <c r="J43" s="359">
        <v>78151</v>
      </c>
      <c r="K43" s="359">
        <v>70930</v>
      </c>
      <c r="L43" s="359">
        <v>64361</v>
      </c>
      <c r="M43" s="360">
        <v>54519</v>
      </c>
    </row>
    <row r="44" spans="2:13" ht="27.75" customHeight="1" x14ac:dyDescent="0.15">
      <c r="B44" s="1186"/>
      <c r="C44" s="1187"/>
      <c r="D44" s="106"/>
      <c r="E44" s="1192" t="s">
        <v>35</v>
      </c>
      <c r="F44" s="1192"/>
      <c r="G44" s="1192"/>
      <c r="H44" s="1193"/>
      <c r="I44" s="358">
        <v>2953</v>
      </c>
      <c r="J44" s="359">
        <v>4164</v>
      </c>
      <c r="K44" s="359">
        <v>4061</v>
      </c>
      <c r="L44" s="359">
        <v>4104</v>
      </c>
      <c r="M44" s="360">
        <v>4558</v>
      </c>
    </row>
    <row r="45" spans="2:13" ht="27.75" customHeight="1" x14ac:dyDescent="0.15">
      <c r="B45" s="1186"/>
      <c r="C45" s="1187"/>
      <c r="D45" s="106"/>
      <c r="E45" s="1192" t="s">
        <v>36</v>
      </c>
      <c r="F45" s="1192"/>
      <c r="G45" s="1192"/>
      <c r="H45" s="1193"/>
      <c r="I45" s="358">
        <v>24086</v>
      </c>
      <c r="J45" s="359">
        <v>23832</v>
      </c>
      <c r="K45" s="359">
        <v>23471</v>
      </c>
      <c r="L45" s="359">
        <v>23273</v>
      </c>
      <c r="M45" s="360">
        <v>22946</v>
      </c>
    </row>
    <row r="46" spans="2:13" ht="27.75" customHeight="1" x14ac:dyDescent="0.15">
      <c r="B46" s="1186"/>
      <c r="C46" s="1187"/>
      <c r="D46" s="107"/>
      <c r="E46" s="1192" t="s">
        <v>37</v>
      </c>
      <c r="F46" s="1192"/>
      <c r="G46" s="1192"/>
      <c r="H46" s="1193"/>
      <c r="I46" s="358">
        <v>81</v>
      </c>
      <c r="J46" s="359">
        <v>35</v>
      </c>
      <c r="K46" s="359">
        <v>39</v>
      </c>
      <c r="L46" s="359">
        <v>30</v>
      </c>
      <c r="M46" s="360">
        <v>31</v>
      </c>
    </row>
    <row r="47" spans="2:13" ht="27.75" customHeight="1" x14ac:dyDescent="0.15">
      <c r="B47" s="1186"/>
      <c r="C47" s="1187"/>
      <c r="D47" s="108"/>
      <c r="E47" s="1194" t="s">
        <v>38</v>
      </c>
      <c r="F47" s="1195"/>
      <c r="G47" s="1195"/>
      <c r="H47" s="1196"/>
      <c r="I47" s="358" t="s">
        <v>526</v>
      </c>
      <c r="J47" s="359" t="s">
        <v>526</v>
      </c>
      <c r="K47" s="359" t="s">
        <v>526</v>
      </c>
      <c r="L47" s="359" t="s">
        <v>526</v>
      </c>
      <c r="M47" s="360" t="s">
        <v>526</v>
      </c>
    </row>
    <row r="48" spans="2:13" ht="27.75" customHeight="1" x14ac:dyDescent="0.15">
      <c r="B48" s="1186"/>
      <c r="C48" s="1187"/>
      <c r="D48" s="106"/>
      <c r="E48" s="1192" t="s">
        <v>39</v>
      </c>
      <c r="F48" s="1192"/>
      <c r="G48" s="1192"/>
      <c r="H48" s="1193"/>
      <c r="I48" s="358" t="s">
        <v>526</v>
      </c>
      <c r="J48" s="359" t="s">
        <v>526</v>
      </c>
      <c r="K48" s="359" t="s">
        <v>526</v>
      </c>
      <c r="L48" s="359" t="s">
        <v>526</v>
      </c>
      <c r="M48" s="360" t="s">
        <v>526</v>
      </c>
    </row>
    <row r="49" spans="2:13" ht="27.75" customHeight="1" x14ac:dyDescent="0.15">
      <c r="B49" s="1188"/>
      <c r="C49" s="1189"/>
      <c r="D49" s="106"/>
      <c r="E49" s="1192" t="s">
        <v>40</v>
      </c>
      <c r="F49" s="1192"/>
      <c r="G49" s="1192"/>
      <c r="H49" s="1193"/>
      <c r="I49" s="358" t="s">
        <v>526</v>
      </c>
      <c r="J49" s="359" t="s">
        <v>526</v>
      </c>
      <c r="K49" s="359" t="s">
        <v>526</v>
      </c>
      <c r="L49" s="359" t="s">
        <v>526</v>
      </c>
      <c r="M49" s="360" t="s">
        <v>526</v>
      </c>
    </row>
    <row r="50" spans="2:13" ht="27.75" customHeight="1" x14ac:dyDescent="0.15">
      <c r="B50" s="1197" t="s">
        <v>41</v>
      </c>
      <c r="C50" s="1198"/>
      <c r="D50" s="109"/>
      <c r="E50" s="1192" t="s">
        <v>42</v>
      </c>
      <c r="F50" s="1192"/>
      <c r="G50" s="1192"/>
      <c r="H50" s="1193"/>
      <c r="I50" s="358">
        <v>22869</v>
      </c>
      <c r="J50" s="359">
        <v>22285</v>
      </c>
      <c r="K50" s="359">
        <v>22609</v>
      </c>
      <c r="L50" s="359">
        <v>28828</v>
      </c>
      <c r="M50" s="360">
        <v>41995</v>
      </c>
    </row>
    <row r="51" spans="2:13" ht="27.75" customHeight="1" x14ac:dyDescent="0.15">
      <c r="B51" s="1186"/>
      <c r="C51" s="1187"/>
      <c r="D51" s="106"/>
      <c r="E51" s="1192" t="s">
        <v>43</v>
      </c>
      <c r="F51" s="1192"/>
      <c r="G51" s="1192"/>
      <c r="H51" s="1193"/>
      <c r="I51" s="358">
        <v>85776</v>
      </c>
      <c r="J51" s="359">
        <v>75126</v>
      </c>
      <c r="K51" s="359">
        <v>66937</v>
      </c>
      <c r="L51" s="359">
        <v>63661</v>
      </c>
      <c r="M51" s="360">
        <v>57160</v>
      </c>
    </row>
    <row r="52" spans="2:13" ht="27.75" customHeight="1" x14ac:dyDescent="0.15">
      <c r="B52" s="1188"/>
      <c r="C52" s="1189"/>
      <c r="D52" s="106"/>
      <c r="E52" s="1192" t="s">
        <v>44</v>
      </c>
      <c r="F52" s="1192"/>
      <c r="G52" s="1192"/>
      <c r="H52" s="1193"/>
      <c r="I52" s="358">
        <v>171208</v>
      </c>
      <c r="J52" s="359">
        <v>173243</v>
      </c>
      <c r="K52" s="359">
        <v>172709</v>
      </c>
      <c r="L52" s="359">
        <v>169201</v>
      </c>
      <c r="M52" s="360">
        <v>167984</v>
      </c>
    </row>
    <row r="53" spans="2:13" ht="27.75" customHeight="1" thickBot="1" x14ac:dyDescent="0.2">
      <c r="B53" s="1199" t="s">
        <v>45</v>
      </c>
      <c r="C53" s="1200"/>
      <c r="D53" s="110"/>
      <c r="E53" s="1201" t="s">
        <v>46</v>
      </c>
      <c r="F53" s="1201"/>
      <c r="G53" s="1201"/>
      <c r="H53" s="1202"/>
      <c r="I53" s="361">
        <v>15972</v>
      </c>
      <c r="J53" s="362">
        <v>24863</v>
      </c>
      <c r="K53" s="362">
        <v>25876</v>
      </c>
      <c r="L53" s="362">
        <v>17460</v>
      </c>
      <c r="M53" s="363">
        <v>-5555</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krRlkwwkhzEmPhPEIpwfePV42hCBczFJ1bWTGnVSa0vPnosO2EaC05Ruf2D8b1IC+/Ylj1vw+yQeIoYAzdk/xg==" saltValue="R50yJcnPUG+ox7GHc+y57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sqref="A1:A1048576"/>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569</v>
      </c>
      <c r="G54" s="119" t="s">
        <v>570</v>
      </c>
      <c r="H54" s="120" t="s">
        <v>571</v>
      </c>
    </row>
    <row r="55" spans="2:8" ht="52.5" customHeight="1" x14ac:dyDescent="0.15">
      <c r="B55" s="121"/>
      <c r="C55" s="1211" t="s">
        <v>49</v>
      </c>
      <c r="D55" s="1211"/>
      <c r="E55" s="1212"/>
      <c r="F55" s="122">
        <v>11432</v>
      </c>
      <c r="G55" s="122">
        <v>14754</v>
      </c>
      <c r="H55" s="123">
        <v>24442</v>
      </c>
    </row>
    <row r="56" spans="2:8" ht="52.5" customHeight="1" x14ac:dyDescent="0.15">
      <c r="B56" s="124"/>
      <c r="C56" s="1213" t="s">
        <v>50</v>
      </c>
      <c r="D56" s="1213"/>
      <c r="E56" s="1214"/>
      <c r="F56" s="125">
        <v>4818</v>
      </c>
      <c r="G56" s="125">
        <v>4818</v>
      </c>
      <c r="H56" s="126">
        <v>4818</v>
      </c>
    </row>
    <row r="57" spans="2:8" ht="53.25" customHeight="1" x14ac:dyDescent="0.15">
      <c r="B57" s="124"/>
      <c r="C57" s="1215" t="s">
        <v>51</v>
      </c>
      <c r="D57" s="1215"/>
      <c r="E57" s="1216"/>
      <c r="F57" s="127">
        <v>2953</v>
      </c>
      <c r="G57" s="127">
        <v>5956</v>
      </c>
      <c r="H57" s="128">
        <v>10047</v>
      </c>
    </row>
    <row r="58" spans="2:8" ht="45.75" customHeight="1" x14ac:dyDescent="0.15">
      <c r="B58" s="129"/>
      <c r="C58" s="1203" t="s">
        <v>610</v>
      </c>
      <c r="D58" s="1204"/>
      <c r="E58" s="1205"/>
      <c r="F58" s="130">
        <v>0</v>
      </c>
      <c r="G58" s="130">
        <v>3000</v>
      </c>
      <c r="H58" s="131">
        <v>7029</v>
      </c>
    </row>
    <row r="59" spans="2:8" ht="45.75" customHeight="1" x14ac:dyDescent="0.15">
      <c r="B59" s="129"/>
      <c r="C59" s="1203" t="s">
        <v>611</v>
      </c>
      <c r="D59" s="1204"/>
      <c r="E59" s="1205"/>
      <c r="F59" s="130">
        <v>1590</v>
      </c>
      <c r="G59" s="130">
        <v>1590</v>
      </c>
      <c r="H59" s="131">
        <v>1306</v>
      </c>
    </row>
    <row r="60" spans="2:8" ht="45.75" customHeight="1" x14ac:dyDescent="0.15">
      <c r="B60" s="129"/>
      <c r="C60" s="1203" t="s">
        <v>612</v>
      </c>
      <c r="D60" s="1204"/>
      <c r="E60" s="1205"/>
      <c r="F60" s="130">
        <v>766</v>
      </c>
      <c r="G60" s="130">
        <v>733</v>
      </c>
      <c r="H60" s="131">
        <v>795</v>
      </c>
    </row>
    <row r="61" spans="2:8" ht="45.75" customHeight="1" x14ac:dyDescent="0.15">
      <c r="B61" s="129"/>
      <c r="C61" s="1203" t="s">
        <v>613</v>
      </c>
      <c r="D61" s="1204"/>
      <c r="E61" s="1205"/>
      <c r="F61" s="130">
        <v>163</v>
      </c>
      <c r="G61" s="130">
        <v>163</v>
      </c>
      <c r="H61" s="131">
        <v>423</v>
      </c>
    </row>
    <row r="62" spans="2:8" ht="45.75" customHeight="1" thickBot="1" x14ac:dyDescent="0.2">
      <c r="B62" s="132"/>
      <c r="C62" s="1206" t="s">
        <v>614</v>
      </c>
      <c r="D62" s="1207"/>
      <c r="E62" s="1208"/>
      <c r="F62" s="133">
        <v>342</v>
      </c>
      <c r="G62" s="133">
        <v>342</v>
      </c>
      <c r="H62" s="134">
        <v>342</v>
      </c>
    </row>
    <row r="63" spans="2:8" ht="52.5" customHeight="1" thickBot="1" x14ac:dyDescent="0.2">
      <c r="B63" s="135"/>
      <c r="C63" s="1209" t="s">
        <v>52</v>
      </c>
      <c r="D63" s="1209"/>
      <c r="E63" s="1210"/>
      <c r="F63" s="136">
        <v>19203</v>
      </c>
      <c r="G63" s="136">
        <v>25528</v>
      </c>
      <c r="H63" s="137">
        <v>39307</v>
      </c>
    </row>
    <row r="64" spans="2:8" x14ac:dyDescent="0.15"/>
  </sheetData>
  <sheetProtection algorithmName="SHA-512" hashValue="MsEPEixJFQBx8O80qR3sAw4eeTY0SlYWmus7kIuJRFGrO8AUEfCISdA/1nI3yPYm7mPG4f79i9S8YPz6GWFPig==" saltValue="iwEHprDBwheyyeM0KA1Qw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564</v>
      </c>
      <c r="G2" s="151"/>
      <c r="H2" s="152"/>
    </row>
    <row r="3" spans="1:8" x14ac:dyDescent="0.15">
      <c r="A3" s="148" t="s">
        <v>557</v>
      </c>
      <c r="B3" s="153"/>
      <c r="C3" s="154"/>
      <c r="D3" s="155">
        <v>42931</v>
      </c>
      <c r="E3" s="156"/>
      <c r="F3" s="157">
        <v>46457</v>
      </c>
      <c r="G3" s="158"/>
      <c r="H3" s="159"/>
    </row>
    <row r="4" spans="1:8" x14ac:dyDescent="0.15">
      <c r="A4" s="160"/>
      <c r="B4" s="161"/>
      <c r="C4" s="162"/>
      <c r="D4" s="163">
        <v>19914</v>
      </c>
      <c r="E4" s="164"/>
      <c r="F4" s="165">
        <v>24020</v>
      </c>
      <c r="G4" s="166"/>
      <c r="H4" s="167"/>
    </row>
    <row r="5" spans="1:8" x14ac:dyDescent="0.15">
      <c r="A5" s="148" t="s">
        <v>559</v>
      </c>
      <c r="B5" s="153"/>
      <c r="C5" s="154"/>
      <c r="D5" s="155">
        <v>39612</v>
      </c>
      <c r="E5" s="156"/>
      <c r="F5" s="157">
        <v>51849</v>
      </c>
      <c r="G5" s="158"/>
      <c r="H5" s="159"/>
    </row>
    <row r="6" spans="1:8" x14ac:dyDescent="0.15">
      <c r="A6" s="160"/>
      <c r="B6" s="161"/>
      <c r="C6" s="162"/>
      <c r="D6" s="163">
        <v>17739</v>
      </c>
      <c r="E6" s="164"/>
      <c r="F6" s="165">
        <v>26326</v>
      </c>
      <c r="G6" s="166"/>
      <c r="H6" s="167"/>
    </row>
    <row r="7" spans="1:8" x14ac:dyDescent="0.15">
      <c r="A7" s="148" t="s">
        <v>560</v>
      </c>
      <c r="B7" s="153"/>
      <c r="C7" s="154"/>
      <c r="D7" s="155">
        <v>29007</v>
      </c>
      <c r="E7" s="156"/>
      <c r="F7" s="157">
        <v>52191</v>
      </c>
      <c r="G7" s="158"/>
      <c r="H7" s="159"/>
    </row>
    <row r="8" spans="1:8" x14ac:dyDescent="0.15">
      <c r="A8" s="160"/>
      <c r="B8" s="161"/>
      <c r="C8" s="162"/>
      <c r="D8" s="163">
        <v>16227</v>
      </c>
      <c r="E8" s="164"/>
      <c r="F8" s="165">
        <v>26807</v>
      </c>
      <c r="G8" s="166"/>
      <c r="H8" s="167"/>
    </row>
    <row r="9" spans="1:8" x14ac:dyDescent="0.15">
      <c r="A9" s="148" t="s">
        <v>561</v>
      </c>
      <c r="B9" s="153"/>
      <c r="C9" s="154"/>
      <c r="D9" s="155">
        <v>20812</v>
      </c>
      <c r="E9" s="156"/>
      <c r="F9" s="157">
        <v>48105</v>
      </c>
      <c r="G9" s="158"/>
      <c r="H9" s="159"/>
    </row>
    <row r="10" spans="1:8" x14ac:dyDescent="0.15">
      <c r="A10" s="160"/>
      <c r="B10" s="161"/>
      <c r="C10" s="162"/>
      <c r="D10" s="163">
        <v>10966</v>
      </c>
      <c r="E10" s="164"/>
      <c r="F10" s="165">
        <v>24072</v>
      </c>
      <c r="G10" s="166"/>
      <c r="H10" s="167"/>
    </row>
    <row r="11" spans="1:8" x14ac:dyDescent="0.15">
      <c r="A11" s="148" t="s">
        <v>562</v>
      </c>
      <c r="B11" s="153"/>
      <c r="C11" s="154"/>
      <c r="D11" s="155">
        <v>18355</v>
      </c>
      <c r="E11" s="156"/>
      <c r="F11" s="157">
        <v>47446</v>
      </c>
      <c r="G11" s="158"/>
      <c r="H11" s="159"/>
    </row>
    <row r="12" spans="1:8" x14ac:dyDescent="0.15">
      <c r="A12" s="160"/>
      <c r="B12" s="161"/>
      <c r="C12" s="168"/>
      <c r="D12" s="163">
        <v>12185</v>
      </c>
      <c r="E12" s="164"/>
      <c r="F12" s="165">
        <v>24371</v>
      </c>
      <c r="G12" s="166"/>
      <c r="H12" s="167"/>
    </row>
    <row r="13" spans="1:8" x14ac:dyDescent="0.15">
      <c r="A13" s="148"/>
      <c r="B13" s="153"/>
      <c r="C13" s="169"/>
      <c r="D13" s="170">
        <v>30143</v>
      </c>
      <c r="E13" s="171"/>
      <c r="F13" s="172">
        <v>49210</v>
      </c>
      <c r="G13" s="173"/>
      <c r="H13" s="159"/>
    </row>
    <row r="14" spans="1:8" x14ac:dyDescent="0.15">
      <c r="A14" s="160"/>
      <c r="B14" s="161"/>
      <c r="C14" s="162"/>
      <c r="D14" s="163">
        <v>15406</v>
      </c>
      <c r="E14" s="164"/>
      <c r="F14" s="165">
        <v>25119</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2.63</v>
      </c>
      <c r="C19" s="174">
        <f>ROUND(VALUE(SUBSTITUTE(実質収支比率等に係る経年分析!G$48,"▲","-")),2)</f>
        <v>2.2999999999999998</v>
      </c>
      <c r="D19" s="174">
        <f>ROUND(VALUE(SUBSTITUTE(実質収支比率等に係る経年分析!H$48,"▲","-")),2)</f>
        <v>3.1</v>
      </c>
      <c r="E19" s="174">
        <f>ROUND(VALUE(SUBSTITUTE(実質収支比率等に係る経年分析!I$48,"▲","-")),2)</f>
        <v>8.01</v>
      </c>
      <c r="F19" s="174">
        <f>ROUND(VALUE(SUBSTITUTE(実質収支比率等に係る経年分析!J$48,"▲","-")),2)</f>
        <v>5.28</v>
      </c>
    </row>
    <row r="20" spans="1:11" x14ac:dyDescent="0.15">
      <c r="A20" s="174" t="s">
        <v>56</v>
      </c>
      <c r="B20" s="174">
        <f>ROUND(VALUE(SUBSTITUTE(実質収支比率等に係る経年分析!F$47,"▲","-")),2)</f>
        <v>10.039999999999999</v>
      </c>
      <c r="C20" s="174">
        <f>ROUND(VALUE(SUBSTITUTE(実質収支比率等に係る経年分析!G$47,"▲","-")),2)</f>
        <v>9.59</v>
      </c>
      <c r="D20" s="174">
        <f>ROUND(VALUE(SUBSTITUTE(実質収支比率等に係る経年分析!H$47,"▲","-")),2)</f>
        <v>9.57</v>
      </c>
      <c r="E20" s="174">
        <f>ROUND(VALUE(SUBSTITUTE(実質収支比率等に係る経年分析!I$47,"▲","-")),2)</f>
        <v>11.72</v>
      </c>
      <c r="F20" s="174">
        <f>ROUND(VALUE(SUBSTITUTE(実質収支比率等に係る経年分析!J$47,"▲","-")),2)</f>
        <v>19.57</v>
      </c>
    </row>
    <row r="21" spans="1:11" x14ac:dyDescent="0.15">
      <c r="A21" s="174" t="s">
        <v>57</v>
      </c>
      <c r="B21" s="174">
        <f>IF(ISNUMBER(VALUE(SUBSTITUTE(実質収支比率等に係る経年分析!F$49,"▲","-"))),ROUND(VALUE(SUBSTITUTE(実質収支比率等に係る経年分析!F$49,"▲","-")),2),NA())</f>
        <v>-4.2699999999999996</v>
      </c>
      <c r="C21" s="174">
        <f>IF(ISNUMBER(VALUE(SUBSTITUTE(実質収支比率等に係る経年分析!G$49,"▲","-"))),ROUND(VALUE(SUBSTITUTE(実質収支比率等に係る経年分析!G$49,"▲","-")),2),NA())</f>
        <v>-2.88</v>
      </c>
      <c r="D21" s="174">
        <f>IF(ISNUMBER(VALUE(SUBSTITUTE(実質収支比率等に係る経年分析!H$49,"▲","-"))),ROUND(VALUE(SUBSTITUTE(実質収支比率等に係る経年分析!H$49,"▲","-")),2),NA())</f>
        <v>-0.48</v>
      </c>
      <c r="E21" s="174">
        <f>IF(ISNUMBER(VALUE(SUBSTITUTE(実質収支比率等に係る経年分析!I$49,"▲","-"))),ROUND(VALUE(SUBSTITUTE(実質収支比率等に係る経年分析!I$49,"▲","-")),2),NA())</f>
        <v>7.37</v>
      </c>
      <c r="F21" s="174">
        <f>IF(ISNUMBER(VALUE(SUBSTITUTE(実質収支比率等に係る経年分析!J$49,"▲","-"))),ROUND(VALUE(SUBSTITUTE(実質収支比率等に係る経年分析!J$49,"▲","-")),2),NA())</f>
        <v>-2.79</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後期高齢者医療事業特別会計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0.03</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0.01</v>
      </c>
    </row>
    <row r="30" spans="1:11" x14ac:dyDescent="0.15">
      <c r="A30" s="175" t="str">
        <f>IF(連結実質赤字比率に係る赤字・黒字の構成分析!C$40="",NA(),連結実質赤字比率に係る赤字・黒字の構成分析!C$40)</f>
        <v>母子父子寡婦福祉資金貸付事業特別会計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0.02</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0.02</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0.02</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0.04</v>
      </c>
    </row>
    <row r="31" spans="1:11" x14ac:dyDescent="0.15">
      <c r="A31" s="175" t="str">
        <f>IF(連結実質赤字比率に係る赤字・黒字の構成分析!C$39="",NA(),連結実質赤字比率に係る赤字・黒字の構成分析!C$39)</f>
        <v>国民健康保険事業特別会計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0.09</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0.15</v>
      </c>
    </row>
    <row r="32" spans="1:11" x14ac:dyDescent="0.15">
      <c r="A32" s="175" t="str">
        <f>IF(連結実質赤字比率に係る赤字・黒字の構成分析!C$38="",NA(),連結実質赤字比率に係る赤字・黒字の構成分析!C$38)</f>
        <v>介護保険事業特別会計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0.12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0.4</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0.23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0.39</v>
      </c>
    </row>
    <row r="33" spans="1:16" x14ac:dyDescent="0.15">
      <c r="A33" s="175" t="str">
        <f>IF(連結実質赤字比率に係る赤字・黒字の構成分析!C$37="",NA(),連結実質赤字比率に係る赤字・黒字の構成分析!C$37)</f>
        <v>地方卸売市場事業会計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0.84</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0.88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0.93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0.99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1.01</v>
      </c>
    </row>
    <row r="34" spans="1:16" x14ac:dyDescent="0.15">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0.12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1.1299999999999999</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1.58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1.48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1.45</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2.58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2.25</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3.03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7.93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5.18</v>
      </c>
    </row>
    <row r="36" spans="1:16" x14ac:dyDescent="0.15">
      <c r="A36" s="175" t="str">
        <f>IF(連結実質赤字比率に係る赤字・黒字の構成分析!C$34="",NA(),連結実質赤字比率に係る赤字・黒字の構成分析!C$34)</f>
        <v>病院事業会計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7.77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7.76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7.73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8.31</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8.2799999999999994</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19274</v>
      </c>
      <c r="E42" s="176"/>
      <c r="F42" s="176"/>
      <c r="G42" s="176">
        <f>'実質公債費比率（分子）の構造'!L$52</f>
        <v>18833</v>
      </c>
      <c r="H42" s="176"/>
      <c r="I42" s="176"/>
      <c r="J42" s="176">
        <f>'実質公債費比率（分子）の構造'!M$52</f>
        <v>18688</v>
      </c>
      <c r="K42" s="176"/>
      <c r="L42" s="176"/>
      <c r="M42" s="176">
        <f>'実質公債費比率（分子）の構造'!N$52</f>
        <v>18657</v>
      </c>
      <c r="N42" s="176"/>
      <c r="O42" s="176"/>
      <c r="P42" s="176">
        <f>'実質公債費比率（分子）の構造'!O$52</f>
        <v>18867</v>
      </c>
    </row>
    <row r="43" spans="1:16" x14ac:dyDescent="0.15">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66</v>
      </c>
      <c r="B44" s="176">
        <f>'実質公債費比率（分子）の構造'!K$50</f>
        <v>199</v>
      </c>
      <c r="C44" s="176"/>
      <c r="D44" s="176"/>
      <c r="E44" s="176">
        <f>'実質公債費比率（分子）の構造'!L$50</f>
        <v>250</v>
      </c>
      <c r="F44" s="176"/>
      <c r="G44" s="176"/>
      <c r="H44" s="176">
        <f>'実質公債費比率（分子）の構造'!M$50</f>
        <v>208</v>
      </c>
      <c r="I44" s="176"/>
      <c r="J44" s="176"/>
      <c r="K44" s="176">
        <f>'実質公債費比率（分子）の構造'!N$50</f>
        <v>196</v>
      </c>
      <c r="L44" s="176"/>
      <c r="M44" s="176"/>
      <c r="N44" s="176">
        <f>'実質公債費比率（分子）の構造'!O$50</f>
        <v>97</v>
      </c>
      <c r="O44" s="176"/>
      <c r="P44" s="176"/>
    </row>
    <row r="45" spans="1:16" x14ac:dyDescent="0.15">
      <c r="A45" s="176" t="s">
        <v>67</v>
      </c>
      <c r="B45" s="176">
        <f>'実質公債費比率（分子）の構造'!K$49</f>
        <v>49</v>
      </c>
      <c r="C45" s="176"/>
      <c r="D45" s="176"/>
      <c r="E45" s="176">
        <f>'実質公債費比率（分子）の構造'!L$49</f>
        <v>49</v>
      </c>
      <c r="F45" s="176"/>
      <c r="G45" s="176"/>
      <c r="H45" s="176">
        <f>'実質公債費比率（分子）の構造'!M$49</f>
        <v>115</v>
      </c>
      <c r="I45" s="176"/>
      <c r="J45" s="176"/>
      <c r="K45" s="176">
        <f>'実質公債費比率（分子）の構造'!N$49</f>
        <v>194</v>
      </c>
      <c r="L45" s="176"/>
      <c r="M45" s="176"/>
      <c r="N45" s="176">
        <f>'実質公債費比率（分子）の構造'!O$49</f>
        <v>268</v>
      </c>
      <c r="O45" s="176"/>
      <c r="P45" s="176"/>
    </row>
    <row r="46" spans="1:16" x14ac:dyDescent="0.15">
      <c r="A46" s="176" t="s">
        <v>68</v>
      </c>
      <c r="B46" s="176">
        <f>'実質公債費比率（分子）の構造'!K$48</f>
        <v>6519</v>
      </c>
      <c r="C46" s="176"/>
      <c r="D46" s="176"/>
      <c r="E46" s="176">
        <f>'実質公債費比率（分子）の構造'!L$48</f>
        <v>6294</v>
      </c>
      <c r="F46" s="176"/>
      <c r="G46" s="176"/>
      <c r="H46" s="176">
        <f>'実質公債費比率（分子）の構造'!M$48</f>
        <v>5846</v>
      </c>
      <c r="I46" s="176"/>
      <c r="J46" s="176"/>
      <c r="K46" s="176">
        <f>'実質公債費比率（分子）の構造'!N$48</f>
        <v>5169</v>
      </c>
      <c r="L46" s="176"/>
      <c r="M46" s="176"/>
      <c r="N46" s="176">
        <f>'実質公債費比率（分子）の構造'!O$48</f>
        <v>4846</v>
      </c>
      <c r="O46" s="176"/>
      <c r="P46" s="176"/>
    </row>
    <row r="47" spans="1:16" x14ac:dyDescent="0.15">
      <c r="A47" s="176" t="s">
        <v>69</v>
      </c>
      <c r="B47" s="176">
        <f>'実質公債費比率（分子）の構造'!K$47</f>
        <v>67</v>
      </c>
      <c r="C47" s="176"/>
      <c r="D47" s="176"/>
      <c r="E47" s="176">
        <f>'実質公債費比率（分子）の構造'!L$47</f>
        <v>50</v>
      </c>
      <c r="F47" s="176"/>
      <c r="G47" s="176"/>
      <c r="H47" s="176">
        <f>'実質公債費比率（分子）の構造'!M$47</f>
        <v>33</v>
      </c>
      <c r="I47" s="176"/>
      <c r="J47" s="176"/>
      <c r="K47" s="176">
        <f>'実質公債費比率（分子）の構造'!N$47</f>
        <v>17</v>
      </c>
      <c r="L47" s="176"/>
      <c r="M47" s="176"/>
      <c r="N47" s="176" t="str">
        <f>'実質公債費比率（分子）の構造'!O$47</f>
        <v>-</v>
      </c>
      <c r="O47" s="176"/>
      <c r="P47" s="176"/>
    </row>
    <row r="48" spans="1:16" x14ac:dyDescent="0.15">
      <c r="A48" s="176" t="s">
        <v>70</v>
      </c>
      <c r="B48" s="176">
        <f>'実質公債費比率（分子）の構造'!K$46</f>
        <v>56</v>
      </c>
      <c r="C48" s="176"/>
      <c r="D48" s="176"/>
      <c r="E48" s="176">
        <f>'実質公債費比率（分子）の構造'!L$46</f>
        <v>45</v>
      </c>
      <c r="F48" s="176"/>
      <c r="G48" s="176"/>
      <c r="H48" s="176">
        <f>'実質公債費比率（分子）の構造'!M$46</f>
        <v>39</v>
      </c>
      <c r="I48" s="176"/>
      <c r="J48" s="176"/>
      <c r="K48" s="176">
        <f>'実質公債費比率（分子）の構造'!N$46</f>
        <v>28</v>
      </c>
      <c r="L48" s="176"/>
      <c r="M48" s="176"/>
      <c r="N48" s="176" t="str">
        <f>'実質公債費比率（分子）の構造'!O$46</f>
        <v>-</v>
      </c>
      <c r="O48" s="176"/>
      <c r="P48" s="176"/>
    </row>
    <row r="49" spans="1:16" x14ac:dyDescent="0.15">
      <c r="A49" s="176" t="s">
        <v>71</v>
      </c>
      <c r="B49" s="176">
        <f>'実質公債費比率（分子）の構造'!K$45</f>
        <v>12833</v>
      </c>
      <c r="C49" s="176"/>
      <c r="D49" s="176"/>
      <c r="E49" s="176">
        <f>'実質公債費比率（分子）の構造'!L$45</f>
        <v>14499</v>
      </c>
      <c r="F49" s="176"/>
      <c r="G49" s="176"/>
      <c r="H49" s="176">
        <f>'実質公債費比率（分子）の構造'!M$45</f>
        <v>15661</v>
      </c>
      <c r="I49" s="176"/>
      <c r="J49" s="176"/>
      <c r="K49" s="176">
        <f>'実質公債費比率（分子）の構造'!N$45</f>
        <v>16956</v>
      </c>
      <c r="L49" s="176"/>
      <c r="M49" s="176"/>
      <c r="N49" s="176">
        <f>'実質公債費比率（分子）の構造'!O$45</f>
        <v>17919</v>
      </c>
      <c r="O49" s="176"/>
      <c r="P49" s="176"/>
    </row>
    <row r="50" spans="1:16" x14ac:dyDescent="0.15">
      <c r="A50" s="176" t="s">
        <v>72</v>
      </c>
      <c r="B50" s="176" t="e">
        <f>NA()</f>
        <v>#N/A</v>
      </c>
      <c r="C50" s="176">
        <f>IF(ISNUMBER('実質公債費比率（分子）の構造'!K$53),'実質公債費比率（分子）の構造'!K$53,NA())</f>
        <v>449</v>
      </c>
      <c r="D50" s="176" t="e">
        <f>NA()</f>
        <v>#N/A</v>
      </c>
      <c r="E50" s="176" t="e">
        <f>NA()</f>
        <v>#N/A</v>
      </c>
      <c r="F50" s="176">
        <f>IF(ISNUMBER('実質公債費比率（分子）の構造'!L$53),'実質公債費比率（分子）の構造'!L$53,NA())</f>
        <v>2354</v>
      </c>
      <c r="G50" s="176" t="e">
        <f>NA()</f>
        <v>#N/A</v>
      </c>
      <c r="H50" s="176" t="e">
        <f>NA()</f>
        <v>#N/A</v>
      </c>
      <c r="I50" s="176">
        <f>IF(ISNUMBER('実質公債費比率（分子）の構造'!M$53),'実質公債費比率（分子）の構造'!M$53,NA())</f>
        <v>3214</v>
      </c>
      <c r="J50" s="176" t="e">
        <f>NA()</f>
        <v>#N/A</v>
      </c>
      <c r="K50" s="176" t="e">
        <f>NA()</f>
        <v>#N/A</v>
      </c>
      <c r="L50" s="176">
        <f>IF(ISNUMBER('実質公債費比率（分子）の構造'!N$53),'実質公債費比率（分子）の構造'!N$53,NA())</f>
        <v>3903</v>
      </c>
      <c r="M50" s="176" t="e">
        <f>NA()</f>
        <v>#N/A</v>
      </c>
      <c r="N50" s="176" t="e">
        <f>NA()</f>
        <v>#N/A</v>
      </c>
      <c r="O50" s="176">
        <f>IF(ISNUMBER('実質公債費比率（分子）の構造'!O$53),'実質公債費比率（分子）の構造'!O$53,NA())</f>
        <v>4263</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171208</v>
      </c>
      <c r="E56" s="175"/>
      <c r="F56" s="175"/>
      <c r="G56" s="175">
        <f>'将来負担比率（分子）の構造'!J$52</f>
        <v>173243</v>
      </c>
      <c r="H56" s="175"/>
      <c r="I56" s="175"/>
      <c r="J56" s="175">
        <f>'将来負担比率（分子）の構造'!K$52</f>
        <v>172709</v>
      </c>
      <c r="K56" s="175"/>
      <c r="L56" s="175"/>
      <c r="M56" s="175">
        <f>'将来負担比率（分子）の構造'!L$52</f>
        <v>169201</v>
      </c>
      <c r="N56" s="175"/>
      <c r="O56" s="175"/>
      <c r="P56" s="175">
        <f>'将来負担比率（分子）の構造'!M$52</f>
        <v>167984</v>
      </c>
    </row>
    <row r="57" spans="1:16" x14ac:dyDescent="0.15">
      <c r="A57" s="175" t="s">
        <v>43</v>
      </c>
      <c r="B57" s="175"/>
      <c r="C57" s="175"/>
      <c r="D57" s="175">
        <f>'将来負担比率（分子）の構造'!I$51</f>
        <v>85776</v>
      </c>
      <c r="E57" s="175"/>
      <c r="F57" s="175"/>
      <c r="G57" s="175">
        <f>'将来負担比率（分子）の構造'!J$51</f>
        <v>75126</v>
      </c>
      <c r="H57" s="175"/>
      <c r="I57" s="175"/>
      <c r="J57" s="175">
        <f>'将来負担比率（分子）の構造'!K$51</f>
        <v>66937</v>
      </c>
      <c r="K57" s="175"/>
      <c r="L57" s="175"/>
      <c r="M57" s="175">
        <f>'将来負担比率（分子）の構造'!L$51</f>
        <v>63661</v>
      </c>
      <c r="N57" s="175"/>
      <c r="O57" s="175"/>
      <c r="P57" s="175">
        <f>'将来負担比率（分子）の構造'!M$51</f>
        <v>57160</v>
      </c>
    </row>
    <row r="58" spans="1:16" x14ac:dyDescent="0.15">
      <c r="A58" s="175" t="s">
        <v>42</v>
      </c>
      <c r="B58" s="175"/>
      <c r="C58" s="175"/>
      <c r="D58" s="175">
        <f>'将来負担比率（分子）の構造'!I$50</f>
        <v>22869</v>
      </c>
      <c r="E58" s="175"/>
      <c r="F58" s="175"/>
      <c r="G58" s="175">
        <f>'将来負担比率（分子）の構造'!J$50</f>
        <v>22285</v>
      </c>
      <c r="H58" s="175"/>
      <c r="I58" s="175"/>
      <c r="J58" s="175">
        <f>'将来負担比率（分子）の構造'!K$50</f>
        <v>22609</v>
      </c>
      <c r="K58" s="175"/>
      <c r="L58" s="175"/>
      <c r="M58" s="175">
        <f>'将来負担比率（分子）の構造'!L$50</f>
        <v>28828</v>
      </c>
      <c r="N58" s="175"/>
      <c r="O58" s="175"/>
      <c r="P58" s="175">
        <f>'将来負担比率（分子）の構造'!M$50</f>
        <v>41995</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f>'将来負担比率（分子）の構造'!I$46</f>
        <v>81</v>
      </c>
      <c r="C61" s="175"/>
      <c r="D61" s="175"/>
      <c r="E61" s="175">
        <f>'将来負担比率（分子）の構造'!J$46</f>
        <v>35</v>
      </c>
      <c r="F61" s="175"/>
      <c r="G61" s="175"/>
      <c r="H61" s="175">
        <f>'将来負担比率（分子）の構造'!K$46</f>
        <v>39</v>
      </c>
      <c r="I61" s="175"/>
      <c r="J61" s="175"/>
      <c r="K61" s="175">
        <f>'将来負担比率（分子）の構造'!L$46</f>
        <v>30</v>
      </c>
      <c r="L61" s="175"/>
      <c r="M61" s="175"/>
      <c r="N61" s="175">
        <f>'将来負担比率（分子）の構造'!M$46</f>
        <v>31</v>
      </c>
      <c r="O61" s="175"/>
      <c r="P61" s="175"/>
    </row>
    <row r="62" spans="1:16" x14ac:dyDescent="0.15">
      <c r="A62" s="175" t="s">
        <v>36</v>
      </c>
      <c r="B62" s="175">
        <f>'将来負担比率（分子）の構造'!I$45</f>
        <v>24086</v>
      </c>
      <c r="C62" s="175"/>
      <c r="D62" s="175"/>
      <c r="E62" s="175">
        <f>'将来負担比率（分子）の構造'!J$45</f>
        <v>23832</v>
      </c>
      <c r="F62" s="175"/>
      <c r="G62" s="175"/>
      <c r="H62" s="175">
        <f>'将来負担比率（分子）の構造'!K$45</f>
        <v>23471</v>
      </c>
      <c r="I62" s="175"/>
      <c r="J62" s="175"/>
      <c r="K62" s="175">
        <f>'将来負担比率（分子）の構造'!L$45</f>
        <v>23273</v>
      </c>
      <c r="L62" s="175"/>
      <c r="M62" s="175"/>
      <c r="N62" s="175">
        <f>'将来負担比率（分子）の構造'!M$45</f>
        <v>22946</v>
      </c>
      <c r="O62" s="175"/>
      <c r="P62" s="175"/>
    </row>
    <row r="63" spans="1:16" x14ac:dyDescent="0.15">
      <c r="A63" s="175" t="s">
        <v>35</v>
      </c>
      <c r="B63" s="175">
        <f>'将来負担比率（分子）の構造'!I$44</f>
        <v>2953</v>
      </c>
      <c r="C63" s="175"/>
      <c r="D63" s="175"/>
      <c r="E63" s="175">
        <f>'将来負担比率（分子）の構造'!J$44</f>
        <v>4164</v>
      </c>
      <c r="F63" s="175"/>
      <c r="G63" s="175"/>
      <c r="H63" s="175">
        <f>'将来負担比率（分子）の構造'!K$44</f>
        <v>4061</v>
      </c>
      <c r="I63" s="175"/>
      <c r="J63" s="175"/>
      <c r="K63" s="175">
        <f>'将来負担比率（分子）の構造'!L$44</f>
        <v>4104</v>
      </c>
      <c r="L63" s="175"/>
      <c r="M63" s="175"/>
      <c r="N63" s="175">
        <f>'将来負担比率（分子）の構造'!M$44</f>
        <v>4558</v>
      </c>
      <c r="O63" s="175"/>
      <c r="P63" s="175"/>
    </row>
    <row r="64" spans="1:16" x14ac:dyDescent="0.15">
      <c r="A64" s="175" t="s">
        <v>34</v>
      </c>
      <c r="B64" s="175">
        <f>'将来負担比率（分子）の構造'!I$43</f>
        <v>85160</v>
      </c>
      <c r="C64" s="175"/>
      <c r="D64" s="175"/>
      <c r="E64" s="175">
        <f>'将来負担比率（分子）の構造'!J$43</f>
        <v>78151</v>
      </c>
      <c r="F64" s="175"/>
      <c r="G64" s="175"/>
      <c r="H64" s="175">
        <f>'将来負担比率（分子）の構造'!K$43</f>
        <v>70930</v>
      </c>
      <c r="I64" s="175"/>
      <c r="J64" s="175"/>
      <c r="K64" s="175">
        <f>'将来負担比率（分子）の構造'!L$43</f>
        <v>64361</v>
      </c>
      <c r="L64" s="175"/>
      <c r="M64" s="175"/>
      <c r="N64" s="175">
        <f>'将来負担比率（分子）の構造'!M$43</f>
        <v>54519</v>
      </c>
      <c r="O64" s="175"/>
      <c r="P64" s="175"/>
    </row>
    <row r="65" spans="1:16" x14ac:dyDescent="0.15">
      <c r="A65" s="175" t="s">
        <v>33</v>
      </c>
      <c r="B65" s="175">
        <f>'将来負担比率（分子）の構造'!I$42</f>
        <v>1455</v>
      </c>
      <c r="C65" s="175"/>
      <c r="D65" s="175"/>
      <c r="E65" s="175">
        <f>'将来負担比率（分子）の構造'!J$42</f>
        <v>909</v>
      </c>
      <c r="F65" s="175"/>
      <c r="G65" s="175"/>
      <c r="H65" s="175">
        <f>'将来負担比率（分子）の構造'!K$42</f>
        <v>1044</v>
      </c>
      <c r="I65" s="175"/>
      <c r="J65" s="175"/>
      <c r="K65" s="175">
        <f>'将来負担比率（分子）の構造'!L$42</f>
        <v>762</v>
      </c>
      <c r="L65" s="175"/>
      <c r="M65" s="175"/>
      <c r="N65" s="175">
        <f>'将来負担比率（分子）の構造'!M$42</f>
        <v>531</v>
      </c>
      <c r="O65" s="175"/>
      <c r="P65" s="175"/>
    </row>
    <row r="66" spans="1:16" x14ac:dyDescent="0.15">
      <c r="A66" s="175" t="s">
        <v>32</v>
      </c>
      <c r="B66" s="175">
        <f>'将来負担比率（分子）の構造'!I$41</f>
        <v>182091</v>
      </c>
      <c r="C66" s="175"/>
      <c r="D66" s="175"/>
      <c r="E66" s="175">
        <f>'将来負担比率（分子）の構造'!J$41</f>
        <v>188424</v>
      </c>
      <c r="F66" s="175"/>
      <c r="G66" s="175"/>
      <c r="H66" s="175">
        <f>'将来負担比率（分子）の構造'!K$41</f>
        <v>188584</v>
      </c>
      <c r="I66" s="175"/>
      <c r="J66" s="175"/>
      <c r="K66" s="175">
        <f>'将来負担比率（分子）の構造'!L$41</f>
        <v>186621</v>
      </c>
      <c r="L66" s="175"/>
      <c r="M66" s="175"/>
      <c r="N66" s="175">
        <f>'将来負担比率（分子）の構造'!M$41</f>
        <v>179000</v>
      </c>
      <c r="O66" s="175"/>
      <c r="P66" s="175"/>
    </row>
    <row r="67" spans="1:16" x14ac:dyDescent="0.15">
      <c r="A67" s="175" t="s">
        <v>76</v>
      </c>
      <c r="B67" s="175" t="e">
        <f>NA()</f>
        <v>#N/A</v>
      </c>
      <c r="C67" s="175">
        <f>IF(ISNUMBER('将来負担比率（分子）の構造'!I$53), IF('将来負担比率（分子）の構造'!I$53 &lt; 0, 0, '将来負担比率（分子）の構造'!I$53), NA())</f>
        <v>15972</v>
      </c>
      <c r="D67" s="175" t="e">
        <f>NA()</f>
        <v>#N/A</v>
      </c>
      <c r="E67" s="175" t="e">
        <f>NA()</f>
        <v>#N/A</v>
      </c>
      <c r="F67" s="175">
        <f>IF(ISNUMBER('将来負担比率（分子）の構造'!J$53), IF('将来負担比率（分子）の構造'!J$53 &lt; 0, 0, '将来負担比率（分子）の構造'!J$53), NA())</f>
        <v>24863</v>
      </c>
      <c r="G67" s="175" t="e">
        <f>NA()</f>
        <v>#N/A</v>
      </c>
      <c r="H67" s="175" t="e">
        <f>NA()</f>
        <v>#N/A</v>
      </c>
      <c r="I67" s="175">
        <f>IF(ISNUMBER('将来負担比率（分子）の構造'!K$53), IF('将来負担比率（分子）の構造'!K$53 &lt; 0, 0, '将来負担比率（分子）の構造'!K$53), NA())</f>
        <v>25876</v>
      </c>
      <c r="J67" s="175" t="e">
        <f>NA()</f>
        <v>#N/A</v>
      </c>
      <c r="K67" s="175" t="e">
        <f>NA()</f>
        <v>#N/A</v>
      </c>
      <c r="L67" s="175">
        <f>IF(ISNUMBER('将来負担比率（分子）の構造'!L$53), IF('将来負担比率（分子）の構造'!L$53 &lt; 0, 0, '将来負担比率（分子）の構造'!L$53), NA())</f>
        <v>17460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11432</v>
      </c>
      <c r="C72" s="179">
        <f>基金残高に係る経年分析!G55</f>
        <v>14754</v>
      </c>
      <c r="D72" s="179">
        <f>基金残高に係る経年分析!H55</f>
        <v>24442</v>
      </c>
    </row>
    <row r="73" spans="1:16" x14ac:dyDescent="0.15">
      <c r="A73" s="178" t="s">
        <v>79</v>
      </c>
      <c r="B73" s="179">
        <f>基金残高に係る経年分析!F56</f>
        <v>4818</v>
      </c>
      <c r="C73" s="179">
        <f>基金残高に係る経年分析!G56</f>
        <v>4818</v>
      </c>
      <c r="D73" s="179">
        <f>基金残高に係る経年分析!H56</f>
        <v>4818</v>
      </c>
    </row>
    <row r="74" spans="1:16" x14ac:dyDescent="0.15">
      <c r="A74" s="178" t="s">
        <v>80</v>
      </c>
      <c r="B74" s="179">
        <f>基金残高に係る経年分析!F57</f>
        <v>2953</v>
      </c>
      <c r="C74" s="179">
        <f>基金残高に係る経年分析!G57</f>
        <v>5956</v>
      </c>
      <c r="D74" s="179">
        <f>基金残高に係る経年分析!H57</f>
        <v>10047</v>
      </c>
    </row>
  </sheetData>
  <sheetProtection algorithmName="SHA-512" hashValue="C/XIm8bpRL4+vw2iEHSq/zYTCzdETxtQC6Sf5SUaUj8eWat8rZtylEenoUJrc99Ry9Aru1k8pluPtlCBqoqKHg==" saltValue="TmI9Z4BNzSfVdWQVogygq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215</v>
      </c>
      <c r="DI1" s="603"/>
      <c r="DJ1" s="603"/>
      <c r="DK1" s="603"/>
      <c r="DL1" s="603"/>
      <c r="DM1" s="603"/>
      <c r="DN1" s="604"/>
      <c r="DO1" s="214"/>
      <c r="DP1" s="602" t="s">
        <v>216</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218</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219</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220</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221</v>
      </c>
      <c r="S4" s="606"/>
      <c r="T4" s="606"/>
      <c r="U4" s="606"/>
      <c r="V4" s="606"/>
      <c r="W4" s="606"/>
      <c r="X4" s="606"/>
      <c r="Y4" s="607"/>
      <c r="Z4" s="605" t="s">
        <v>222</v>
      </c>
      <c r="AA4" s="606"/>
      <c r="AB4" s="606"/>
      <c r="AC4" s="607"/>
      <c r="AD4" s="605" t="s">
        <v>223</v>
      </c>
      <c r="AE4" s="606"/>
      <c r="AF4" s="606"/>
      <c r="AG4" s="606"/>
      <c r="AH4" s="606"/>
      <c r="AI4" s="606"/>
      <c r="AJ4" s="606"/>
      <c r="AK4" s="607"/>
      <c r="AL4" s="605" t="s">
        <v>222</v>
      </c>
      <c r="AM4" s="606"/>
      <c r="AN4" s="606"/>
      <c r="AO4" s="607"/>
      <c r="AP4" s="608" t="s">
        <v>224</v>
      </c>
      <c r="AQ4" s="608"/>
      <c r="AR4" s="608"/>
      <c r="AS4" s="608"/>
      <c r="AT4" s="608"/>
      <c r="AU4" s="608"/>
      <c r="AV4" s="608"/>
      <c r="AW4" s="608"/>
      <c r="AX4" s="608"/>
      <c r="AY4" s="608"/>
      <c r="AZ4" s="608"/>
      <c r="BA4" s="608"/>
      <c r="BB4" s="608"/>
      <c r="BC4" s="608"/>
      <c r="BD4" s="608"/>
      <c r="BE4" s="608"/>
      <c r="BF4" s="608"/>
      <c r="BG4" s="608" t="s">
        <v>225</v>
      </c>
      <c r="BH4" s="608"/>
      <c r="BI4" s="608"/>
      <c r="BJ4" s="608"/>
      <c r="BK4" s="608"/>
      <c r="BL4" s="608"/>
      <c r="BM4" s="608"/>
      <c r="BN4" s="608"/>
      <c r="BO4" s="608" t="s">
        <v>222</v>
      </c>
      <c r="BP4" s="608"/>
      <c r="BQ4" s="608"/>
      <c r="BR4" s="608"/>
      <c r="BS4" s="608" t="s">
        <v>226</v>
      </c>
      <c r="BT4" s="608"/>
      <c r="BU4" s="608"/>
      <c r="BV4" s="608"/>
      <c r="BW4" s="608"/>
      <c r="BX4" s="608"/>
      <c r="BY4" s="608"/>
      <c r="BZ4" s="608"/>
      <c r="CA4" s="608"/>
      <c r="CB4" s="608"/>
      <c r="CD4" s="605" t="s">
        <v>227</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228</v>
      </c>
      <c r="C5" s="610"/>
      <c r="D5" s="610"/>
      <c r="E5" s="610"/>
      <c r="F5" s="610"/>
      <c r="G5" s="610"/>
      <c r="H5" s="610"/>
      <c r="I5" s="610"/>
      <c r="J5" s="610"/>
      <c r="K5" s="610"/>
      <c r="L5" s="610"/>
      <c r="M5" s="610"/>
      <c r="N5" s="610"/>
      <c r="O5" s="610"/>
      <c r="P5" s="610"/>
      <c r="Q5" s="611"/>
      <c r="R5" s="612">
        <v>105489851</v>
      </c>
      <c r="S5" s="613"/>
      <c r="T5" s="613"/>
      <c r="U5" s="613"/>
      <c r="V5" s="613"/>
      <c r="W5" s="613"/>
      <c r="X5" s="613"/>
      <c r="Y5" s="614"/>
      <c r="Z5" s="615">
        <v>43</v>
      </c>
      <c r="AA5" s="615"/>
      <c r="AB5" s="615"/>
      <c r="AC5" s="615"/>
      <c r="AD5" s="616">
        <v>97406306</v>
      </c>
      <c r="AE5" s="616"/>
      <c r="AF5" s="616"/>
      <c r="AG5" s="616"/>
      <c r="AH5" s="616"/>
      <c r="AI5" s="616"/>
      <c r="AJ5" s="616"/>
      <c r="AK5" s="616"/>
      <c r="AL5" s="617">
        <v>76.2</v>
      </c>
      <c r="AM5" s="618"/>
      <c r="AN5" s="618"/>
      <c r="AO5" s="619"/>
      <c r="AP5" s="609" t="s">
        <v>229</v>
      </c>
      <c r="AQ5" s="610"/>
      <c r="AR5" s="610"/>
      <c r="AS5" s="610"/>
      <c r="AT5" s="610"/>
      <c r="AU5" s="610"/>
      <c r="AV5" s="610"/>
      <c r="AW5" s="610"/>
      <c r="AX5" s="610"/>
      <c r="AY5" s="610"/>
      <c r="AZ5" s="610"/>
      <c r="BA5" s="610"/>
      <c r="BB5" s="610"/>
      <c r="BC5" s="610"/>
      <c r="BD5" s="610"/>
      <c r="BE5" s="610"/>
      <c r="BF5" s="611"/>
      <c r="BG5" s="623">
        <v>95251264</v>
      </c>
      <c r="BH5" s="624"/>
      <c r="BI5" s="624"/>
      <c r="BJ5" s="624"/>
      <c r="BK5" s="624"/>
      <c r="BL5" s="624"/>
      <c r="BM5" s="624"/>
      <c r="BN5" s="625"/>
      <c r="BO5" s="626">
        <v>90.3</v>
      </c>
      <c r="BP5" s="626"/>
      <c r="BQ5" s="626"/>
      <c r="BR5" s="626"/>
      <c r="BS5" s="627">
        <v>655752</v>
      </c>
      <c r="BT5" s="627"/>
      <c r="BU5" s="627"/>
      <c r="BV5" s="627"/>
      <c r="BW5" s="627"/>
      <c r="BX5" s="627"/>
      <c r="BY5" s="627"/>
      <c r="BZ5" s="627"/>
      <c r="CA5" s="627"/>
      <c r="CB5" s="631"/>
      <c r="CD5" s="605" t="s">
        <v>224</v>
      </c>
      <c r="CE5" s="606"/>
      <c r="CF5" s="606"/>
      <c r="CG5" s="606"/>
      <c r="CH5" s="606"/>
      <c r="CI5" s="606"/>
      <c r="CJ5" s="606"/>
      <c r="CK5" s="606"/>
      <c r="CL5" s="606"/>
      <c r="CM5" s="606"/>
      <c r="CN5" s="606"/>
      <c r="CO5" s="606"/>
      <c r="CP5" s="606"/>
      <c r="CQ5" s="607"/>
      <c r="CR5" s="605" t="s">
        <v>230</v>
      </c>
      <c r="CS5" s="606"/>
      <c r="CT5" s="606"/>
      <c r="CU5" s="606"/>
      <c r="CV5" s="606"/>
      <c r="CW5" s="606"/>
      <c r="CX5" s="606"/>
      <c r="CY5" s="607"/>
      <c r="CZ5" s="605" t="s">
        <v>222</v>
      </c>
      <c r="DA5" s="606"/>
      <c r="DB5" s="606"/>
      <c r="DC5" s="607"/>
      <c r="DD5" s="605" t="s">
        <v>231</v>
      </c>
      <c r="DE5" s="606"/>
      <c r="DF5" s="606"/>
      <c r="DG5" s="606"/>
      <c r="DH5" s="606"/>
      <c r="DI5" s="606"/>
      <c r="DJ5" s="606"/>
      <c r="DK5" s="606"/>
      <c r="DL5" s="606"/>
      <c r="DM5" s="606"/>
      <c r="DN5" s="606"/>
      <c r="DO5" s="606"/>
      <c r="DP5" s="607"/>
      <c r="DQ5" s="605" t="s">
        <v>232</v>
      </c>
      <c r="DR5" s="606"/>
      <c r="DS5" s="606"/>
      <c r="DT5" s="606"/>
      <c r="DU5" s="606"/>
      <c r="DV5" s="606"/>
      <c r="DW5" s="606"/>
      <c r="DX5" s="606"/>
      <c r="DY5" s="606"/>
      <c r="DZ5" s="606"/>
      <c r="EA5" s="606"/>
      <c r="EB5" s="606"/>
      <c r="EC5" s="607"/>
    </row>
    <row r="6" spans="2:143" ht="11.25" customHeight="1" x14ac:dyDescent="0.15">
      <c r="B6" s="620" t="s">
        <v>233</v>
      </c>
      <c r="C6" s="621"/>
      <c r="D6" s="621"/>
      <c r="E6" s="621"/>
      <c r="F6" s="621"/>
      <c r="G6" s="621"/>
      <c r="H6" s="621"/>
      <c r="I6" s="621"/>
      <c r="J6" s="621"/>
      <c r="K6" s="621"/>
      <c r="L6" s="621"/>
      <c r="M6" s="621"/>
      <c r="N6" s="621"/>
      <c r="O6" s="621"/>
      <c r="P6" s="621"/>
      <c r="Q6" s="622"/>
      <c r="R6" s="623">
        <v>1086201</v>
      </c>
      <c r="S6" s="624"/>
      <c r="T6" s="624"/>
      <c r="U6" s="624"/>
      <c r="V6" s="624"/>
      <c r="W6" s="624"/>
      <c r="X6" s="624"/>
      <c r="Y6" s="625"/>
      <c r="Z6" s="626">
        <v>0.4</v>
      </c>
      <c r="AA6" s="626"/>
      <c r="AB6" s="626"/>
      <c r="AC6" s="626"/>
      <c r="AD6" s="627">
        <v>1086201</v>
      </c>
      <c r="AE6" s="627"/>
      <c r="AF6" s="627"/>
      <c r="AG6" s="627"/>
      <c r="AH6" s="627"/>
      <c r="AI6" s="627"/>
      <c r="AJ6" s="627"/>
      <c r="AK6" s="627"/>
      <c r="AL6" s="628">
        <v>0.9</v>
      </c>
      <c r="AM6" s="629"/>
      <c r="AN6" s="629"/>
      <c r="AO6" s="630"/>
      <c r="AP6" s="620" t="s">
        <v>234</v>
      </c>
      <c r="AQ6" s="621"/>
      <c r="AR6" s="621"/>
      <c r="AS6" s="621"/>
      <c r="AT6" s="621"/>
      <c r="AU6" s="621"/>
      <c r="AV6" s="621"/>
      <c r="AW6" s="621"/>
      <c r="AX6" s="621"/>
      <c r="AY6" s="621"/>
      <c r="AZ6" s="621"/>
      <c r="BA6" s="621"/>
      <c r="BB6" s="621"/>
      <c r="BC6" s="621"/>
      <c r="BD6" s="621"/>
      <c r="BE6" s="621"/>
      <c r="BF6" s="622"/>
      <c r="BG6" s="623">
        <v>95251264</v>
      </c>
      <c r="BH6" s="624"/>
      <c r="BI6" s="624"/>
      <c r="BJ6" s="624"/>
      <c r="BK6" s="624"/>
      <c r="BL6" s="624"/>
      <c r="BM6" s="624"/>
      <c r="BN6" s="625"/>
      <c r="BO6" s="626">
        <v>90.3</v>
      </c>
      <c r="BP6" s="626"/>
      <c r="BQ6" s="626"/>
      <c r="BR6" s="626"/>
      <c r="BS6" s="627">
        <v>655752</v>
      </c>
      <c r="BT6" s="627"/>
      <c r="BU6" s="627"/>
      <c r="BV6" s="627"/>
      <c r="BW6" s="627"/>
      <c r="BX6" s="627"/>
      <c r="BY6" s="627"/>
      <c r="BZ6" s="627"/>
      <c r="CA6" s="627"/>
      <c r="CB6" s="631"/>
      <c r="CD6" s="609" t="s">
        <v>235</v>
      </c>
      <c r="CE6" s="610"/>
      <c r="CF6" s="610"/>
      <c r="CG6" s="610"/>
      <c r="CH6" s="610"/>
      <c r="CI6" s="610"/>
      <c r="CJ6" s="610"/>
      <c r="CK6" s="610"/>
      <c r="CL6" s="610"/>
      <c r="CM6" s="610"/>
      <c r="CN6" s="610"/>
      <c r="CO6" s="610"/>
      <c r="CP6" s="610"/>
      <c r="CQ6" s="611"/>
      <c r="CR6" s="623">
        <v>940264</v>
      </c>
      <c r="CS6" s="624"/>
      <c r="CT6" s="624"/>
      <c r="CU6" s="624"/>
      <c r="CV6" s="624"/>
      <c r="CW6" s="624"/>
      <c r="CX6" s="624"/>
      <c r="CY6" s="625"/>
      <c r="CZ6" s="617">
        <v>0.4</v>
      </c>
      <c r="DA6" s="618"/>
      <c r="DB6" s="618"/>
      <c r="DC6" s="634"/>
      <c r="DD6" s="632" t="s">
        <v>130</v>
      </c>
      <c r="DE6" s="624"/>
      <c r="DF6" s="624"/>
      <c r="DG6" s="624"/>
      <c r="DH6" s="624"/>
      <c r="DI6" s="624"/>
      <c r="DJ6" s="624"/>
      <c r="DK6" s="624"/>
      <c r="DL6" s="624"/>
      <c r="DM6" s="624"/>
      <c r="DN6" s="624"/>
      <c r="DO6" s="624"/>
      <c r="DP6" s="625"/>
      <c r="DQ6" s="632">
        <v>940205</v>
      </c>
      <c r="DR6" s="624"/>
      <c r="DS6" s="624"/>
      <c r="DT6" s="624"/>
      <c r="DU6" s="624"/>
      <c r="DV6" s="624"/>
      <c r="DW6" s="624"/>
      <c r="DX6" s="624"/>
      <c r="DY6" s="624"/>
      <c r="DZ6" s="624"/>
      <c r="EA6" s="624"/>
      <c r="EB6" s="624"/>
      <c r="EC6" s="633"/>
    </row>
    <row r="7" spans="2:143" ht="11.25" customHeight="1" x14ac:dyDescent="0.15">
      <c r="B7" s="620" t="s">
        <v>236</v>
      </c>
      <c r="C7" s="621"/>
      <c r="D7" s="621"/>
      <c r="E7" s="621"/>
      <c r="F7" s="621"/>
      <c r="G7" s="621"/>
      <c r="H7" s="621"/>
      <c r="I7" s="621"/>
      <c r="J7" s="621"/>
      <c r="K7" s="621"/>
      <c r="L7" s="621"/>
      <c r="M7" s="621"/>
      <c r="N7" s="621"/>
      <c r="O7" s="621"/>
      <c r="P7" s="621"/>
      <c r="Q7" s="622"/>
      <c r="R7" s="623">
        <v>69939</v>
      </c>
      <c r="S7" s="624"/>
      <c r="T7" s="624"/>
      <c r="U7" s="624"/>
      <c r="V7" s="624"/>
      <c r="W7" s="624"/>
      <c r="X7" s="624"/>
      <c r="Y7" s="625"/>
      <c r="Z7" s="626">
        <v>0</v>
      </c>
      <c r="AA7" s="626"/>
      <c r="AB7" s="626"/>
      <c r="AC7" s="626"/>
      <c r="AD7" s="627">
        <v>69939</v>
      </c>
      <c r="AE7" s="627"/>
      <c r="AF7" s="627"/>
      <c r="AG7" s="627"/>
      <c r="AH7" s="627"/>
      <c r="AI7" s="627"/>
      <c r="AJ7" s="627"/>
      <c r="AK7" s="627"/>
      <c r="AL7" s="628">
        <v>0.1</v>
      </c>
      <c r="AM7" s="629"/>
      <c r="AN7" s="629"/>
      <c r="AO7" s="630"/>
      <c r="AP7" s="620" t="s">
        <v>237</v>
      </c>
      <c r="AQ7" s="621"/>
      <c r="AR7" s="621"/>
      <c r="AS7" s="621"/>
      <c r="AT7" s="621"/>
      <c r="AU7" s="621"/>
      <c r="AV7" s="621"/>
      <c r="AW7" s="621"/>
      <c r="AX7" s="621"/>
      <c r="AY7" s="621"/>
      <c r="AZ7" s="621"/>
      <c r="BA7" s="621"/>
      <c r="BB7" s="621"/>
      <c r="BC7" s="621"/>
      <c r="BD7" s="621"/>
      <c r="BE7" s="621"/>
      <c r="BF7" s="622"/>
      <c r="BG7" s="623">
        <v>51990238</v>
      </c>
      <c r="BH7" s="624"/>
      <c r="BI7" s="624"/>
      <c r="BJ7" s="624"/>
      <c r="BK7" s="624"/>
      <c r="BL7" s="624"/>
      <c r="BM7" s="624"/>
      <c r="BN7" s="625"/>
      <c r="BO7" s="626">
        <v>49.3</v>
      </c>
      <c r="BP7" s="626"/>
      <c r="BQ7" s="626"/>
      <c r="BR7" s="626"/>
      <c r="BS7" s="627">
        <v>655752</v>
      </c>
      <c r="BT7" s="627"/>
      <c r="BU7" s="627"/>
      <c r="BV7" s="627"/>
      <c r="BW7" s="627"/>
      <c r="BX7" s="627"/>
      <c r="BY7" s="627"/>
      <c r="BZ7" s="627"/>
      <c r="CA7" s="627"/>
      <c r="CB7" s="631"/>
      <c r="CD7" s="620" t="s">
        <v>238</v>
      </c>
      <c r="CE7" s="621"/>
      <c r="CF7" s="621"/>
      <c r="CG7" s="621"/>
      <c r="CH7" s="621"/>
      <c r="CI7" s="621"/>
      <c r="CJ7" s="621"/>
      <c r="CK7" s="621"/>
      <c r="CL7" s="621"/>
      <c r="CM7" s="621"/>
      <c r="CN7" s="621"/>
      <c r="CO7" s="621"/>
      <c r="CP7" s="621"/>
      <c r="CQ7" s="622"/>
      <c r="CR7" s="623">
        <v>20176759</v>
      </c>
      <c r="CS7" s="624"/>
      <c r="CT7" s="624"/>
      <c r="CU7" s="624"/>
      <c r="CV7" s="624"/>
      <c r="CW7" s="624"/>
      <c r="CX7" s="624"/>
      <c r="CY7" s="625"/>
      <c r="CZ7" s="626">
        <v>8.5</v>
      </c>
      <c r="DA7" s="626"/>
      <c r="DB7" s="626"/>
      <c r="DC7" s="626"/>
      <c r="DD7" s="632">
        <v>454788</v>
      </c>
      <c r="DE7" s="624"/>
      <c r="DF7" s="624"/>
      <c r="DG7" s="624"/>
      <c r="DH7" s="624"/>
      <c r="DI7" s="624"/>
      <c r="DJ7" s="624"/>
      <c r="DK7" s="624"/>
      <c r="DL7" s="624"/>
      <c r="DM7" s="624"/>
      <c r="DN7" s="624"/>
      <c r="DO7" s="624"/>
      <c r="DP7" s="625"/>
      <c r="DQ7" s="632">
        <v>17039307</v>
      </c>
      <c r="DR7" s="624"/>
      <c r="DS7" s="624"/>
      <c r="DT7" s="624"/>
      <c r="DU7" s="624"/>
      <c r="DV7" s="624"/>
      <c r="DW7" s="624"/>
      <c r="DX7" s="624"/>
      <c r="DY7" s="624"/>
      <c r="DZ7" s="624"/>
      <c r="EA7" s="624"/>
      <c r="EB7" s="624"/>
      <c r="EC7" s="633"/>
    </row>
    <row r="8" spans="2:143" ht="11.25" customHeight="1" x14ac:dyDescent="0.15">
      <c r="B8" s="620" t="s">
        <v>239</v>
      </c>
      <c r="C8" s="621"/>
      <c r="D8" s="621"/>
      <c r="E8" s="621"/>
      <c r="F8" s="621"/>
      <c r="G8" s="621"/>
      <c r="H8" s="621"/>
      <c r="I8" s="621"/>
      <c r="J8" s="621"/>
      <c r="K8" s="621"/>
      <c r="L8" s="621"/>
      <c r="M8" s="621"/>
      <c r="N8" s="621"/>
      <c r="O8" s="621"/>
      <c r="P8" s="621"/>
      <c r="Q8" s="622"/>
      <c r="R8" s="623">
        <v>706895</v>
      </c>
      <c r="S8" s="624"/>
      <c r="T8" s="624"/>
      <c r="U8" s="624"/>
      <c r="V8" s="624"/>
      <c r="W8" s="624"/>
      <c r="X8" s="624"/>
      <c r="Y8" s="625"/>
      <c r="Z8" s="626">
        <v>0.3</v>
      </c>
      <c r="AA8" s="626"/>
      <c r="AB8" s="626"/>
      <c r="AC8" s="626"/>
      <c r="AD8" s="627">
        <v>706895</v>
      </c>
      <c r="AE8" s="627"/>
      <c r="AF8" s="627"/>
      <c r="AG8" s="627"/>
      <c r="AH8" s="627"/>
      <c r="AI8" s="627"/>
      <c r="AJ8" s="627"/>
      <c r="AK8" s="627"/>
      <c r="AL8" s="628">
        <v>0.6</v>
      </c>
      <c r="AM8" s="629"/>
      <c r="AN8" s="629"/>
      <c r="AO8" s="630"/>
      <c r="AP8" s="620" t="s">
        <v>240</v>
      </c>
      <c r="AQ8" s="621"/>
      <c r="AR8" s="621"/>
      <c r="AS8" s="621"/>
      <c r="AT8" s="621"/>
      <c r="AU8" s="621"/>
      <c r="AV8" s="621"/>
      <c r="AW8" s="621"/>
      <c r="AX8" s="621"/>
      <c r="AY8" s="621"/>
      <c r="AZ8" s="621"/>
      <c r="BA8" s="621"/>
      <c r="BB8" s="621"/>
      <c r="BC8" s="621"/>
      <c r="BD8" s="621"/>
      <c r="BE8" s="621"/>
      <c r="BF8" s="622"/>
      <c r="BG8" s="623">
        <v>1203225</v>
      </c>
      <c r="BH8" s="624"/>
      <c r="BI8" s="624"/>
      <c r="BJ8" s="624"/>
      <c r="BK8" s="624"/>
      <c r="BL8" s="624"/>
      <c r="BM8" s="624"/>
      <c r="BN8" s="625"/>
      <c r="BO8" s="626">
        <v>1.1000000000000001</v>
      </c>
      <c r="BP8" s="626"/>
      <c r="BQ8" s="626"/>
      <c r="BR8" s="626"/>
      <c r="BS8" s="627" t="s">
        <v>130</v>
      </c>
      <c r="BT8" s="627"/>
      <c r="BU8" s="627"/>
      <c r="BV8" s="627"/>
      <c r="BW8" s="627"/>
      <c r="BX8" s="627"/>
      <c r="BY8" s="627"/>
      <c r="BZ8" s="627"/>
      <c r="CA8" s="627"/>
      <c r="CB8" s="631"/>
      <c r="CD8" s="620" t="s">
        <v>241</v>
      </c>
      <c r="CE8" s="621"/>
      <c r="CF8" s="621"/>
      <c r="CG8" s="621"/>
      <c r="CH8" s="621"/>
      <c r="CI8" s="621"/>
      <c r="CJ8" s="621"/>
      <c r="CK8" s="621"/>
      <c r="CL8" s="621"/>
      <c r="CM8" s="621"/>
      <c r="CN8" s="621"/>
      <c r="CO8" s="621"/>
      <c r="CP8" s="621"/>
      <c r="CQ8" s="622"/>
      <c r="CR8" s="623">
        <v>106060473</v>
      </c>
      <c r="CS8" s="624"/>
      <c r="CT8" s="624"/>
      <c r="CU8" s="624"/>
      <c r="CV8" s="624"/>
      <c r="CW8" s="624"/>
      <c r="CX8" s="624"/>
      <c r="CY8" s="625"/>
      <c r="CZ8" s="626">
        <v>44.5</v>
      </c>
      <c r="DA8" s="626"/>
      <c r="DB8" s="626"/>
      <c r="DC8" s="626"/>
      <c r="DD8" s="632">
        <v>1003177</v>
      </c>
      <c r="DE8" s="624"/>
      <c r="DF8" s="624"/>
      <c r="DG8" s="624"/>
      <c r="DH8" s="624"/>
      <c r="DI8" s="624"/>
      <c r="DJ8" s="624"/>
      <c r="DK8" s="624"/>
      <c r="DL8" s="624"/>
      <c r="DM8" s="624"/>
      <c r="DN8" s="624"/>
      <c r="DO8" s="624"/>
      <c r="DP8" s="625"/>
      <c r="DQ8" s="632">
        <v>50534944</v>
      </c>
      <c r="DR8" s="624"/>
      <c r="DS8" s="624"/>
      <c r="DT8" s="624"/>
      <c r="DU8" s="624"/>
      <c r="DV8" s="624"/>
      <c r="DW8" s="624"/>
      <c r="DX8" s="624"/>
      <c r="DY8" s="624"/>
      <c r="DZ8" s="624"/>
      <c r="EA8" s="624"/>
      <c r="EB8" s="624"/>
      <c r="EC8" s="633"/>
    </row>
    <row r="9" spans="2:143" ht="11.25" customHeight="1" x14ac:dyDescent="0.15">
      <c r="B9" s="620" t="s">
        <v>242</v>
      </c>
      <c r="C9" s="621"/>
      <c r="D9" s="621"/>
      <c r="E9" s="621"/>
      <c r="F9" s="621"/>
      <c r="G9" s="621"/>
      <c r="H9" s="621"/>
      <c r="I9" s="621"/>
      <c r="J9" s="621"/>
      <c r="K9" s="621"/>
      <c r="L9" s="621"/>
      <c r="M9" s="621"/>
      <c r="N9" s="621"/>
      <c r="O9" s="621"/>
      <c r="P9" s="621"/>
      <c r="Q9" s="622"/>
      <c r="R9" s="623">
        <v>565307</v>
      </c>
      <c r="S9" s="624"/>
      <c r="T9" s="624"/>
      <c r="U9" s="624"/>
      <c r="V9" s="624"/>
      <c r="W9" s="624"/>
      <c r="X9" s="624"/>
      <c r="Y9" s="625"/>
      <c r="Z9" s="626">
        <v>0.2</v>
      </c>
      <c r="AA9" s="626"/>
      <c r="AB9" s="626"/>
      <c r="AC9" s="626"/>
      <c r="AD9" s="627">
        <v>565307</v>
      </c>
      <c r="AE9" s="627"/>
      <c r="AF9" s="627"/>
      <c r="AG9" s="627"/>
      <c r="AH9" s="627"/>
      <c r="AI9" s="627"/>
      <c r="AJ9" s="627"/>
      <c r="AK9" s="627"/>
      <c r="AL9" s="628">
        <v>0.4</v>
      </c>
      <c r="AM9" s="629"/>
      <c r="AN9" s="629"/>
      <c r="AO9" s="630"/>
      <c r="AP9" s="620" t="s">
        <v>243</v>
      </c>
      <c r="AQ9" s="621"/>
      <c r="AR9" s="621"/>
      <c r="AS9" s="621"/>
      <c r="AT9" s="621"/>
      <c r="AU9" s="621"/>
      <c r="AV9" s="621"/>
      <c r="AW9" s="621"/>
      <c r="AX9" s="621"/>
      <c r="AY9" s="621"/>
      <c r="AZ9" s="621"/>
      <c r="BA9" s="621"/>
      <c r="BB9" s="621"/>
      <c r="BC9" s="621"/>
      <c r="BD9" s="621"/>
      <c r="BE9" s="621"/>
      <c r="BF9" s="622"/>
      <c r="BG9" s="623">
        <v>45547073</v>
      </c>
      <c r="BH9" s="624"/>
      <c r="BI9" s="624"/>
      <c r="BJ9" s="624"/>
      <c r="BK9" s="624"/>
      <c r="BL9" s="624"/>
      <c r="BM9" s="624"/>
      <c r="BN9" s="625"/>
      <c r="BO9" s="626">
        <v>43.2</v>
      </c>
      <c r="BP9" s="626"/>
      <c r="BQ9" s="626"/>
      <c r="BR9" s="626"/>
      <c r="BS9" s="627" t="s">
        <v>130</v>
      </c>
      <c r="BT9" s="627"/>
      <c r="BU9" s="627"/>
      <c r="BV9" s="627"/>
      <c r="BW9" s="627"/>
      <c r="BX9" s="627"/>
      <c r="BY9" s="627"/>
      <c r="BZ9" s="627"/>
      <c r="CA9" s="627"/>
      <c r="CB9" s="631"/>
      <c r="CD9" s="620" t="s">
        <v>244</v>
      </c>
      <c r="CE9" s="621"/>
      <c r="CF9" s="621"/>
      <c r="CG9" s="621"/>
      <c r="CH9" s="621"/>
      <c r="CI9" s="621"/>
      <c r="CJ9" s="621"/>
      <c r="CK9" s="621"/>
      <c r="CL9" s="621"/>
      <c r="CM9" s="621"/>
      <c r="CN9" s="621"/>
      <c r="CO9" s="621"/>
      <c r="CP9" s="621"/>
      <c r="CQ9" s="622"/>
      <c r="CR9" s="623">
        <v>34630660</v>
      </c>
      <c r="CS9" s="624"/>
      <c r="CT9" s="624"/>
      <c r="CU9" s="624"/>
      <c r="CV9" s="624"/>
      <c r="CW9" s="624"/>
      <c r="CX9" s="624"/>
      <c r="CY9" s="625"/>
      <c r="CZ9" s="626">
        <v>14.5</v>
      </c>
      <c r="DA9" s="626"/>
      <c r="DB9" s="626"/>
      <c r="DC9" s="626"/>
      <c r="DD9" s="632">
        <v>122775</v>
      </c>
      <c r="DE9" s="624"/>
      <c r="DF9" s="624"/>
      <c r="DG9" s="624"/>
      <c r="DH9" s="624"/>
      <c r="DI9" s="624"/>
      <c r="DJ9" s="624"/>
      <c r="DK9" s="624"/>
      <c r="DL9" s="624"/>
      <c r="DM9" s="624"/>
      <c r="DN9" s="624"/>
      <c r="DO9" s="624"/>
      <c r="DP9" s="625"/>
      <c r="DQ9" s="632">
        <v>16387421</v>
      </c>
      <c r="DR9" s="624"/>
      <c r="DS9" s="624"/>
      <c r="DT9" s="624"/>
      <c r="DU9" s="624"/>
      <c r="DV9" s="624"/>
      <c r="DW9" s="624"/>
      <c r="DX9" s="624"/>
      <c r="DY9" s="624"/>
      <c r="DZ9" s="624"/>
      <c r="EA9" s="624"/>
      <c r="EB9" s="624"/>
      <c r="EC9" s="633"/>
    </row>
    <row r="10" spans="2:143" ht="11.25" customHeight="1" x14ac:dyDescent="0.15">
      <c r="B10" s="620" t="s">
        <v>245</v>
      </c>
      <c r="C10" s="621"/>
      <c r="D10" s="621"/>
      <c r="E10" s="621"/>
      <c r="F10" s="621"/>
      <c r="G10" s="621"/>
      <c r="H10" s="621"/>
      <c r="I10" s="621"/>
      <c r="J10" s="621"/>
      <c r="K10" s="621"/>
      <c r="L10" s="621"/>
      <c r="M10" s="621"/>
      <c r="N10" s="621"/>
      <c r="O10" s="621"/>
      <c r="P10" s="621"/>
      <c r="Q10" s="622"/>
      <c r="R10" s="623" t="s">
        <v>130</v>
      </c>
      <c r="S10" s="624"/>
      <c r="T10" s="624"/>
      <c r="U10" s="624"/>
      <c r="V10" s="624"/>
      <c r="W10" s="624"/>
      <c r="X10" s="624"/>
      <c r="Y10" s="625"/>
      <c r="Z10" s="626" t="s">
        <v>130</v>
      </c>
      <c r="AA10" s="626"/>
      <c r="AB10" s="626"/>
      <c r="AC10" s="626"/>
      <c r="AD10" s="627" t="s">
        <v>130</v>
      </c>
      <c r="AE10" s="627"/>
      <c r="AF10" s="627"/>
      <c r="AG10" s="627"/>
      <c r="AH10" s="627"/>
      <c r="AI10" s="627"/>
      <c r="AJ10" s="627"/>
      <c r="AK10" s="627"/>
      <c r="AL10" s="628" t="s">
        <v>130</v>
      </c>
      <c r="AM10" s="629"/>
      <c r="AN10" s="629"/>
      <c r="AO10" s="630"/>
      <c r="AP10" s="620" t="s">
        <v>246</v>
      </c>
      <c r="AQ10" s="621"/>
      <c r="AR10" s="621"/>
      <c r="AS10" s="621"/>
      <c r="AT10" s="621"/>
      <c r="AU10" s="621"/>
      <c r="AV10" s="621"/>
      <c r="AW10" s="621"/>
      <c r="AX10" s="621"/>
      <c r="AY10" s="621"/>
      <c r="AZ10" s="621"/>
      <c r="BA10" s="621"/>
      <c r="BB10" s="621"/>
      <c r="BC10" s="621"/>
      <c r="BD10" s="621"/>
      <c r="BE10" s="621"/>
      <c r="BF10" s="622"/>
      <c r="BG10" s="623">
        <v>1626871</v>
      </c>
      <c r="BH10" s="624"/>
      <c r="BI10" s="624"/>
      <c r="BJ10" s="624"/>
      <c r="BK10" s="624"/>
      <c r="BL10" s="624"/>
      <c r="BM10" s="624"/>
      <c r="BN10" s="625"/>
      <c r="BO10" s="626">
        <v>1.5</v>
      </c>
      <c r="BP10" s="626"/>
      <c r="BQ10" s="626"/>
      <c r="BR10" s="626"/>
      <c r="BS10" s="627" t="s">
        <v>130</v>
      </c>
      <c r="BT10" s="627"/>
      <c r="BU10" s="627"/>
      <c r="BV10" s="627"/>
      <c r="BW10" s="627"/>
      <c r="BX10" s="627"/>
      <c r="BY10" s="627"/>
      <c r="BZ10" s="627"/>
      <c r="CA10" s="627"/>
      <c r="CB10" s="631"/>
      <c r="CD10" s="620" t="s">
        <v>247</v>
      </c>
      <c r="CE10" s="621"/>
      <c r="CF10" s="621"/>
      <c r="CG10" s="621"/>
      <c r="CH10" s="621"/>
      <c r="CI10" s="621"/>
      <c r="CJ10" s="621"/>
      <c r="CK10" s="621"/>
      <c r="CL10" s="621"/>
      <c r="CM10" s="621"/>
      <c r="CN10" s="621"/>
      <c r="CO10" s="621"/>
      <c r="CP10" s="621"/>
      <c r="CQ10" s="622"/>
      <c r="CR10" s="623">
        <v>269365</v>
      </c>
      <c r="CS10" s="624"/>
      <c r="CT10" s="624"/>
      <c r="CU10" s="624"/>
      <c r="CV10" s="624"/>
      <c r="CW10" s="624"/>
      <c r="CX10" s="624"/>
      <c r="CY10" s="625"/>
      <c r="CZ10" s="626">
        <v>0.1</v>
      </c>
      <c r="DA10" s="626"/>
      <c r="DB10" s="626"/>
      <c r="DC10" s="626"/>
      <c r="DD10" s="632">
        <v>86368</v>
      </c>
      <c r="DE10" s="624"/>
      <c r="DF10" s="624"/>
      <c r="DG10" s="624"/>
      <c r="DH10" s="624"/>
      <c r="DI10" s="624"/>
      <c r="DJ10" s="624"/>
      <c r="DK10" s="624"/>
      <c r="DL10" s="624"/>
      <c r="DM10" s="624"/>
      <c r="DN10" s="624"/>
      <c r="DO10" s="624"/>
      <c r="DP10" s="625"/>
      <c r="DQ10" s="632">
        <v>194634</v>
      </c>
      <c r="DR10" s="624"/>
      <c r="DS10" s="624"/>
      <c r="DT10" s="624"/>
      <c r="DU10" s="624"/>
      <c r="DV10" s="624"/>
      <c r="DW10" s="624"/>
      <c r="DX10" s="624"/>
      <c r="DY10" s="624"/>
      <c r="DZ10" s="624"/>
      <c r="EA10" s="624"/>
      <c r="EB10" s="624"/>
      <c r="EC10" s="633"/>
    </row>
    <row r="11" spans="2:143" ht="11.25" customHeight="1" x14ac:dyDescent="0.15">
      <c r="B11" s="620" t="s">
        <v>248</v>
      </c>
      <c r="C11" s="621"/>
      <c r="D11" s="621"/>
      <c r="E11" s="621"/>
      <c r="F11" s="621"/>
      <c r="G11" s="621"/>
      <c r="H11" s="621"/>
      <c r="I11" s="621"/>
      <c r="J11" s="621"/>
      <c r="K11" s="621"/>
      <c r="L11" s="621"/>
      <c r="M11" s="621"/>
      <c r="N11" s="621"/>
      <c r="O11" s="621"/>
      <c r="P11" s="621"/>
      <c r="Q11" s="622"/>
      <c r="R11" s="623">
        <v>15076834</v>
      </c>
      <c r="S11" s="624"/>
      <c r="T11" s="624"/>
      <c r="U11" s="624"/>
      <c r="V11" s="624"/>
      <c r="W11" s="624"/>
      <c r="X11" s="624"/>
      <c r="Y11" s="625"/>
      <c r="Z11" s="628">
        <v>6.1</v>
      </c>
      <c r="AA11" s="629"/>
      <c r="AB11" s="629"/>
      <c r="AC11" s="635"/>
      <c r="AD11" s="632">
        <v>15076834</v>
      </c>
      <c r="AE11" s="624"/>
      <c r="AF11" s="624"/>
      <c r="AG11" s="624"/>
      <c r="AH11" s="624"/>
      <c r="AI11" s="624"/>
      <c r="AJ11" s="624"/>
      <c r="AK11" s="625"/>
      <c r="AL11" s="628">
        <v>11.8</v>
      </c>
      <c r="AM11" s="629"/>
      <c r="AN11" s="629"/>
      <c r="AO11" s="630"/>
      <c r="AP11" s="620" t="s">
        <v>249</v>
      </c>
      <c r="AQ11" s="621"/>
      <c r="AR11" s="621"/>
      <c r="AS11" s="621"/>
      <c r="AT11" s="621"/>
      <c r="AU11" s="621"/>
      <c r="AV11" s="621"/>
      <c r="AW11" s="621"/>
      <c r="AX11" s="621"/>
      <c r="AY11" s="621"/>
      <c r="AZ11" s="621"/>
      <c r="BA11" s="621"/>
      <c r="BB11" s="621"/>
      <c r="BC11" s="621"/>
      <c r="BD11" s="621"/>
      <c r="BE11" s="621"/>
      <c r="BF11" s="622"/>
      <c r="BG11" s="623">
        <v>3613069</v>
      </c>
      <c r="BH11" s="624"/>
      <c r="BI11" s="624"/>
      <c r="BJ11" s="624"/>
      <c r="BK11" s="624"/>
      <c r="BL11" s="624"/>
      <c r="BM11" s="624"/>
      <c r="BN11" s="625"/>
      <c r="BO11" s="626">
        <v>3.4</v>
      </c>
      <c r="BP11" s="626"/>
      <c r="BQ11" s="626"/>
      <c r="BR11" s="626"/>
      <c r="BS11" s="627">
        <v>655752</v>
      </c>
      <c r="BT11" s="627"/>
      <c r="BU11" s="627"/>
      <c r="BV11" s="627"/>
      <c r="BW11" s="627"/>
      <c r="BX11" s="627"/>
      <c r="BY11" s="627"/>
      <c r="BZ11" s="627"/>
      <c r="CA11" s="627"/>
      <c r="CB11" s="631"/>
      <c r="CD11" s="620" t="s">
        <v>250</v>
      </c>
      <c r="CE11" s="621"/>
      <c r="CF11" s="621"/>
      <c r="CG11" s="621"/>
      <c r="CH11" s="621"/>
      <c r="CI11" s="621"/>
      <c r="CJ11" s="621"/>
      <c r="CK11" s="621"/>
      <c r="CL11" s="621"/>
      <c r="CM11" s="621"/>
      <c r="CN11" s="621"/>
      <c r="CO11" s="621"/>
      <c r="CP11" s="621"/>
      <c r="CQ11" s="622"/>
      <c r="CR11" s="623">
        <v>762508</v>
      </c>
      <c r="CS11" s="624"/>
      <c r="CT11" s="624"/>
      <c r="CU11" s="624"/>
      <c r="CV11" s="624"/>
      <c r="CW11" s="624"/>
      <c r="CX11" s="624"/>
      <c r="CY11" s="625"/>
      <c r="CZ11" s="626">
        <v>0.3</v>
      </c>
      <c r="DA11" s="626"/>
      <c r="DB11" s="626"/>
      <c r="DC11" s="626"/>
      <c r="DD11" s="632">
        <v>184505</v>
      </c>
      <c r="DE11" s="624"/>
      <c r="DF11" s="624"/>
      <c r="DG11" s="624"/>
      <c r="DH11" s="624"/>
      <c r="DI11" s="624"/>
      <c r="DJ11" s="624"/>
      <c r="DK11" s="624"/>
      <c r="DL11" s="624"/>
      <c r="DM11" s="624"/>
      <c r="DN11" s="624"/>
      <c r="DO11" s="624"/>
      <c r="DP11" s="625"/>
      <c r="DQ11" s="632">
        <v>594660</v>
      </c>
      <c r="DR11" s="624"/>
      <c r="DS11" s="624"/>
      <c r="DT11" s="624"/>
      <c r="DU11" s="624"/>
      <c r="DV11" s="624"/>
      <c r="DW11" s="624"/>
      <c r="DX11" s="624"/>
      <c r="DY11" s="624"/>
      <c r="DZ11" s="624"/>
      <c r="EA11" s="624"/>
      <c r="EB11" s="624"/>
      <c r="EC11" s="633"/>
    </row>
    <row r="12" spans="2:143" ht="11.25" customHeight="1" x14ac:dyDescent="0.15">
      <c r="B12" s="620" t="s">
        <v>251</v>
      </c>
      <c r="C12" s="621"/>
      <c r="D12" s="621"/>
      <c r="E12" s="621"/>
      <c r="F12" s="621"/>
      <c r="G12" s="621"/>
      <c r="H12" s="621"/>
      <c r="I12" s="621"/>
      <c r="J12" s="621"/>
      <c r="K12" s="621"/>
      <c r="L12" s="621"/>
      <c r="M12" s="621"/>
      <c r="N12" s="621"/>
      <c r="O12" s="621"/>
      <c r="P12" s="621"/>
      <c r="Q12" s="622"/>
      <c r="R12" s="623">
        <v>3512</v>
      </c>
      <c r="S12" s="624"/>
      <c r="T12" s="624"/>
      <c r="U12" s="624"/>
      <c r="V12" s="624"/>
      <c r="W12" s="624"/>
      <c r="X12" s="624"/>
      <c r="Y12" s="625"/>
      <c r="Z12" s="626">
        <v>0</v>
      </c>
      <c r="AA12" s="626"/>
      <c r="AB12" s="626"/>
      <c r="AC12" s="626"/>
      <c r="AD12" s="627">
        <v>3512</v>
      </c>
      <c r="AE12" s="627"/>
      <c r="AF12" s="627"/>
      <c r="AG12" s="627"/>
      <c r="AH12" s="627"/>
      <c r="AI12" s="627"/>
      <c r="AJ12" s="627"/>
      <c r="AK12" s="627"/>
      <c r="AL12" s="628">
        <v>0</v>
      </c>
      <c r="AM12" s="629"/>
      <c r="AN12" s="629"/>
      <c r="AO12" s="630"/>
      <c r="AP12" s="620" t="s">
        <v>252</v>
      </c>
      <c r="AQ12" s="621"/>
      <c r="AR12" s="621"/>
      <c r="AS12" s="621"/>
      <c r="AT12" s="621"/>
      <c r="AU12" s="621"/>
      <c r="AV12" s="621"/>
      <c r="AW12" s="621"/>
      <c r="AX12" s="621"/>
      <c r="AY12" s="621"/>
      <c r="AZ12" s="621"/>
      <c r="BA12" s="621"/>
      <c r="BB12" s="621"/>
      <c r="BC12" s="621"/>
      <c r="BD12" s="621"/>
      <c r="BE12" s="621"/>
      <c r="BF12" s="622"/>
      <c r="BG12" s="623">
        <v>38628919</v>
      </c>
      <c r="BH12" s="624"/>
      <c r="BI12" s="624"/>
      <c r="BJ12" s="624"/>
      <c r="BK12" s="624"/>
      <c r="BL12" s="624"/>
      <c r="BM12" s="624"/>
      <c r="BN12" s="625"/>
      <c r="BO12" s="626">
        <v>36.6</v>
      </c>
      <c r="BP12" s="626"/>
      <c r="BQ12" s="626"/>
      <c r="BR12" s="626"/>
      <c r="BS12" s="627" t="s">
        <v>130</v>
      </c>
      <c r="BT12" s="627"/>
      <c r="BU12" s="627"/>
      <c r="BV12" s="627"/>
      <c r="BW12" s="627"/>
      <c r="BX12" s="627"/>
      <c r="BY12" s="627"/>
      <c r="BZ12" s="627"/>
      <c r="CA12" s="627"/>
      <c r="CB12" s="631"/>
      <c r="CD12" s="620" t="s">
        <v>253</v>
      </c>
      <c r="CE12" s="621"/>
      <c r="CF12" s="621"/>
      <c r="CG12" s="621"/>
      <c r="CH12" s="621"/>
      <c r="CI12" s="621"/>
      <c r="CJ12" s="621"/>
      <c r="CK12" s="621"/>
      <c r="CL12" s="621"/>
      <c r="CM12" s="621"/>
      <c r="CN12" s="621"/>
      <c r="CO12" s="621"/>
      <c r="CP12" s="621"/>
      <c r="CQ12" s="622"/>
      <c r="CR12" s="623">
        <v>5088486</v>
      </c>
      <c r="CS12" s="624"/>
      <c r="CT12" s="624"/>
      <c r="CU12" s="624"/>
      <c r="CV12" s="624"/>
      <c r="CW12" s="624"/>
      <c r="CX12" s="624"/>
      <c r="CY12" s="625"/>
      <c r="CZ12" s="626">
        <v>2.1</v>
      </c>
      <c r="DA12" s="626"/>
      <c r="DB12" s="626"/>
      <c r="DC12" s="626"/>
      <c r="DD12" s="632">
        <v>25252</v>
      </c>
      <c r="DE12" s="624"/>
      <c r="DF12" s="624"/>
      <c r="DG12" s="624"/>
      <c r="DH12" s="624"/>
      <c r="DI12" s="624"/>
      <c r="DJ12" s="624"/>
      <c r="DK12" s="624"/>
      <c r="DL12" s="624"/>
      <c r="DM12" s="624"/>
      <c r="DN12" s="624"/>
      <c r="DO12" s="624"/>
      <c r="DP12" s="625"/>
      <c r="DQ12" s="632">
        <v>2371386</v>
      </c>
      <c r="DR12" s="624"/>
      <c r="DS12" s="624"/>
      <c r="DT12" s="624"/>
      <c r="DU12" s="624"/>
      <c r="DV12" s="624"/>
      <c r="DW12" s="624"/>
      <c r="DX12" s="624"/>
      <c r="DY12" s="624"/>
      <c r="DZ12" s="624"/>
      <c r="EA12" s="624"/>
      <c r="EB12" s="624"/>
      <c r="EC12" s="633"/>
    </row>
    <row r="13" spans="2:143" ht="11.25" customHeight="1" x14ac:dyDescent="0.15">
      <c r="B13" s="620" t="s">
        <v>254</v>
      </c>
      <c r="C13" s="621"/>
      <c r="D13" s="621"/>
      <c r="E13" s="621"/>
      <c r="F13" s="621"/>
      <c r="G13" s="621"/>
      <c r="H13" s="621"/>
      <c r="I13" s="621"/>
      <c r="J13" s="621"/>
      <c r="K13" s="621"/>
      <c r="L13" s="621"/>
      <c r="M13" s="621"/>
      <c r="N13" s="621"/>
      <c r="O13" s="621"/>
      <c r="P13" s="621"/>
      <c r="Q13" s="622"/>
      <c r="R13" s="623" t="s">
        <v>130</v>
      </c>
      <c r="S13" s="624"/>
      <c r="T13" s="624"/>
      <c r="U13" s="624"/>
      <c r="V13" s="624"/>
      <c r="W13" s="624"/>
      <c r="X13" s="624"/>
      <c r="Y13" s="625"/>
      <c r="Z13" s="626" t="s">
        <v>130</v>
      </c>
      <c r="AA13" s="626"/>
      <c r="AB13" s="626"/>
      <c r="AC13" s="626"/>
      <c r="AD13" s="627" t="s">
        <v>130</v>
      </c>
      <c r="AE13" s="627"/>
      <c r="AF13" s="627"/>
      <c r="AG13" s="627"/>
      <c r="AH13" s="627"/>
      <c r="AI13" s="627"/>
      <c r="AJ13" s="627"/>
      <c r="AK13" s="627"/>
      <c r="AL13" s="628" t="s">
        <v>130</v>
      </c>
      <c r="AM13" s="629"/>
      <c r="AN13" s="629"/>
      <c r="AO13" s="630"/>
      <c r="AP13" s="620" t="s">
        <v>255</v>
      </c>
      <c r="AQ13" s="621"/>
      <c r="AR13" s="621"/>
      <c r="AS13" s="621"/>
      <c r="AT13" s="621"/>
      <c r="AU13" s="621"/>
      <c r="AV13" s="621"/>
      <c r="AW13" s="621"/>
      <c r="AX13" s="621"/>
      <c r="AY13" s="621"/>
      <c r="AZ13" s="621"/>
      <c r="BA13" s="621"/>
      <c r="BB13" s="621"/>
      <c r="BC13" s="621"/>
      <c r="BD13" s="621"/>
      <c r="BE13" s="621"/>
      <c r="BF13" s="622"/>
      <c r="BG13" s="623">
        <v>38572410</v>
      </c>
      <c r="BH13" s="624"/>
      <c r="BI13" s="624"/>
      <c r="BJ13" s="624"/>
      <c r="BK13" s="624"/>
      <c r="BL13" s="624"/>
      <c r="BM13" s="624"/>
      <c r="BN13" s="625"/>
      <c r="BO13" s="626">
        <v>36.6</v>
      </c>
      <c r="BP13" s="626"/>
      <c r="BQ13" s="626"/>
      <c r="BR13" s="626"/>
      <c r="BS13" s="627" t="s">
        <v>130</v>
      </c>
      <c r="BT13" s="627"/>
      <c r="BU13" s="627"/>
      <c r="BV13" s="627"/>
      <c r="BW13" s="627"/>
      <c r="BX13" s="627"/>
      <c r="BY13" s="627"/>
      <c r="BZ13" s="627"/>
      <c r="CA13" s="627"/>
      <c r="CB13" s="631"/>
      <c r="CD13" s="620" t="s">
        <v>256</v>
      </c>
      <c r="CE13" s="621"/>
      <c r="CF13" s="621"/>
      <c r="CG13" s="621"/>
      <c r="CH13" s="621"/>
      <c r="CI13" s="621"/>
      <c r="CJ13" s="621"/>
      <c r="CK13" s="621"/>
      <c r="CL13" s="621"/>
      <c r="CM13" s="621"/>
      <c r="CN13" s="621"/>
      <c r="CO13" s="621"/>
      <c r="CP13" s="621"/>
      <c r="CQ13" s="622"/>
      <c r="CR13" s="623">
        <v>19406453</v>
      </c>
      <c r="CS13" s="624"/>
      <c r="CT13" s="624"/>
      <c r="CU13" s="624"/>
      <c r="CV13" s="624"/>
      <c r="CW13" s="624"/>
      <c r="CX13" s="624"/>
      <c r="CY13" s="625"/>
      <c r="CZ13" s="626">
        <v>8.1999999999999993</v>
      </c>
      <c r="DA13" s="626"/>
      <c r="DB13" s="626"/>
      <c r="DC13" s="626"/>
      <c r="DD13" s="632">
        <v>6368158</v>
      </c>
      <c r="DE13" s="624"/>
      <c r="DF13" s="624"/>
      <c r="DG13" s="624"/>
      <c r="DH13" s="624"/>
      <c r="DI13" s="624"/>
      <c r="DJ13" s="624"/>
      <c r="DK13" s="624"/>
      <c r="DL13" s="624"/>
      <c r="DM13" s="624"/>
      <c r="DN13" s="624"/>
      <c r="DO13" s="624"/>
      <c r="DP13" s="625"/>
      <c r="DQ13" s="632">
        <v>13839319</v>
      </c>
      <c r="DR13" s="624"/>
      <c r="DS13" s="624"/>
      <c r="DT13" s="624"/>
      <c r="DU13" s="624"/>
      <c r="DV13" s="624"/>
      <c r="DW13" s="624"/>
      <c r="DX13" s="624"/>
      <c r="DY13" s="624"/>
      <c r="DZ13" s="624"/>
      <c r="EA13" s="624"/>
      <c r="EB13" s="624"/>
      <c r="EC13" s="633"/>
    </row>
    <row r="14" spans="2:143" ht="11.25" customHeight="1" x14ac:dyDescent="0.15">
      <c r="B14" s="620" t="s">
        <v>257</v>
      </c>
      <c r="C14" s="621"/>
      <c r="D14" s="621"/>
      <c r="E14" s="621"/>
      <c r="F14" s="621"/>
      <c r="G14" s="621"/>
      <c r="H14" s="621"/>
      <c r="I14" s="621"/>
      <c r="J14" s="621"/>
      <c r="K14" s="621"/>
      <c r="L14" s="621"/>
      <c r="M14" s="621"/>
      <c r="N14" s="621"/>
      <c r="O14" s="621"/>
      <c r="P14" s="621"/>
      <c r="Q14" s="622"/>
      <c r="R14" s="623">
        <v>3461</v>
      </c>
      <c r="S14" s="624"/>
      <c r="T14" s="624"/>
      <c r="U14" s="624"/>
      <c r="V14" s="624"/>
      <c r="W14" s="624"/>
      <c r="X14" s="624"/>
      <c r="Y14" s="625"/>
      <c r="Z14" s="626">
        <v>0</v>
      </c>
      <c r="AA14" s="626"/>
      <c r="AB14" s="626"/>
      <c r="AC14" s="626"/>
      <c r="AD14" s="627">
        <v>3461</v>
      </c>
      <c r="AE14" s="627"/>
      <c r="AF14" s="627"/>
      <c r="AG14" s="627"/>
      <c r="AH14" s="627"/>
      <c r="AI14" s="627"/>
      <c r="AJ14" s="627"/>
      <c r="AK14" s="627"/>
      <c r="AL14" s="628">
        <v>0</v>
      </c>
      <c r="AM14" s="629"/>
      <c r="AN14" s="629"/>
      <c r="AO14" s="630"/>
      <c r="AP14" s="620" t="s">
        <v>258</v>
      </c>
      <c r="AQ14" s="621"/>
      <c r="AR14" s="621"/>
      <c r="AS14" s="621"/>
      <c r="AT14" s="621"/>
      <c r="AU14" s="621"/>
      <c r="AV14" s="621"/>
      <c r="AW14" s="621"/>
      <c r="AX14" s="621"/>
      <c r="AY14" s="621"/>
      <c r="AZ14" s="621"/>
      <c r="BA14" s="621"/>
      <c r="BB14" s="621"/>
      <c r="BC14" s="621"/>
      <c r="BD14" s="621"/>
      <c r="BE14" s="621"/>
      <c r="BF14" s="622"/>
      <c r="BG14" s="623">
        <v>707315</v>
      </c>
      <c r="BH14" s="624"/>
      <c r="BI14" s="624"/>
      <c r="BJ14" s="624"/>
      <c r="BK14" s="624"/>
      <c r="BL14" s="624"/>
      <c r="BM14" s="624"/>
      <c r="BN14" s="625"/>
      <c r="BO14" s="626">
        <v>0.7</v>
      </c>
      <c r="BP14" s="626"/>
      <c r="BQ14" s="626"/>
      <c r="BR14" s="626"/>
      <c r="BS14" s="627" t="s">
        <v>130</v>
      </c>
      <c r="BT14" s="627"/>
      <c r="BU14" s="627"/>
      <c r="BV14" s="627"/>
      <c r="BW14" s="627"/>
      <c r="BX14" s="627"/>
      <c r="BY14" s="627"/>
      <c r="BZ14" s="627"/>
      <c r="CA14" s="627"/>
      <c r="CB14" s="631"/>
      <c r="CD14" s="620" t="s">
        <v>259</v>
      </c>
      <c r="CE14" s="621"/>
      <c r="CF14" s="621"/>
      <c r="CG14" s="621"/>
      <c r="CH14" s="621"/>
      <c r="CI14" s="621"/>
      <c r="CJ14" s="621"/>
      <c r="CK14" s="621"/>
      <c r="CL14" s="621"/>
      <c r="CM14" s="621"/>
      <c r="CN14" s="621"/>
      <c r="CO14" s="621"/>
      <c r="CP14" s="621"/>
      <c r="CQ14" s="622"/>
      <c r="CR14" s="623">
        <v>6766104</v>
      </c>
      <c r="CS14" s="624"/>
      <c r="CT14" s="624"/>
      <c r="CU14" s="624"/>
      <c r="CV14" s="624"/>
      <c r="CW14" s="624"/>
      <c r="CX14" s="624"/>
      <c r="CY14" s="625"/>
      <c r="CZ14" s="626">
        <v>2.8</v>
      </c>
      <c r="DA14" s="626"/>
      <c r="DB14" s="626"/>
      <c r="DC14" s="626"/>
      <c r="DD14" s="632">
        <v>514397</v>
      </c>
      <c r="DE14" s="624"/>
      <c r="DF14" s="624"/>
      <c r="DG14" s="624"/>
      <c r="DH14" s="624"/>
      <c r="DI14" s="624"/>
      <c r="DJ14" s="624"/>
      <c r="DK14" s="624"/>
      <c r="DL14" s="624"/>
      <c r="DM14" s="624"/>
      <c r="DN14" s="624"/>
      <c r="DO14" s="624"/>
      <c r="DP14" s="625"/>
      <c r="DQ14" s="632">
        <v>6298556</v>
      </c>
      <c r="DR14" s="624"/>
      <c r="DS14" s="624"/>
      <c r="DT14" s="624"/>
      <c r="DU14" s="624"/>
      <c r="DV14" s="624"/>
      <c r="DW14" s="624"/>
      <c r="DX14" s="624"/>
      <c r="DY14" s="624"/>
      <c r="DZ14" s="624"/>
      <c r="EA14" s="624"/>
      <c r="EB14" s="624"/>
      <c r="EC14" s="633"/>
    </row>
    <row r="15" spans="2:143" ht="11.25" customHeight="1" x14ac:dyDescent="0.15">
      <c r="B15" s="620" t="s">
        <v>260</v>
      </c>
      <c r="C15" s="621"/>
      <c r="D15" s="621"/>
      <c r="E15" s="621"/>
      <c r="F15" s="621"/>
      <c r="G15" s="621"/>
      <c r="H15" s="621"/>
      <c r="I15" s="621"/>
      <c r="J15" s="621"/>
      <c r="K15" s="621"/>
      <c r="L15" s="621"/>
      <c r="M15" s="621"/>
      <c r="N15" s="621"/>
      <c r="O15" s="621"/>
      <c r="P15" s="621"/>
      <c r="Q15" s="622"/>
      <c r="R15" s="623" t="s">
        <v>130</v>
      </c>
      <c r="S15" s="624"/>
      <c r="T15" s="624"/>
      <c r="U15" s="624"/>
      <c r="V15" s="624"/>
      <c r="W15" s="624"/>
      <c r="X15" s="624"/>
      <c r="Y15" s="625"/>
      <c r="Z15" s="626" t="s">
        <v>130</v>
      </c>
      <c r="AA15" s="626"/>
      <c r="AB15" s="626"/>
      <c r="AC15" s="626"/>
      <c r="AD15" s="627" t="s">
        <v>130</v>
      </c>
      <c r="AE15" s="627"/>
      <c r="AF15" s="627"/>
      <c r="AG15" s="627"/>
      <c r="AH15" s="627"/>
      <c r="AI15" s="627"/>
      <c r="AJ15" s="627"/>
      <c r="AK15" s="627"/>
      <c r="AL15" s="628" t="s">
        <v>130</v>
      </c>
      <c r="AM15" s="629"/>
      <c r="AN15" s="629"/>
      <c r="AO15" s="630"/>
      <c r="AP15" s="620" t="s">
        <v>261</v>
      </c>
      <c r="AQ15" s="621"/>
      <c r="AR15" s="621"/>
      <c r="AS15" s="621"/>
      <c r="AT15" s="621"/>
      <c r="AU15" s="621"/>
      <c r="AV15" s="621"/>
      <c r="AW15" s="621"/>
      <c r="AX15" s="621"/>
      <c r="AY15" s="621"/>
      <c r="AZ15" s="621"/>
      <c r="BA15" s="621"/>
      <c r="BB15" s="621"/>
      <c r="BC15" s="621"/>
      <c r="BD15" s="621"/>
      <c r="BE15" s="621"/>
      <c r="BF15" s="622"/>
      <c r="BG15" s="623">
        <v>3924792</v>
      </c>
      <c r="BH15" s="624"/>
      <c r="BI15" s="624"/>
      <c r="BJ15" s="624"/>
      <c r="BK15" s="624"/>
      <c r="BL15" s="624"/>
      <c r="BM15" s="624"/>
      <c r="BN15" s="625"/>
      <c r="BO15" s="626">
        <v>3.7</v>
      </c>
      <c r="BP15" s="626"/>
      <c r="BQ15" s="626"/>
      <c r="BR15" s="626"/>
      <c r="BS15" s="627" t="s">
        <v>130</v>
      </c>
      <c r="BT15" s="627"/>
      <c r="BU15" s="627"/>
      <c r="BV15" s="627"/>
      <c r="BW15" s="627"/>
      <c r="BX15" s="627"/>
      <c r="BY15" s="627"/>
      <c r="BZ15" s="627"/>
      <c r="CA15" s="627"/>
      <c r="CB15" s="631"/>
      <c r="CD15" s="620" t="s">
        <v>262</v>
      </c>
      <c r="CE15" s="621"/>
      <c r="CF15" s="621"/>
      <c r="CG15" s="621"/>
      <c r="CH15" s="621"/>
      <c r="CI15" s="621"/>
      <c r="CJ15" s="621"/>
      <c r="CK15" s="621"/>
      <c r="CL15" s="621"/>
      <c r="CM15" s="621"/>
      <c r="CN15" s="621"/>
      <c r="CO15" s="621"/>
      <c r="CP15" s="621"/>
      <c r="CQ15" s="622"/>
      <c r="CR15" s="623">
        <v>26081789</v>
      </c>
      <c r="CS15" s="624"/>
      <c r="CT15" s="624"/>
      <c r="CU15" s="624"/>
      <c r="CV15" s="624"/>
      <c r="CW15" s="624"/>
      <c r="CX15" s="624"/>
      <c r="CY15" s="625"/>
      <c r="CZ15" s="626">
        <v>11</v>
      </c>
      <c r="DA15" s="626"/>
      <c r="DB15" s="626"/>
      <c r="DC15" s="626"/>
      <c r="DD15" s="632">
        <v>3117087</v>
      </c>
      <c r="DE15" s="624"/>
      <c r="DF15" s="624"/>
      <c r="DG15" s="624"/>
      <c r="DH15" s="624"/>
      <c r="DI15" s="624"/>
      <c r="DJ15" s="624"/>
      <c r="DK15" s="624"/>
      <c r="DL15" s="624"/>
      <c r="DM15" s="624"/>
      <c r="DN15" s="624"/>
      <c r="DO15" s="624"/>
      <c r="DP15" s="625"/>
      <c r="DQ15" s="632">
        <v>18776001</v>
      </c>
      <c r="DR15" s="624"/>
      <c r="DS15" s="624"/>
      <c r="DT15" s="624"/>
      <c r="DU15" s="624"/>
      <c r="DV15" s="624"/>
      <c r="DW15" s="624"/>
      <c r="DX15" s="624"/>
      <c r="DY15" s="624"/>
      <c r="DZ15" s="624"/>
      <c r="EA15" s="624"/>
      <c r="EB15" s="624"/>
      <c r="EC15" s="633"/>
    </row>
    <row r="16" spans="2:143" ht="11.25" customHeight="1" x14ac:dyDescent="0.15">
      <c r="B16" s="620" t="s">
        <v>263</v>
      </c>
      <c r="C16" s="621"/>
      <c r="D16" s="621"/>
      <c r="E16" s="621"/>
      <c r="F16" s="621"/>
      <c r="G16" s="621"/>
      <c r="H16" s="621"/>
      <c r="I16" s="621"/>
      <c r="J16" s="621"/>
      <c r="K16" s="621"/>
      <c r="L16" s="621"/>
      <c r="M16" s="621"/>
      <c r="N16" s="621"/>
      <c r="O16" s="621"/>
      <c r="P16" s="621"/>
      <c r="Q16" s="622"/>
      <c r="R16" s="623">
        <v>156322</v>
      </c>
      <c r="S16" s="624"/>
      <c r="T16" s="624"/>
      <c r="U16" s="624"/>
      <c r="V16" s="624"/>
      <c r="W16" s="624"/>
      <c r="X16" s="624"/>
      <c r="Y16" s="625"/>
      <c r="Z16" s="626">
        <v>0.1</v>
      </c>
      <c r="AA16" s="626"/>
      <c r="AB16" s="626"/>
      <c r="AC16" s="626"/>
      <c r="AD16" s="627">
        <v>156322</v>
      </c>
      <c r="AE16" s="627"/>
      <c r="AF16" s="627"/>
      <c r="AG16" s="627"/>
      <c r="AH16" s="627"/>
      <c r="AI16" s="627"/>
      <c r="AJ16" s="627"/>
      <c r="AK16" s="627"/>
      <c r="AL16" s="628">
        <v>0.1</v>
      </c>
      <c r="AM16" s="629"/>
      <c r="AN16" s="629"/>
      <c r="AO16" s="630"/>
      <c r="AP16" s="620" t="s">
        <v>264</v>
      </c>
      <c r="AQ16" s="621"/>
      <c r="AR16" s="621"/>
      <c r="AS16" s="621"/>
      <c r="AT16" s="621"/>
      <c r="AU16" s="621"/>
      <c r="AV16" s="621"/>
      <c r="AW16" s="621"/>
      <c r="AX16" s="621"/>
      <c r="AY16" s="621"/>
      <c r="AZ16" s="621"/>
      <c r="BA16" s="621"/>
      <c r="BB16" s="621"/>
      <c r="BC16" s="621"/>
      <c r="BD16" s="621"/>
      <c r="BE16" s="621"/>
      <c r="BF16" s="622"/>
      <c r="BG16" s="623" t="s">
        <v>130</v>
      </c>
      <c r="BH16" s="624"/>
      <c r="BI16" s="624"/>
      <c r="BJ16" s="624"/>
      <c r="BK16" s="624"/>
      <c r="BL16" s="624"/>
      <c r="BM16" s="624"/>
      <c r="BN16" s="625"/>
      <c r="BO16" s="626" t="s">
        <v>130</v>
      </c>
      <c r="BP16" s="626"/>
      <c r="BQ16" s="626"/>
      <c r="BR16" s="626"/>
      <c r="BS16" s="627" t="s">
        <v>130</v>
      </c>
      <c r="BT16" s="627"/>
      <c r="BU16" s="627"/>
      <c r="BV16" s="627"/>
      <c r="BW16" s="627"/>
      <c r="BX16" s="627"/>
      <c r="BY16" s="627"/>
      <c r="BZ16" s="627"/>
      <c r="CA16" s="627"/>
      <c r="CB16" s="631"/>
      <c r="CD16" s="620" t="s">
        <v>265</v>
      </c>
      <c r="CE16" s="621"/>
      <c r="CF16" s="621"/>
      <c r="CG16" s="621"/>
      <c r="CH16" s="621"/>
      <c r="CI16" s="621"/>
      <c r="CJ16" s="621"/>
      <c r="CK16" s="621"/>
      <c r="CL16" s="621"/>
      <c r="CM16" s="621"/>
      <c r="CN16" s="621"/>
      <c r="CO16" s="621"/>
      <c r="CP16" s="621"/>
      <c r="CQ16" s="622"/>
      <c r="CR16" s="623" t="s">
        <v>130</v>
      </c>
      <c r="CS16" s="624"/>
      <c r="CT16" s="624"/>
      <c r="CU16" s="624"/>
      <c r="CV16" s="624"/>
      <c r="CW16" s="624"/>
      <c r="CX16" s="624"/>
      <c r="CY16" s="625"/>
      <c r="CZ16" s="626" t="s">
        <v>130</v>
      </c>
      <c r="DA16" s="626"/>
      <c r="DB16" s="626"/>
      <c r="DC16" s="626"/>
      <c r="DD16" s="632" t="s">
        <v>130</v>
      </c>
      <c r="DE16" s="624"/>
      <c r="DF16" s="624"/>
      <c r="DG16" s="624"/>
      <c r="DH16" s="624"/>
      <c r="DI16" s="624"/>
      <c r="DJ16" s="624"/>
      <c r="DK16" s="624"/>
      <c r="DL16" s="624"/>
      <c r="DM16" s="624"/>
      <c r="DN16" s="624"/>
      <c r="DO16" s="624"/>
      <c r="DP16" s="625"/>
      <c r="DQ16" s="632" t="s">
        <v>130</v>
      </c>
      <c r="DR16" s="624"/>
      <c r="DS16" s="624"/>
      <c r="DT16" s="624"/>
      <c r="DU16" s="624"/>
      <c r="DV16" s="624"/>
      <c r="DW16" s="624"/>
      <c r="DX16" s="624"/>
      <c r="DY16" s="624"/>
      <c r="DZ16" s="624"/>
      <c r="EA16" s="624"/>
      <c r="EB16" s="624"/>
      <c r="EC16" s="633"/>
    </row>
    <row r="17" spans="2:133" ht="11.25" customHeight="1" x14ac:dyDescent="0.15">
      <c r="B17" s="620" t="s">
        <v>266</v>
      </c>
      <c r="C17" s="621"/>
      <c r="D17" s="621"/>
      <c r="E17" s="621"/>
      <c r="F17" s="621"/>
      <c r="G17" s="621"/>
      <c r="H17" s="621"/>
      <c r="I17" s="621"/>
      <c r="J17" s="621"/>
      <c r="K17" s="621"/>
      <c r="L17" s="621"/>
      <c r="M17" s="621"/>
      <c r="N17" s="621"/>
      <c r="O17" s="621"/>
      <c r="P17" s="621"/>
      <c r="Q17" s="622"/>
      <c r="R17" s="623">
        <v>1088396</v>
      </c>
      <c r="S17" s="624"/>
      <c r="T17" s="624"/>
      <c r="U17" s="624"/>
      <c r="V17" s="624"/>
      <c r="W17" s="624"/>
      <c r="X17" s="624"/>
      <c r="Y17" s="625"/>
      <c r="Z17" s="626">
        <v>0.4</v>
      </c>
      <c r="AA17" s="626"/>
      <c r="AB17" s="626"/>
      <c r="AC17" s="626"/>
      <c r="AD17" s="627">
        <v>1088396</v>
      </c>
      <c r="AE17" s="627"/>
      <c r="AF17" s="627"/>
      <c r="AG17" s="627"/>
      <c r="AH17" s="627"/>
      <c r="AI17" s="627"/>
      <c r="AJ17" s="627"/>
      <c r="AK17" s="627"/>
      <c r="AL17" s="628">
        <v>0.9</v>
      </c>
      <c r="AM17" s="629"/>
      <c r="AN17" s="629"/>
      <c r="AO17" s="630"/>
      <c r="AP17" s="620" t="s">
        <v>267</v>
      </c>
      <c r="AQ17" s="621"/>
      <c r="AR17" s="621"/>
      <c r="AS17" s="621"/>
      <c r="AT17" s="621"/>
      <c r="AU17" s="621"/>
      <c r="AV17" s="621"/>
      <c r="AW17" s="621"/>
      <c r="AX17" s="621"/>
      <c r="AY17" s="621"/>
      <c r="AZ17" s="621"/>
      <c r="BA17" s="621"/>
      <c r="BB17" s="621"/>
      <c r="BC17" s="621"/>
      <c r="BD17" s="621"/>
      <c r="BE17" s="621"/>
      <c r="BF17" s="622"/>
      <c r="BG17" s="623" t="s">
        <v>130</v>
      </c>
      <c r="BH17" s="624"/>
      <c r="BI17" s="624"/>
      <c r="BJ17" s="624"/>
      <c r="BK17" s="624"/>
      <c r="BL17" s="624"/>
      <c r="BM17" s="624"/>
      <c r="BN17" s="625"/>
      <c r="BO17" s="626" t="s">
        <v>130</v>
      </c>
      <c r="BP17" s="626"/>
      <c r="BQ17" s="626"/>
      <c r="BR17" s="626"/>
      <c r="BS17" s="627" t="s">
        <v>130</v>
      </c>
      <c r="BT17" s="627"/>
      <c r="BU17" s="627"/>
      <c r="BV17" s="627"/>
      <c r="BW17" s="627"/>
      <c r="BX17" s="627"/>
      <c r="BY17" s="627"/>
      <c r="BZ17" s="627"/>
      <c r="CA17" s="627"/>
      <c r="CB17" s="631"/>
      <c r="CD17" s="620" t="s">
        <v>268</v>
      </c>
      <c r="CE17" s="621"/>
      <c r="CF17" s="621"/>
      <c r="CG17" s="621"/>
      <c r="CH17" s="621"/>
      <c r="CI17" s="621"/>
      <c r="CJ17" s="621"/>
      <c r="CK17" s="621"/>
      <c r="CL17" s="621"/>
      <c r="CM17" s="621"/>
      <c r="CN17" s="621"/>
      <c r="CO17" s="621"/>
      <c r="CP17" s="621"/>
      <c r="CQ17" s="622"/>
      <c r="CR17" s="623">
        <v>17890307</v>
      </c>
      <c r="CS17" s="624"/>
      <c r="CT17" s="624"/>
      <c r="CU17" s="624"/>
      <c r="CV17" s="624"/>
      <c r="CW17" s="624"/>
      <c r="CX17" s="624"/>
      <c r="CY17" s="625"/>
      <c r="CZ17" s="626">
        <v>7.5</v>
      </c>
      <c r="DA17" s="626"/>
      <c r="DB17" s="626"/>
      <c r="DC17" s="626"/>
      <c r="DD17" s="632" t="s">
        <v>130</v>
      </c>
      <c r="DE17" s="624"/>
      <c r="DF17" s="624"/>
      <c r="DG17" s="624"/>
      <c r="DH17" s="624"/>
      <c r="DI17" s="624"/>
      <c r="DJ17" s="624"/>
      <c r="DK17" s="624"/>
      <c r="DL17" s="624"/>
      <c r="DM17" s="624"/>
      <c r="DN17" s="624"/>
      <c r="DO17" s="624"/>
      <c r="DP17" s="625"/>
      <c r="DQ17" s="632">
        <v>17885750</v>
      </c>
      <c r="DR17" s="624"/>
      <c r="DS17" s="624"/>
      <c r="DT17" s="624"/>
      <c r="DU17" s="624"/>
      <c r="DV17" s="624"/>
      <c r="DW17" s="624"/>
      <c r="DX17" s="624"/>
      <c r="DY17" s="624"/>
      <c r="DZ17" s="624"/>
      <c r="EA17" s="624"/>
      <c r="EB17" s="624"/>
      <c r="EC17" s="633"/>
    </row>
    <row r="18" spans="2:133" ht="11.25" customHeight="1" x14ac:dyDescent="0.15">
      <c r="B18" s="620" t="s">
        <v>269</v>
      </c>
      <c r="C18" s="621"/>
      <c r="D18" s="621"/>
      <c r="E18" s="621"/>
      <c r="F18" s="621"/>
      <c r="G18" s="621"/>
      <c r="H18" s="621"/>
      <c r="I18" s="621"/>
      <c r="J18" s="621"/>
      <c r="K18" s="621"/>
      <c r="L18" s="621"/>
      <c r="M18" s="621"/>
      <c r="N18" s="621"/>
      <c r="O18" s="621"/>
      <c r="P18" s="621"/>
      <c r="Q18" s="622"/>
      <c r="R18" s="623">
        <v>799934</v>
      </c>
      <c r="S18" s="624"/>
      <c r="T18" s="624"/>
      <c r="U18" s="624"/>
      <c r="V18" s="624"/>
      <c r="W18" s="624"/>
      <c r="X18" s="624"/>
      <c r="Y18" s="625"/>
      <c r="Z18" s="626">
        <v>0.3</v>
      </c>
      <c r="AA18" s="626"/>
      <c r="AB18" s="626"/>
      <c r="AC18" s="626"/>
      <c r="AD18" s="627">
        <v>799934</v>
      </c>
      <c r="AE18" s="627"/>
      <c r="AF18" s="627"/>
      <c r="AG18" s="627"/>
      <c r="AH18" s="627"/>
      <c r="AI18" s="627"/>
      <c r="AJ18" s="627"/>
      <c r="AK18" s="627"/>
      <c r="AL18" s="628">
        <v>0.6</v>
      </c>
      <c r="AM18" s="629"/>
      <c r="AN18" s="629"/>
      <c r="AO18" s="630"/>
      <c r="AP18" s="620" t="s">
        <v>270</v>
      </c>
      <c r="AQ18" s="621"/>
      <c r="AR18" s="621"/>
      <c r="AS18" s="621"/>
      <c r="AT18" s="621"/>
      <c r="AU18" s="621"/>
      <c r="AV18" s="621"/>
      <c r="AW18" s="621"/>
      <c r="AX18" s="621"/>
      <c r="AY18" s="621"/>
      <c r="AZ18" s="621"/>
      <c r="BA18" s="621"/>
      <c r="BB18" s="621"/>
      <c r="BC18" s="621"/>
      <c r="BD18" s="621"/>
      <c r="BE18" s="621"/>
      <c r="BF18" s="622"/>
      <c r="BG18" s="623" t="s">
        <v>130</v>
      </c>
      <c r="BH18" s="624"/>
      <c r="BI18" s="624"/>
      <c r="BJ18" s="624"/>
      <c r="BK18" s="624"/>
      <c r="BL18" s="624"/>
      <c r="BM18" s="624"/>
      <c r="BN18" s="625"/>
      <c r="BO18" s="626" t="s">
        <v>130</v>
      </c>
      <c r="BP18" s="626"/>
      <c r="BQ18" s="626"/>
      <c r="BR18" s="626"/>
      <c r="BS18" s="627" t="s">
        <v>130</v>
      </c>
      <c r="BT18" s="627"/>
      <c r="BU18" s="627"/>
      <c r="BV18" s="627"/>
      <c r="BW18" s="627"/>
      <c r="BX18" s="627"/>
      <c r="BY18" s="627"/>
      <c r="BZ18" s="627"/>
      <c r="CA18" s="627"/>
      <c r="CB18" s="631"/>
      <c r="CD18" s="620" t="s">
        <v>271</v>
      </c>
      <c r="CE18" s="621"/>
      <c r="CF18" s="621"/>
      <c r="CG18" s="621"/>
      <c r="CH18" s="621"/>
      <c r="CI18" s="621"/>
      <c r="CJ18" s="621"/>
      <c r="CK18" s="621"/>
      <c r="CL18" s="621"/>
      <c r="CM18" s="621"/>
      <c r="CN18" s="621"/>
      <c r="CO18" s="621"/>
      <c r="CP18" s="621"/>
      <c r="CQ18" s="622"/>
      <c r="CR18" s="623" t="s">
        <v>130</v>
      </c>
      <c r="CS18" s="624"/>
      <c r="CT18" s="624"/>
      <c r="CU18" s="624"/>
      <c r="CV18" s="624"/>
      <c r="CW18" s="624"/>
      <c r="CX18" s="624"/>
      <c r="CY18" s="625"/>
      <c r="CZ18" s="626" t="s">
        <v>130</v>
      </c>
      <c r="DA18" s="626"/>
      <c r="DB18" s="626"/>
      <c r="DC18" s="626"/>
      <c r="DD18" s="632" t="s">
        <v>130</v>
      </c>
      <c r="DE18" s="624"/>
      <c r="DF18" s="624"/>
      <c r="DG18" s="624"/>
      <c r="DH18" s="624"/>
      <c r="DI18" s="624"/>
      <c r="DJ18" s="624"/>
      <c r="DK18" s="624"/>
      <c r="DL18" s="624"/>
      <c r="DM18" s="624"/>
      <c r="DN18" s="624"/>
      <c r="DO18" s="624"/>
      <c r="DP18" s="625"/>
      <c r="DQ18" s="632" t="s">
        <v>130</v>
      </c>
      <c r="DR18" s="624"/>
      <c r="DS18" s="624"/>
      <c r="DT18" s="624"/>
      <c r="DU18" s="624"/>
      <c r="DV18" s="624"/>
      <c r="DW18" s="624"/>
      <c r="DX18" s="624"/>
      <c r="DY18" s="624"/>
      <c r="DZ18" s="624"/>
      <c r="EA18" s="624"/>
      <c r="EB18" s="624"/>
      <c r="EC18" s="633"/>
    </row>
    <row r="19" spans="2:133" ht="11.25" customHeight="1" x14ac:dyDescent="0.15">
      <c r="B19" s="620" t="s">
        <v>272</v>
      </c>
      <c r="C19" s="621"/>
      <c r="D19" s="621"/>
      <c r="E19" s="621"/>
      <c r="F19" s="621"/>
      <c r="G19" s="621"/>
      <c r="H19" s="621"/>
      <c r="I19" s="621"/>
      <c r="J19" s="621"/>
      <c r="K19" s="621"/>
      <c r="L19" s="621"/>
      <c r="M19" s="621"/>
      <c r="N19" s="621"/>
      <c r="O19" s="621"/>
      <c r="P19" s="621"/>
      <c r="Q19" s="622"/>
      <c r="R19" s="623">
        <v>798364</v>
      </c>
      <c r="S19" s="624"/>
      <c r="T19" s="624"/>
      <c r="U19" s="624"/>
      <c r="V19" s="624"/>
      <c r="W19" s="624"/>
      <c r="X19" s="624"/>
      <c r="Y19" s="625"/>
      <c r="Z19" s="626">
        <v>0.3</v>
      </c>
      <c r="AA19" s="626"/>
      <c r="AB19" s="626"/>
      <c r="AC19" s="626"/>
      <c r="AD19" s="627">
        <v>798364</v>
      </c>
      <c r="AE19" s="627"/>
      <c r="AF19" s="627"/>
      <c r="AG19" s="627"/>
      <c r="AH19" s="627"/>
      <c r="AI19" s="627"/>
      <c r="AJ19" s="627"/>
      <c r="AK19" s="627"/>
      <c r="AL19" s="628">
        <v>0.6</v>
      </c>
      <c r="AM19" s="629"/>
      <c r="AN19" s="629"/>
      <c r="AO19" s="630"/>
      <c r="AP19" s="620" t="s">
        <v>273</v>
      </c>
      <c r="AQ19" s="621"/>
      <c r="AR19" s="621"/>
      <c r="AS19" s="621"/>
      <c r="AT19" s="621"/>
      <c r="AU19" s="621"/>
      <c r="AV19" s="621"/>
      <c r="AW19" s="621"/>
      <c r="AX19" s="621"/>
      <c r="AY19" s="621"/>
      <c r="AZ19" s="621"/>
      <c r="BA19" s="621"/>
      <c r="BB19" s="621"/>
      <c r="BC19" s="621"/>
      <c r="BD19" s="621"/>
      <c r="BE19" s="621"/>
      <c r="BF19" s="622"/>
      <c r="BG19" s="623">
        <v>10238587</v>
      </c>
      <c r="BH19" s="624"/>
      <c r="BI19" s="624"/>
      <c r="BJ19" s="624"/>
      <c r="BK19" s="624"/>
      <c r="BL19" s="624"/>
      <c r="BM19" s="624"/>
      <c r="BN19" s="625"/>
      <c r="BO19" s="626">
        <v>9.6999999999999993</v>
      </c>
      <c r="BP19" s="626"/>
      <c r="BQ19" s="626"/>
      <c r="BR19" s="626"/>
      <c r="BS19" s="627" t="s">
        <v>130</v>
      </c>
      <c r="BT19" s="627"/>
      <c r="BU19" s="627"/>
      <c r="BV19" s="627"/>
      <c r="BW19" s="627"/>
      <c r="BX19" s="627"/>
      <c r="BY19" s="627"/>
      <c r="BZ19" s="627"/>
      <c r="CA19" s="627"/>
      <c r="CB19" s="631"/>
      <c r="CD19" s="620" t="s">
        <v>274</v>
      </c>
      <c r="CE19" s="621"/>
      <c r="CF19" s="621"/>
      <c r="CG19" s="621"/>
      <c r="CH19" s="621"/>
      <c r="CI19" s="621"/>
      <c r="CJ19" s="621"/>
      <c r="CK19" s="621"/>
      <c r="CL19" s="621"/>
      <c r="CM19" s="621"/>
      <c r="CN19" s="621"/>
      <c r="CO19" s="621"/>
      <c r="CP19" s="621"/>
      <c r="CQ19" s="622"/>
      <c r="CR19" s="623" t="s">
        <v>130</v>
      </c>
      <c r="CS19" s="624"/>
      <c r="CT19" s="624"/>
      <c r="CU19" s="624"/>
      <c r="CV19" s="624"/>
      <c r="CW19" s="624"/>
      <c r="CX19" s="624"/>
      <c r="CY19" s="625"/>
      <c r="CZ19" s="626" t="s">
        <v>130</v>
      </c>
      <c r="DA19" s="626"/>
      <c r="DB19" s="626"/>
      <c r="DC19" s="626"/>
      <c r="DD19" s="632" t="s">
        <v>130</v>
      </c>
      <c r="DE19" s="624"/>
      <c r="DF19" s="624"/>
      <c r="DG19" s="624"/>
      <c r="DH19" s="624"/>
      <c r="DI19" s="624"/>
      <c r="DJ19" s="624"/>
      <c r="DK19" s="624"/>
      <c r="DL19" s="624"/>
      <c r="DM19" s="624"/>
      <c r="DN19" s="624"/>
      <c r="DO19" s="624"/>
      <c r="DP19" s="625"/>
      <c r="DQ19" s="632" t="s">
        <v>130</v>
      </c>
      <c r="DR19" s="624"/>
      <c r="DS19" s="624"/>
      <c r="DT19" s="624"/>
      <c r="DU19" s="624"/>
      <c r="DV19" s="624"/>
      <c r="DW19" s="624"/>
      <c r="DX19" s="624"/>
      <c r="DY19" s="624"/>
      <c r="DZ19" s="624"/>
      <c r="EA19" s="624"/>
      <c r="EB19" s="624"/>
      <c r="EC19" s="633"/>
    </row>
    <row r="20" spans="2:133" ht="11.25" customHeight="1" x14ac:dyDescent="0.15">
      <c r="B20" s="636" t="s">
        <v>275</v>
      </c>
      <c r="C20" s="637"/>
      <c r="D20" s="637"/>
      <c r="E20" s="637"/>
      <c r="F20" s="637"/>
      <c r="G20" s="637"/>
      <c r="H20" s="637"/>
      <c r="I20" s="637"/>
      <c r="J20" s="637"/>
      <c r="K20" s="637"/>
      <c r="L20" s="637"/>
      <c r="M20" s="637"/>
      <c r="N20" s="637"/>
      <c r="O20" s="637"/>
      <c r="P20" s="637"/>
      <c r="Q20" s="638"/>
      <c r="R20" s="623">
        <v>1570</v>
      </c>
      <c r="S20" s="624"/>
      <c r="T20" s="624"/>
      <c r="U20" s="624"/>
      <c r="V20" s="624"/>
      <c r="W20" s="624"/>
      <c r="X20" s="624"/>
      <c r="Y20" s="625"/>
      <c r="Z20" s="626">
        <v>0</v>
      </c>
      <c r="AA20" s="626"/>
      <c r="AB20" s="626"/>
      <c r="AC20" s="626"/>
      <c r="AD20" s="627">
        <v>1570</v>
      </c>
      <c r="AE20" s="627"/>
      <c r="AF20" s="627"/>
      <c r="AG20" s="627"/>
      <c r="AH20" s="627"/>
      <c r="AI20" s="627"/>
      <c r="AJ20" s="627"/>
      <c r="AK20" s="627"/>
      <c r="AL20" s="628">
        <v>0</v>
      </c>
      <c r="AM20" s="629"/>
      <c r="AN20" s="629"/>
      <c r="AO20" s="630"/>
      <c r="AP20" s="620" t="s">
        <v>276</v>
      </c>
      <c r="AQ20" s="621"/>
      <c r="AR20" s="621"/>
      <c r="AS20" s="621"/>
      <c r="AT20" s="621"/>
      <c r="AU20" s="621"/>
      <c r="AV20" s="621"/>
      <c r="AW20" s="621"/>
      <c r="AX20" s="621"/>
      <c r="AY20" s="621"/>
      <c r="AZ20" s="621"/>
      <c r="BA20" s="621"/>
      <c r="BB20" s="621"/>
      <c r="BC20" s="621"/>
      <c r="BD20" s="621"/>
      <c r="BE20" s="621"/>
      <c r="BF20" s="622"/>
      <c r="BG20" s="623">
        <v>10238587</v>
      </c>
      <c r="BH20" s="624"/>
      <c r="BI20" s="624"/>
      <c r="BJ20" s="624"/>
      <c r="BK20" s="624"/>
      <c r="BL20" s="624"/>
      <c r="BM20" s="624"/>
      <c r="BN20" s="625"/>
      <c r="BO20" s="626">
        <v>9.6999999999999993</v>
      </c>
      <c r="BP20" s="626"/>
      <c r="BQ20" s="626"/>
      <c r="BR20" s="626"/>
      <c r="BS20" s="627" t="s">
        <v>130</v>
      </c>
      <c r="BT20" s="627"/>
      <c r="BU20" s="627"/>
      <c r="BV20" s="627"/>
      <c r="BW20" s="627"/>
      <c r="BX20" s="627"/>
      <c r="BY20" s="627"/>
      <c r="BZ20" s="627"/>
      <c r="CA20" s="627"/>
      <c r="CB20" s="631"/>
      <c r="CD20" s="620" t="s">
        <v>277</v>
      </c>
      <c r="CE20" s="621"/>
      <c r="CF20" s="621"/>
      <c r="CG20" s="621"/>
      <c r="CH20" s="621"/>
      <c r="CI20" s="621"/>
      <c r="CJ20" s="621"/>
      <c r="CK20" s="621"/>
      <c r="CL20" s="621"/>
      <c r="CM20" s="621"/>
      <c r="CN20" s="621"/>
      <c r="CO20" s="621"/>
      <c r="CP20" s="621"/>
      <c r="CQ20" s="622"/>
      <c r="CR20" s="623">
        <v>238073168</v>
      </c>
      <c r="CS20" s="624"/>
      <c r="CT20" s="624"/>
      <c r="CU20" s="624"/>
      <c r="CV20" s="624"/>
      <c r="CW20" s="624"/>
      <c r="CX20" s="624"/>
      <c r="CY20" s="625"/>
      <c r="CZ20" s="626">
        <v>100</v>
      </c>
      <c r="DA20" s="626"/>
      <c r="DB20" s="626"/>
      <c r="DC20" s="626"/>
      <c r="DD20" s="632">
        <v>11876507</v>
      </c>
      <c r="DE20" s="624"/>
      <c r="DF20" s="624"/>
      <c r="DG20" s="624"/>
      <c r="DH20" s="624"/>
      <c r="DI20" s="624"/>
      <c r="DJ20" s="624"/>
      <c r="DK20" s="624"/>
      <c r="DL20" s="624"/>
      <c r="DM20" s="624"/>
      <c r="DN20" s="624"/>
      <c r="DO20" s="624"/>
      <c r="DP20" s="625"/>
      <c r="DQ20" s="632">
        <v>144862183</v>
      </c>
      <c r="DR20" s="624"/>
      <c r="DS20" s="624"/>
      <c r="DT20" s="624"/>
      <c r="DU20" s="624"/>
      <c r="DV20" s="624"/>
      <c r="DW20" s="624"/>
      <c r="DX20" s="624"/>
      <c r="DY20" s="624"/>
      <c r="DZ20" s="624"/>
      <c r="EA20" s="624"/>
      <c r="EB20" s="624"/>
      <c r="EC20" s="633"/>
    </row>
    <row r="21" spans="2:133" ht="11.25" customHeight="1" x14ac:dyDescent="0.15">
      <c r="B21" s="620" t="s">
        <v>278</v>
      </c>
      <c r="C21" s="621"/>
      <c r="D21" s="621"/>
      <c r="E21" s="621"/>
      <c r="F21" s="621"/>
      <c r="G21" s="621"/>
      <c r="H21" s="621"/>
      <c r="I21" s="621"/>
      <c r="J21" s="621"/>
      <c r="K21" s="621"/>
      <c r="L21" s="621"/>
      <c r="M21" s="621"/>
      <c r="N21" s="621"/>
      <c r="O21" s="621"/>
      <c r="P21" s="621"/>
      <c r="Q21" s="622"/>
      <c r="R21" s="623">
        <v>8304630</v>
      </c>
      <c r="S21" s="624"/>
      <c r="T21" s="624"/>
      <c r="U21" s="624"/>
      <c r="V21" s="624"/>
      <c r="W21" s="624"/>
      <c r="X21" s="624"/>
      <c r="Y21" s="625"/>
      <c r="Z21" s="626">
        <v>3.4</v>
      </c>
      <c r="AA21" s="626"/>
      <c r="AB21" s="626"/>
      <c r="AC21" s="626"/>
      <c r="AD21" s="627">
        <v>7841155</v>
      </c>
      <c r="AE21" s="627"/>
      <c r="AF21" s="627"/>
      <c r="AG21" s="627"/>
      <c r="AH21" s="627"/>
      <c r="AI21" s="627"/>
      <c r="AJ21" s="627"/>
      <c r="AK21" s="627"/>
      <c r="AL21" s="628">
        <v>6.1</v>
      </c>
      <c r="AM21" s="629"/>
      <c r="AN21" s="629"/>
      <c r="AO21" s="630"/>
      <c r="AP21" s="620" t="s">
        <v>279</v>
      </c>
      <c r="AQ21" s="639"/>
      <c r="AR21" s="639"/>
      <c r="AS21" s="639"/>
      <c r="AT21" s="639"/>
      <c r="AU21" s="639"/>
      <c r="AV21" s="639"/>
      <c r="AW21" s="639"/>
      <c r="AX21" s="639"/>
      <c r="AY21" s="639"/>
      <c r="AZ21" s="639"/>
      <c r="BA21" s="639"/>
      <c r="BB21" s="639"/>
      <c r="BC21" s="639"/>
      <c r="BD21" s="639"/>
      <c r="BE21" s="639"/>
      <c r="BF21" s="640"/>
      <c r="BG21" s="623">
        <v>3059</v>
      </c>
      <c r="BH21" s="624"/>
      <c r="BI21" s="624"/>
      <c r="BJ21" s="624"/>
      <c r="BK21" s="624"/>
      <c r="BL21" s="624"/>
      <c r="BM21" s="624"/>
      <c r="BN21" s="625"/>
      <c r="BO21" s="626">
        <v>0</v>
      </c>
      <c r="BP21" s="626"/>
      <c r="BQ21" s="626"/>
      <c r="BR21" s="626"/>
      <c r="BS21" s="627" t="s">
        <v>130</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280</v>
      </c>
      <c r="C22" s="621"/>
      <c r="D22" s="621"/>
      <c r="E22" s="621"/>
      <c r="F22" s="621"/>
      <c r="G22" s="621"/>
      <c r="H22" s="621"/>
      <c r="I22" s="621"/>
      <c r="J22" s="621"/>
      <c r="K22" s="621"/>
      <c r="L22" s="621"/>
      <c r="M22" s="621"/>
      <c r="N22" s="621"/>
      <c r="O22" s="621"/>
      <c r="P22" s="621"/>
      <c r="Q22" s="622"/>
      <c r="R22" s="623">
        <v>7841155</v>
      </c>
      <c r="S22" s="624"/>
      <c r="T22" s="624"/>
      <c r="U22" s="624"/>
      <c r="V22" s="624"/>
      <c r="W22" s="624"/>
      <c r="X22" s="624"/>
      <c r="Y22" s="625"/>
      <c r="Z22" s="626">
        <v>3.2</v>
      </c>
      <c r="AA22" s="626"/>
      <c r="AB22" s="626"/>
      <c r="AC22" s="626"/>
      <c r="AD22" s="627">
        <v>7841155</v>
      </c>
      <c r="AE22" s="627"/>
      <c r="AF22" s="627"/>
      <c r="AG22" s="627"/>
      <c r="AH22" s="627"/>
      <c r="AI22" s="627"/>
      <c r="AJ22" s="627"/>
      <c r="AK22" s="627"/>
      <c r="AL22" s="628">
        <v>6.1</v>
      </c>
      <c r="AM22" s="629"/>
      <c r="AN22" s="629"/>
      <c r="AO22" s="630"/>
      <c r="AP22" s="620" t="s">
        <v>281</v>
      </c>
      <c r="AQ22" s="639"/>
      <c r="AR22" s="639"/>
      <c r="AS22" s="639"/>
      <c r="AT22" s="639"/>
      <c r="AU22" s="639"/>
      <c r="AV22" s="639"/>
      <c r="AW22" s="639"/>
      <c r="AX22" s="639"/>
      <c r="AY22" s="639"/>
      <c r="AZ22" s="639"/>
      <c r="BA22" s="639"/>
      <c r="BB22" s="639"/>
      <c r="BC22" s="639"/>
      <c r="BD22" s="639"/>
      <c r="BE22" s="639"/>
      <c r="BF22" s="640"/>
      <c r="BG22" s="623">
        <v>2151983</v>
      </c>
      <c r="BH22" s="624"/>
      <c r="BI22" s="624"/>
      <c r="BJ22" s="624"/>
      <c r="BK22" s="624"/>
      <c r="BL22" s="624"/>
      <c r="BM22" s="624"/>
      <c r="BN22" s="625"/>
      <c r="BO22" s="626">
        <v>2</v>
      </c>
      <c r="BP22" s="626"/>
      <c r="BQ22" s="626"/>
      <c r="BR22" s="626"/>
      <c r="BS22" s="627" t="s">
        <v>130</v>
      </c>
      <c r="BT22" s="627"/>
      <c r="BU22" s="627"/>
      <c r="BV22" s="627"/>
      <c r="BW22" s="627"/>
      <c r="BX22" s="627"/>
      <c r="BY22" s="627"/>
      <c r="BZ22" s="627"/>
      <c r="CA22" s="627"/>
      <c r="CB22" s="631"/>
      <c r="CD22" s="605" t="s">
        <v>282</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283</v>
      </c>
      <c r="C23" s="621"/>
      <c r="D23" s="621"/>
      <c r="E23" s="621"/>
      <c r="F23" s="621"/>
      <c r="G23" s="621"/>
      <c r="H23" s="621"/>
      <c r="I23" s="621"/>
      <c r="J23" s="621"/>
      <c r="K23" s="621"/>
      <c r="L23" s="621"/>
      <c r="M23" s="621"/>
      <c r="N23" s="621"/>
      <c r="O23" s="621"/>
      <c r="P23" s="621"/>
      <c r="Q23" s="622"/>
      <c r="R23" s="623">
        <v>454523</v>
      </c>
      <c r="S23" s="624"/>
      <c r="T23" s="624"/>
      <c r="U23" s="624"/>
      <c r="V23" s="624"/>
      <c r="W23" s="624"/>
      <c r="X23" s="624"/>
      <c r="Y23" s="625"/>
      <c r="Z23" s="626">
        <v>0.2</v>
      </c>
      <c r="AA23" s="626"/>
      <c r="AB23" s="626"/>
      <c r="AC23" s="626"/>
      <c r="AD23" s="627" t="s">
        <v>130</v>
      </c>
      <c r="AE23" s="627"/>
      <c r="AF23" s="627"/>
      <c r="AG23" s="627"/>
      <c r="AH23" s="627"/>
      <c r="AI23" s="627"/>
      <c r="AJ23" s="627"/>
      <c r="AK23" s="627"/>
      <c r="AL23" s="628" t="s">
        <v>130</v>
      </c>
      <c r="AM23" s="629"/>
      <c r="AN23" s="629"/>
      <c r="AO23" s="630"/>
      <c r="AP23" s="620" t="s">
        <v>284</v>
      </c>
      <c r="AQ23" s="639"/>
      <c r="AR23" s="639"/>
      <c r="AS23" s="639"/>
      <c r="AT23" s="639"/>
      <c r="AU23" s="639"/>
      <c r="AV23" s="639"/>
      <c r="AW23" s="639"/>
      <c r="AX23" s="639"/>
      <c r="AY23" s="639"/>
      <c r="AZ23" s="639"/>
      <c r="BA23" s="639"/>
      <c r="BB23" s="639"/>
      <c r="BC23" s="639"/>
      <c r="BD23" s="639"/>
      <c r="BE23" s="639"/>
      <c r="BF23" s="640"/>
      <c r="BG23" s="623">
        <v>8083545</v>
      </c>
      <c r="BH23" s="624"/>
      <c r="BI23" s="624"/>
      <c r="BJ23" s="624"/>
      <c r="BK23" s="624"/>
      <c r="BL23" s="624"/>
      <c r="BM23" s="624"/>
      <c r="BN23" s="625"/>
      <c r="BO23" s="626">
        <v>7.7</v>
      </c>
      <c r="BP23" s="626"/>
      <c r="BQ23" s="626"/>
      <c r="BR23" s="626"/>
      <c r="BS23" s="627" t="s">
        <v>130</v>
      </c>
      <c r="BT23" s="627"/>
      <c r="BU23" s="627"/>
      <c r="BV23" s="627"/>
      <c r="BW23" s="627"/>
      <c r="BX23" s="627"/>
      <c r="BY23" s="627"/>
      <c r="BZ23" s="627"/>
      <c r="CA23" s="627"/>
      <c r="CB23" s="631"/>
      <c r="CD23" s="605" t="s">
        <v>224</v>
      </c>
      <c r="CE23" s="606"/>
      <c r="CF23" s="606"/>
      <c r="CG23" s="606"/>
      <c r="CH23" s="606"/>
      <c r="CI23" s="606"/>
      <c r="CJ23" s="606"/>
      <c r="CK23" s="606"/>
      <c r="CL23" s="606"/>
      <c r="CM23" s="606"/>
      <c r="CN23" s="606"/>
      <c r="CO23" s="606"/>
      <c r="CP23" s="606"/>
      <c r="CQ23" s="607"/>
      <c r="CR23" s="605" t="s">
        <v>285</v>
      </c>
      <c r="CS23" s="606"/>
      <c r="CT23" s="606"/>
      <c r="CU23" s="606"/>
      <c r="CV23" s="606"/>
      <c r="CW23" s="606"/>
      <c r="CX23" s="606"/>
      <c r="CY23" s="607"/>
      <c r="CZ23" s="605" t="s">
        <v>286</v>
      </c>
      <c r="DA23" s="606"/>
      <c r="DB23" s="606"/>
      <c r="DC23" s="607"/>
      <c r="DD23" s="605" t="s">
        <v>287</v>
      </c>
      <c r="DE23" s="606"/>
      <c r="DF23" s="606"/>
      <c r="DG23" s="606"/>
      <c r="DH23" s="606"/>
      <c r="DI23" s="606"/>
      <c r="DJ23" s="606"/>
      <c r="DK23" s="607"/>
      <c r="DL23" s="650" t="s">
        <v>288</v>
      </c>
      <c r="DM23" s="651"/>
      <c r="DN23" s="651"/>
      <c r="DO23" s="651"/>
      <c r="DP23" s="651"/>
      <c r="DQ23" s="651"/>
      <c r="DR23" s="651"/>
      <c r="DS23" s="651"/>
      <c r="DT23" s="651"/>
      <c r="DU23" s="651"/>
      <c r="DV23" s="652"/>
      <c r="DW23" s="605" t="s">
        <v>289</v>
      </c>
      <c r="DX23" s="606"/>
      <c r="DY23" s="606"/>
      <c r="DZ23" s="606"/>
      <c r="EA23" s="606"/>
      <c r="EB23" s="606"/>
      <c r="EC23" s="607"/>
    </row>
    <row r="24" spans="2:133" ht="11.25" customHeight="1" x14ac:dyDescent="0.15">
      <c r="B24" s="620" t="s">
        <v>290</v>
      </c>
      <c r="C24" s="621"/>
      <c r="D24" s="621"/>
      <c r="E24" s="621"/>
      <c r="F24" s="621"/>
      <c r="G24" s="621"/>
      <c r="H24" s="621"/>
      <c r="I24" s="621"/>
      <c r="J24" s="621"/>
      <c r="K24" s="621"/>
      <c r="L24" s="621"/>
      <c r="M24" s="621"/>
      <c r="N24" s="621"/>
      <c r="O24" s="621"/>
      <c r="P24" s="621"/>
      <c r="Q24" s="622"/>
      <c r="R24" s="623">
        <v>8952</v>
      </c>
      <c r="S24" s="624"/>
      <c r="T24" s="624"/>
      <c r="U24" s="624"/>
      <c r="V24" s="624"/>
      <c r="W24" s="624"/>
      <c r="X24" s="624"/>
      <c r="Y24" s="625"/>
      <c r="Z24" s="626">
        <v>0</v>
      </c>
      <c r="AA24" s="626"/>
      <c r="AB24" s="626"/>
      <c r="AC24" s="626"/>
      <c r="AD24" s="627" t="s">
        <v>130</v>
      </c>
      <c r="AE24" s="627"/>
      <c r="AF24" s="627"/>
      <c r="AG24" s="627"/>
      <c r="AH24" s="627"/>
      <c r="AI24" s="627"/>
      <c r="AJ24" s="627"/>
      <c r="AK24" s="627"/>
      <c r="AL24" s="628" t="s">
        <v>130</v>
      </c>
      <c r="AM24" s="629"/>
      <c r="AN24" s="629"/>
      <c r="AO24" s="630"/>
      <c r="AP24" s="620" t="s">
        <v>291</v>
      </c>
      <c r="AQ24" s="639"/>
      <c r="AR24" s="639"/>
      <c r="AS24" s="639"/>
      <c r="AT24" s="639"/>
      <c r="AU24" s="639"/>
      <c r="AV24" s="639"/>
      <c r="AW24" s="639"/>
      <c r="AX24" s="639"/>
      <c r="AY24" s="639"/>
      <c r="AZ24" s="639"/>
      <c r="BA24" s="639"/>
      <c r="BB24" s="639"/>
      <c r="BC24" s="639"/>
      <c r="BD24" s="639"/>
      <c r="BE24" s="639"/>
      <c r="BF24" s="640"/>
      <c r="BG24" s="623" t="s">
        <v>130</v>
      </c>
      <c r="BH24" s="624"/>
      <c r="BI24" s="624"/>
      <c r="BJ24" s="624"/>
      <c r="BK24" s="624"/>
      <c r="BL24" s="624"/>
      <c r="BM24" s="624"/>
      <c r="BN24" s="625"/>
      <c r="BO24" s="626" t="s">
        <v>130</v>
      </c>
      <c r="BP24" s="626"/>
      <c r="BQ24" s="626"/>
      <c r="BR24" s="626"/>
      <c r="BS24" s="627" t="s">
        <v>130</v>
      </c>
      <c r="BT24" s="627"/>
      <c r="BU24" s="627"/>
      <c r="BV24" s="627"/>
      <c r="BW24" s="627"/>
      <c r="BX24" s="627"/>
      <c r="BY24" s="627"/>
      <c r="BZ24" s="627"/>
      <c r="CA24" s="627"/>
      <c r="CB24" s="631"/>
      <c r="CD24" s="609" t="s">
        <v>292</v>
      </c>
      <c r="CE24" s="610"/>
      <c r="CF24" s="610"/>
      <c r="CG24" s="610"/>
      <c r="CH24" s="610"/>
      <c r="CI24" s="610"/>
      <c r="CJ24" s="610"/>
      <c r="CK24" s="610"/>
      <c r="CL24" s="610"/>
      <c r="CM24" s="610"/>
      <c r="CN24" s="610"/>
      <c r="CO24" s="610"/>
      <c r="CP24" s="610"/>
      <c r="CQ24" s="611"/>
      <c r="CR24" s="612">
        <v>124891560</v>
      </c>
      <c r="CS24" s="613"/>
      <c r="CT24" s="613"/>
      <c r="CU24" s="613"/>
      <c r="CV24" s="613"/>
      <c r="CW24" s="613"/>
      <c r="CX24" s="613"/>
      <c r="CY24" s="614"/>
      <c r="CZ24" s="617">
        <v>52.5</v>
      </c>
      <c r="DA24" s="618"/>
      <c r="DB24" s="618"/>
      <c r="DC24" s="634"/>
      <c r="DD24" s="658">
        <v>70221946</v>
      </c>
      <c r="DE24" s="613"/>
      <c r="DF24" s="613"/>
      <c r="DG24" s="613"/>
      <c r="DH24" s="613"/>
      <c r="DI24" s="613"/>
      <c r="DJ24" s="613"/>
      <c r="DK24" s="614"/>
      <c r="DL24" s="658">
        <v>69124245</v>
      </c>
      <c r="DM24" s="613"/>
      <c r="DN24" s="613"/>
      <c r="DO24" s="613"/>
      <c r="DP24" s="613"/>
      <c r="DQ24" s="613"/>
      <c r="DR24" s="613"/>
      <c r="DS24" s="613"/>
      <c r="DT24" s="613"/>
      <c r="DU24" s="613"/>
      <c r="DV24" s="614"/>
      <c r="DW24" s="617">
        <v>52.7</v>
      </c>
      <c r="DX24" s="618"/>
      <c r="DY24" s="618"/>
      <c r="DZ24" s="618"/>
      <c r="EA24" s="618"/>
      <c r="EB24" s="618"/>
      <c r="EC24" s="619"/>
    </row>
    <row r="25" spans="2:133" ht="11.25" customHeight="1" x14ac:dyDescent="0.15">
      <c r="B25" s="620" t="s">
        <v>293</v>
      </c>
      <c r="C25" s="621"/>
      <c r="D25" s="621"/>
      <c r="E25" s="621"/>
      <c r="F25" s="621"/>
      <c r="G25" s="621"/>
      <c r="H25" s="621"/>
      <c r="I25" s="621"/>
      <c r="J25" s="621"/>
      <c r="K25" s="621"/>
      <c r="L25" s="621"/>
      <c r="M25" s="621"/>
      <c r="N25" s="621"/>
      <c r="O25" s="621"/>
      <c r="P25" s="621"/>
      <c r="Q25" s="622"/>
      <c r="R25" s="623">
        <v>133351282</v>
      </c>
      <c r="S25" s="624"/>
      <c r="T25" s="624"/>
      <c r="U25" s="624"/>
      <c r="V25" s="624"/>
      <c r="W25" s="624"/>
      <c r="X25" s="624"/>
      <c r="Y25" s="625"/>
      <c r="Z25" s="626">
        <v>54.3</v>
      </c>
      <c r="AA25" s="626"/>
      <c r="AB25" s="626"/>
      <c r="AC25" s="626"/>
      <c r="AD25" s="627">
        <v>124804262</v>
      </c>
      <c r="AE25" s="627"/>
      <c r="AF25" s="627"/>
      <c r="AG25" s="627"/>
      <c r="AH25" s="627"/>
      <c r="AI25" s="627"/>
      <c r="AJ25" s="627"/>
      <c r="AK25" s="627"/>
      <c r="AL25" s="628">
        <v>97.7</v>
      </c>
      <c r="AM25" s="629"/>
      <c r="AN25" s="629"/>
      <c r="AO25" s="630"/>
      <c r="AP25" s="620" t="s">
        <v>294</v>
      </c>
      <c r="AQ25" s="639"/>
      <c r="AR25" s="639"/>
      <c r="AS25" s="639"/>
      <c r="AT25" s="639"/>
      <c r="AU25" s="639"/>
      <c r="AV25" s="639"/>
      <c r="AW25" s="639"/>
      <c r="AX25" s="639"/>
      <c r="AY25" s="639"/>
      <c r="AZ25" s="639"/>
      <c r="BA25" s="639"/>
      <c r="BB25" s="639"/>
      <c r="BC25" s="639"/>
      <c r="BD25" s="639"/>
      <c r="BE25" s="639"/>
      <c r="BF25" s="640"/>
      <c r="BG25" s="623" t="s">
        <v>130</v>
      </c>
      <c r="BH25" s="624"/>
      <c r="BI25" s="624"/>
      <c r="BJ25" s="624"/>
      <c r="BK25" s="624"/>
      <c r="BL25" s="624"/>
      <c r="BM25" s="624"/>
      <c r="BN25" s="625"/>
      <c r="BO25" s="626" t="s">
        <v>130</v>
      </c>
      <c r="BP25" s="626"/>
      <c r="BQ25" s="626"/>
      <c r="BR25" s="626"/>
      <c r="BS25" s="627" t="s">
        <v>130</v>
      </c>
      <c r="BT25" s="627"/>
      <c r="BU25" s="627"/>
      <c r="BV25" s="627"/>
      <c r="BW25" s="627"/>
      <c r="BX25" s="627"/>
      <c r="BY25" s="627"/>
      <c r="BZ25" s="627"/>
      <c r="CA25" s="627"/>
      <c r="CB25" s="631"/>
      <c r="CD25" s="620" t="s">
        <v>295</v>
      </c>
      <c r="CE25" s="621"/>
      <c r="CF25" s="621"/>
      <c r="CG25" s="621"/>
      <c r="CH25" s="621"/>
      <c r="CI25" s="621"/>
      <c r="CJ25" s="621"/>
      <c r="CK25" s="621"/>
      <c r="CL25" s="621"/>
      <c r="CM25" s="621"/>
      <c r="CN25" s="621"/>
      <c r="CO25" s="621"/>
      <c r="CP25" s="621"/>
      <c r="CQ25" s="622"/>
      <c r="CR25" s="623">
        <v>38764118</v>
      </c>
      <c r="CS25" s="655"/>
      <c r="CT25" s="655"/>
      <c r="CU25" s="655"/>
      <c r="CV25" s="655"/>
      <c r="CW25" s="655"/>
      <c r="CX25" s="655"/>
      <c r="CY25" s="656"/>
      <c r="CZ25" s="628">
        <v>16.3</v>
      </c>
      <c r="DA25" s="653"/>
      <c r="DB25" s="653"/>
      <c r="DC25" s="657"/>
      <c r="DD25" s="632">
        <v>34479463</v>
      </c>
      <c r="DE25" s="655"/>
      <c r="DF25" s="655"/>
      <c r="DG25" s="655"/>
      <c r="DH25" s="655"/>
      <c r="DI25" s="655"/>
      <c r="DJ25" s="655"/>
      <c r="DK25" s="656"/>
      <c r="DL25" s="632">
        <v>33733229</v>
      </c>
      <c r="DM25" s="655"/>
      <c r="DN25" s="655"/>
      <c r="DO25" s="655"/>
      <c r="DP25" s="655"/>
      <c r="DQ25" s="655"/>
      <c r="DR25" s="655"/>
      <c r="DS25" s="655"/>
      <c r="DT25" s="655"/>
      <c r="DU25" s="655"/>
      <c r="DV25" s="656"/>
      <c r="DW25" s="628">
        <v>25.7</v>
      </c>
      <c r="DX25" s="653"/>
      <c r="DY25" s="653"/>
      <c r="DZ25" s="653"/>
      <c r="EA25" s="653"/>
      <c r="EB25" s="653"/>
      <c r="EC25" s="654"/>
    </row>
    <row r="26" spans="2:133" ht="11.25" customHeight="1" x14ac:dyDescent="0.15">
      <c r="B26" s="620" t="s">
        <v>296</v>
      </c>
      <c r="C26" s="621"/>
      <c r="D26" s="621"/>
      <c r="E26" s="621"/>
      <c r="F26" s="621"/>
      <c r="G26" s="621"/>
      <c r="H26" s="621"/>
      <c r="I26" s="621"/>
      <c r="J26" s="621"/>
      <c r="K26" s="621"/>
      <c r="L26" s="621"/>
      <c r="M26" s="621"/>
      <c r="N26" s="621"/>
      <c r="O26" s="621"/>
      <c r="P26" s="621"/>
      <c r="Q26" s="622"/>
      <c r="R26" s="623">
        <v>58620</v>
      </c>
      <c r="S26" s="624"/>
      <c r="T26" s="624"/>
      <c r="U26" s="624"/>
      <c r="V26" s="624"/>
      <c r="W26" s="624"/>
      <c r="X26" s="624"/>
      <c r="Y26" s="625"/>
      <c r="Z26" s="626">
        <v>0</v>
      </c>
      <c r="AA26" s="626"/>
      <c r="AB26" s="626"/>
      <c r="AC26" s="626"/>
      <c r="AD26" s="627">
        <v>58620</v>
      </c>
      <c r="AE26" s="627"/>
      <c r="AF26" s="627"/>
      <c r="AG26" s="627"/>
      <c r="AH26" s="627"/>
      <c r="AI26" s="627"/>
      <c r="AJ26" s="627"/>
      <c r="AK26" s="627"/>
      <c r="AL26" s="628">
        <v>0</v>
      </c>
      <c r="AM26" s="629"/>
      <c r="AN26" s="629"/>
      <c r="AO26" s="630"/>
      <c r="AP26" s="620" t="s">
        <v>297</v>
      </c>
      <c r="AQ26" s="639"/>
      <c r="AR26" s="639"/>
      <c r="AS26" s="639"/>
      <c r="AT26" s="639"/>
      <c r="AU26" s="639"/>
      <c r="AV26" s="639"/>
      <c r="AW26" s="639"/>
      <c r="AX26" s="639"/>
      <c r="AY26" s="639"/>
      <c r="AZ26" s="639"/>
      <c r="BA26" s="639"/>
      <c r="BB26" s="639"/>
      <c r="BC26" s="639"/>
      <c r="BD26" s="639"/>
      <c r="BE26" s="639"/>
      <c r="BF26" s="640"/>
      <c r="BG26" s="623" t="s">
        <v>130</v>
      </c>
      <c r="BH26" s="624"/>
      <c r="BI26" s="624"/>
      <c r="BJ26" s="624"/>
      <c r="BK26" s="624"/>
      <c r="BL26" s="624"/>
      <c r="BM26" s="624"/>
      <c r="BN26" s="625"/>
      <c r="BO26" s="626" t="s">
        <v>130</v>
      </c>
      <c r="BP26" s="626"/>
      <c r="BQ26" s="626"/>
      <c r="BR26" s="626"/>
      <c r="BS26" s="627" t="s">
        <v>130</v>
      </c>
      <c r="BT26" s="627"/>
      <c r="BU26" s="627"/>
      <c r="BV26" s="627"/>
      <c r="BW26" s="627"/>
      <c r="BX26" s="627"/>
      <c r="BY26" s="627"/>
      <c r="BZ26" s="627"/>
      <c r="CA26" s="627"/>
      <c r="CB26" s="631"/>
      <c r="CD26" s="620" t="s">
        <v>298</v>
      </c>
      <c r="CE26" s="621"/>
      <c r="CF26" s="621"/>
      <c r="CG26" s="621"/>
      <c r="CH26" s="621"/>
      <c r="CI26" s="621"/>
      <c r="CJ26" s="621"/>
      <c r="CK26" s="621"/>
      <c r="CL26" s="621"/>
      <c r="CM26" s="621"/>
      <c r="CN26" s="621"/>
      <c r="CO26" s="621"/>
      <c r="CP26" s="621"/>
      <c r="CQ26" s="622"/>
      <c r="CR26" s="623">
        <v>23384649</v>
      </c>
      <c r="CS26" s="624"/>
      <c r="CT26" s="624"/>
      <c r="CU26" s="624"/>
      <c r="CV26" s="624"/>
      <c r="CW26" s="624"/>
      <c r="CX26" s="624"/>
      <c r="CY26" s="625"/>
      <c r="CZ26" s="628">
        <v>9.8000000000000007</v>
      </c>
      <c r="DA26" s="653"/>
      <c r="DB26" s="653"/>
      <c r="DC26" s="657"/>
      <c r="DD26" s="632">
        <v>20990927</v>
      </c>
      <c r="DE26" s="624"/>
      <c r="DF26" s="624"/>
      <c r="DG26" s="624"/>
      <c r="DH26" s="624"/>
      <c r="DI26" s="624"/>
      <c r="DJ26" s="624"/>
      <c r="DK26" s="625"/>
      <c r="DL26" s="632" t="s">
        <v>130</v>
      </c>
      <c r="DM26" s="624"/>
      <c r="DN26" s="624"/>
      <c r="DO26" s="624"/>
      <c r="DP26" s="624"/>
      <c r="DQ26" s="624"/>
      <c r="DR26" s="624"/>
      <c r="DS26" s="624"/>
      <c r="DT26" s="624"/>
      <c r="DU26" s="624"/>
      <c r="DV26" s="625"/>
      <c r="DW26" s="628" t="s">
        <v>130</v>
      </c>
      <c r="DX26" s="653"/>
      <c r="DY26" s="653"/>
      <c r="DZ26" s="653"/>
      <c r="EA26" s="653"/>
      <c r="EB26" s="653"/>
      <c r="EC26" s="654"/>
    </row>
    <row r="27" spans="2:133" ht="11.25" customHeight="1" x14ac:dyDescent="0.15">
      <c r="B27" s="620" t="s">
        <v>299</v>
      </c>
      <c r="C27" s="621"/>
      <c r="D27" s="621"/>
      <c r="E27" s="621"/>
      <c r="F27" s="621"/>
      <c r="G27" s="621"/>
      <c r="H27" s="621"/>
      <c r="I27" s="621"/>
      <c r="J27" s="621"/>
      <c r="K27" s="621"/>
      <c r="L27" s="621"/>
      <c r="M27" s="621"/>
      <c r="N27" s="621"/>
      <c r="O27" s="621"/>
      <c r="P27" s="621"/>
      <c r="Q27" s="622"/>
      <c r="R27" s="623">
        <v>1430920</v>
      </c>
      <c r="S27" s="624"/>
      <c r="T27" s="624"/>
      <c r="U27" s="624"/>
      <c r="V27" s="624"/>
      <c r="W27" s="624"/>
      <c r="X27" s="624"/>
      <c r="Y27" s="625"/>
      <c r="Z27" s="626">
        <v>0.6</v>
      </c>
      <c r="AA27" s="626"/>
      <c r="AB27" s="626"/>
      <c r="AC27" s="626"/>
      <c r="AD27" s="627" t="s">
        <v>130</v>
      </c>
      <c r="AE27" s="627"/>
      <c r="AF27" s="627"/>
      <c r="AG27" s="627"/>
      <c r="AH27" s="627"/>
      <c r="AI27" s="627"/>
      <c r="AJ27" s="627"/>
      <c r="AK27" s="627"/>
      <c r="AL27" s="628" t="s">
        <v>130</v>
      </c>
      <c r="AM27" s="629"/>
      <c r="AN27" s="629"/>
      <c r="AO27" s="630"/>
      <c r="AP27" s="620" t="s">
        <v>300</v>
      </c>
      <c r="AQ27" s="621"/>
      <c r="AR27" s="621"/>
      <c r="AS27" s="621"/>
      <c r="AT27" s="621"/>
      <c r="AU27" s="621"/>
      <c r="AV27" s="621"/>
      <c r="AW27" s="621"/>
      <c r="AX27" s="621"/>
      <c r="AY27" s="621"/>
      <c r="AZ27" s="621"/>
      <c r="BA27" s="621"/>
      <c r="BB27" s="621"/>
      <c r="BC27" s="621"/>
      <c r="BD27" s="621"/>
      <c r="BE27" s="621"/>
      <c r="BF27" s="622"/>
      <c r="BG27" s="623">
        <v>105489851</v>
      </c>
      <c r="BH27" s="624"/>
      <c r="BI27" s="624"/>
      <c r="BJ27" s="624"/>
      <c r="BK27" s="624"/>
      <c r="BL27" s="624"/>
      <c r="BM27" s="624"/>
      <c r="BN27" s="625"/>
      <c r="BO27" s="626">
        <v>100</v>
      </c>
      <c r="BP27" s="626"/>
      <c r="BQ27" s="626"/>
      <c r="BR27" s="626"/>
      <c r="BS27" s="627">
        <v>655752</v>
      </c>
      <c r="BT27" s="627"/>
      <c r="BU27" s="627"/>
      <c r="BV27" s="627"/>
      <c r="BW27" s="627"/>
      <c r="BX27" s="627"/>
      <c r="BY27" s="627"/>
      <c r="BZ27" s="627"/>
      <c r="CA27" s="627"/>
      <c r="CB27" s="631"/>
      <c r="CD27" s="620" t="s">
        <v>301</v>
      </c>
      <c r="CE27" s="621"/>
      <c r="CF27" s="621"/>
      <c r="CG27" s="621"/>
      <c r="CH27" s="621"/>
      <c r="CI27" s="621"/>
      <c r="CJ27" s="621"/>
      <c r="CK27" s="621"/>
      <c r="CL27" s="621"/>
      <c r="CM27" s="621"/>
      <c r="CN27" s="621"/>
      <c r="CO27" s="621"/>
      <c r="CP27" s="621"/>
      <c r="CQ27" s="622"/>
      <c r="CR27" s="623">
        <v>68237135</v>
      </c>
      <c r="CS27" s="655"/>
      <c r="CT27" s="655"/>
      <c r="CU27" s="655"/>
      <c r="CV27" s="655"/>
      <c r="CW27" s="655"/>
      <c r="CX27" s="655"/>
      <c r="CY27" s="656"/>
      <c r="CZ27" s="628">
        <v>28.7</v>
      </c>
      <c r="DA27" s="653"/>
      <c r="DB27" s="653"/>
      <c r="DC27" s="657"/>
      <c r="DD27" s="632">
        <v>17856733</v>
      </c>
      <c r="DE27" s="655"/>
      <c r="DF27" s="655"/>
      <c r="DG27" s="655"/>
      <c r="DH27" s="655"/>
      <c r="DI27" s="655"/>
      <c r="DJ27" s="655"/>
      <c r="DK27" s="656"/>
      <c r="DL27" s="632">
        <v>17505266</v>
      </c>
      <c r="DM27" s="655"/>
      <c r="DN27" s="655"/>
      <c r="DO27" s="655"/>
      <c r="DP27" s="655"/>
      <c r="DQ27" s="655"/>
      <c r="DR27" s="655"/>
      <c r="DS27" s="655"/>
      <c r="DT27" s="655"/>
      <c r="DU27" s="655"/>
      <c r="DV27" s="656"/>
      <c r="DW27" s="628">
        <v>13.3</v>
      </c>
      <c r="DX27" s="653"/>
      <c r="DY27" s="653"/>
      <c r="DZ27" s="653"/>
      <c r="EA27" s="653"/>
      <c r="EB27" s="653"/>
      <c r="EC27" s="654"/>
    </row>
    <row r="28" spans="2:133" ht="11.25" customHeight="1" x14ac:dyDescent="0.15">
      <c r="B28" s="620" t="s">
        <v>302</v>
      </c>
      <c r="C28" s="621"/>
      <c r="D28" s="621"/>
      <c r="E28" s="621"/>
      <c r="F28" s="621"/>
      <c r="G28" s="621"/>
      <c r="H28" s="621"/>
      <c r="I28" s="621"/>
      <c r="J28" s="621"/>
      <c r="K28" s="621"/>
      <c r="L28" s="621"/>
      <c r="M28" s="621"/>
      <c r="N28" s="621"/>
      <c r="O28" s="621"/>
      <c r="P28" s="621"/>
      <c r="Q28" s="622"/>
      <c r="R28" s="623">
        <v>2986658</v>
      </c>
      <c r="S28" s="624"/>
      <c r="T28" s="624"/>
      <c r="U28" s="624"/>
      <c r="V28" s="624"/>
      <c r="W28" s="624"/>
      <c r="X28" s="624"/>
      <c r="Y28" s="625"/>
      <c r="Z28" s="626">
        <v>1.2</v>
      </c>
      <c r="AA28" s="626"/>
      <c r="AB28" s="626"/>
      <c r="AC28" s="626"/>
      <c r="AD28" s="627">
        <v>524454</v>
      </c>
      <c r="AE28" s="627"/>
      <c r="AF28" s="627"/>
      <c r="AG28" s="627"/>
      <c r="AH28" s="627"/>
      <c r="AI28" s="627"/>
      <c r="AJ28" s="627"/>
      <c r="AK28" s="627"/>
      <c r="AL28" s="628">
        <v>0.4</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303</v>
      </c>
      <c r="CE28" s="621"/>
      <c r="CF28" s="621"/>
      <c r="CG28" s="621"/>
      <c r="CH28" s="621"/>
      <c r="CI28" s="621"/>
      <c r="CJ28" s="621"/>
      <c r="CK28" s="621"/>
      <c r="CL28" s="621"/>
      <c r="CM28" s="621"/>
      <c r="CN28" s="621"/>
      <c r="CO28" s="621"/>
      <c r="CP28" s="621"/>
      <c r="CQ28" s="622"/>
      <c r="CR28" s="623">
        <v>17890307</v>
      </c>
      <c r="CS28" s="624"/>
      <c r="CT28" s="624"/>
      <c r="CU28" s="624"/>
      <c r="CV28" s="624"/>
      <c r="CW28" s="624"/>
      <c r="CX28" s="624"/>
      <c r="CY28" s="625"/>
      <c r="CZ28" s="628">
        <v>7.5</v>
      </c>
      <c r="DA28" s="653"/>
      <c r="DB28" s="653"/>
      <c r="DC28" s="657"/>
      <c r="DD28" s="632">
        <v>17885750</v>
      </c>
      <c r="DE28" s="624"/>
      <c r="DF28" s="624"/>
      <c r="DG28" s="624"/>
      <c r="DH28" s="624"/>
      <c r="DI28" s="624"/>
      <c r="DJ28" s="624"/>
      <c r="DK28" s="625"/>
      <c r="DL28" s="632">
        <v>17885750</v>
      </c>
      <c r="DM28" s="624"/>
      <c r="DN28" s="624"/>
      <c r="DO28" s="624"/>
      <c r="DP28" s="624"/>
      <c r="DQ28" s="624"/>
      <c r="DR28" s="624"/>
      <c r="DS28" s="624"/>
      <c r="DT28" s="624"/>
      <c r="DU28" s="624"/>
      <c r="DV28" s="625"/>
      <c r="DW28" s="628">
        <v>13.6</v>
      </c>
      <c r="DX28" s="653"/>
      <c r="DY28" s="653"/>
      <c r="DZ28" s="653"/>
      <c r="EA28" s="653"/>
      <c r="EB28" s="653"/>
      <c r="EC28" s="654"/>
    </row>
    <row r="29" spans="2:133" ht="11.25" customHeight="1" x14ac:dyDescent="0.15">
      <c r="B29" s="620" t="s">
        <v>304</v>
      </c>
      <c r="C29" s="621"/>
      <c r="D29" s="621"/>
      <c r="E29" s="621"/>
      <c r="F29" s="621"/>
      <c r="G29" s="621"/>
      <c r="H29" s="621"/>
      <c r="I29" s="621"/>
      <c r="J29" s="621"/>
      <c r="K29" s="621"/>
      <c r="L29" s="621"/>
      <c r="M29" s="621"/>
      <c r="N29" s="621"/>
      <c r="O29" s="621"/>
      <c r="P29" s="621"/>
      <c r="Q29" s="622"/>
      <c r="R29" s="623">
        <v>1534721</v>
      </c>
      <c r="S29" s="624"/>
      <c r="T29" s="624"/>
      <c r="U29" s="624"/>
      <c r="V29" s="624"/>
      <c r="W29" s="624"/>
      <c r="X29" s="624"/>
      <c r="Y29" s="625"/>
      <c r="Z29" s="626">
        <v>0.6</v>
      </c>
      <c r="AA29" s="626"/>
      <c r="AB29" s="626"/>
      <c r="AC29" s="626"/>
      <c r="AD29" s="627" t="s">
        <v>130</v>
      </c>
      <c r="AE29" s="627"/>
      <c r="AF29" s="627"/>
      <c r="AG29" s="627"/>
      <c r="AH29" s="627"/>
      <c r="AI29" s="627"/>
      <c r="AJ29" s="627"/>
      <c r="AK29" s="627"/>
      <c r="AL29" s="628" t="s">
        <v>130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305</v>
      </c>
      <c r="CE29" s="660"/>
      <c r="CF29" s="620" t="s">
        <v>71</v>
      </c>
      <c r="CG29" s="621"/>
      <c r="CH29" s="621"/>
      <c r="CI29" s="621"/>
      <c r="CJ29" s="621"/>
      <c r="CK29" s="621"/>
      <c r="CL29" s="621"/>
      <c r="CM29" s="621"/>
      <c r="CN29" s="621"/>
      <c r="CO29" s="621"/>
      <c r="CP29" s="621"/>
      <c r="CQ29" s="622"/>
      <c r="CR29" s="623">
        <v>17890250</v>
      </c>
      <c r="CS29" s="655"/>
      <c r="CT29" s="655"/>
      <c r="CU29" s="655"/>
      <c r="CV29" s="655"/>
      <c r="CW29" s="655"/>
      <c r="CX29" s="655"/>
      <c r="CY29" s="656"/>
      <c r="CZ29" s="628">
        <v>7.5</v>
      </c>
      <c r="DA29" s="653"/>
      <c r="DB29" s="653"/>
      <c r="DC29" s="657"/>
      <c r="DD29" s="632">
        <v>17885693</v>
      </c>
      <c r="DE29" s="655"/>
      <c r="DF29" s="655"/>
      <c r="DG29" s="655"/>
      <c r="DH29" s="655"/>
      <c r="DI29" s="655"/>
      <c r="DJ29" s="655"/>
      <c r="DK29" s="656"/>
      <c r="DL29" s="632">
        <v>17885693</v>
      </c>
      <c r="DM29" s="655"/>
      <c r="DN29" s="655"/>
      <c r="DO29" s="655"/>
      <c r="DP29" s="655"/>
      <c r="DQ29" s="655"/>
      <c r="DR29" s="655"/>
      <c r="DS29" s="655"/>
      <c r="DT29" s="655"/>
      <c r="DU29" s="655"/>
      <c r="DV29" s="656"/>
      <c r="DW29" s="628">
        <v>13.6</v>
      </c>
      <c r="DX29" s="653"/>
      <c r="DY29" s="653"/>
      <c r="DZ29" s="653"/>
      <c r="EA29" s="653"/>
      <c r="EB29" s="653"/>
      <c r="EC29" s="654"/>
    </row>
    <row r="30" spans="2:133" ht="11.25" customHeight="1" x14ac:dyDescent="0.15">
      <c r="B30" s="620" t="s">
        <v>306</v>
      </c>
      <c r="C30" s="621"/>
      <c r="D30" s="621"/>
      <c r="E30" s="621"/>
      <c r="F30" s="621"/>
      <c r="G30" s="621"/>
      <c r="H30" s="621"/>
      <c r="I30" s="621"/>
      <c r="J30" s="621"/>
      <c r="K30" s="621"/>
      <c r="L30" s="621"/>
      <c r="M30" s="621"/>
      <c r="N30" s="621"/>
      <c r="O30" s="621"/>
      <c r="P30" s="621"/>
      <c r="Q30" s="622"/>
      <c r="R30" s="623">
        <v>55576216</v>
      </c>
      <c r="S30" s="624"/>
      <c r="T30" s="624"/>
      <c r="U30" s="624"/>
      <c r="V30" s="624"/>
      <c r="W30" s="624"/>
      <c r="X30" s="624"/>
      <c r="Y30" s="625"/>
      <c r="Z30" s="626">
        <v>22.6</v>
      </c>
      <c r="AA30" s="626"/>
      <c r="AB30" s="626"/>
      <c r="AC30" s="626"/>
      <c r="AD30" s="627" t="s">
        <v>130</v>
      </c>
      <c r="AE30" s="627"/>
      <c r="AF30" s="627"/>
      <c r="AG30" s="627"/>
      <c r="AH30" s="627"/>
      <c r="AI30" s="627"/>
      <c r="AJ30" s="627"/>
      <c r="AK30" s="627"/>
      <c r="AL30" s="628" t="s">
        <v>130</v>
      </c>
      <c r="AM30" s="629"/>
      <c r="AN30" s="629"/>
      <c r="AO30" s="630"/>
      <c r="AP30" s="605" t="s">
        <v>224</v>
      </c>
      <c r="AQ30" s="606"/>
      <c r="AR30" s="606"/>
      <c r="AS30" s="606"/>
      <c r="AT30" s="606"/>
      <c r="AU30" s="606"/>
      <c r="AV30" s="606"/>
      <c r="AW30" s="606"/>
      <c r="AX30" s="606"/>
      <c r="AY30" s="606"/>
      <c r="AZ30" s="606"/>
      <c r="BA30" s="606"/>
      <c r="BB30" s="606"/>
      <c r="BC30" s="606"/>
      <c r="BD30" s="606"/>
      <c r="BE30" s="606"/>
      <c r="BF30" s="607"/>
      <c r="BG30" s="605" t="s">
        <v>307</v>
      </c>
      <c r="BH30" s="665"/>
      <c r="BI30" s="665"/>
      <c r="BJ30" s="665"/>
      <c r="BK30" s="665"/>
      <c r="BL30" s="665"/>
      <c r="BM30" s="665"/>
      <c r="BN30" s="665"/>
      <c r="BO30" s="665"/>
      <c r="BP30" s="665"/>
      <c r="BQ30" s="666"/>
      <c r="BR30" s="605" t="s">
        <v>308</v>
      </c>
      <c r="BS30" s="665"/>
      <c r="BT30" s="665"/>
      <c r="BU30" s="665"/>
      <c r="BV30" s="665"/>
      <c r="BW30" s="665"/>
      <c r="BX30" s="665"/>
      <c r="BY30" s="665"/>
      <c r="BZ30" s="665"/>
      <c r="CA30" s="665"/>
      <c r="CB30" s="666"/>
      <c r="CD30" s="661"/>
      <c r="CE30" s="662"/>
      <c r="CF30" s="620" t="s">
        <v>309</v>
      </c>
      <c r="CG30" s="621"/>
      <c r="CH30" s="621"/>
      <c r="CI30" s="621"/>
      <c r="CJ30" s="621"/>
      <c r="CK30" s="621"/>
      <c r="CL30" s="621"/>
      <c r="CM30" s="621"/>
      <c r="CN30" s="621"/>
      <c r="CO30" s="621"/>
      <c r="CP30" s="621"/>
      <c r="CQ30" s="622"/>
      <c r="CR30" s="623">
        <v>17253610</v>
      </c>
      <c r="CS30" s="624"/>
      <c r="CT30" s="624"/>
      <c r="CU30" s="624"/>
      <c r="CV30" s="624"/>
      <c r="CW30" s="624"/>
      <c r="CX30" s="624"/>
      <c r="CY30" s="625"/>
      <c r="CZ30" s="628">
        <v>7.2</v>
      </c>
      <c r="DA30" s="653"/>
      <c r="DB30" s="653"/>
      <c r="DC30" s="657"/>
      <c r="DD30" s="632">
        <v>17249053</v>
      </c>
      <c r="DE30" s="624"/>
      <c r="DF30" s="624"/>
      <c r="DG30" s="624"/>
      <c r="DH30" s="624"/>
      <c r="DI30" s="624"/>
      <c r="DJ30" s="624"/>
      <c r="DK30" s="625"/>
      <c r="DL30" s="632">
        <v>17249053</v>
      </c>
      <c r="DM30" s="624"/>
      <c r="DN30" s="624"/>
      <c r="DO30" s="624"/>
      <c r="DP30" s="624"/>
      <c r="DQ30" s="624"/>
      <c r="DR30" s="624"/>
      <c r="DS30" s="624"/>
      <c r="DT30" s="624"/>
      <c r="DU30" s="624"/>
      <c r="DV30" s="625"/>
      <c r="DW30" s="628">
        <v>13.1</v>
      </c>
      <c r="DX30" s="653"/>
      <c r="DY30" s="653"/>
      <c r="DZ30" s="653"/>
      <c r="EA30" s="653"/>
      <c r="EB30" s="653"/>
      <c r="EC30" s="654"/>
    </row>
    <row r="31" spans="2:133" ht="11.25" customHeight="1" x14ac:dyDescent="0.15">
      <c r="B31" s="636" t="s">
        <v>310</v>
      </c>
      <c r="C31" s="637"/>
      <c r="D31" s="637"/>
      <c r="E31" s="637"/>
      <c r="F31" s="637"/>
      <c r="G31" s="637"/>
      <c r="H31" s="637"/>
      <c r="I31" s="637"/>
      <c r="J31" s="637"/>
      <c r="K31" s="637"/>
      <c r="L31" s="637"/>
      <c r="M31" s="637"/>
      <c r="N31" s="637"/>
      <c r="O31" s="637"/>
      <c r="P31" s="637"/>
      <c r="Q31" s="638"/>
      <c r="R31" s="623">
        <v>202853</v>
      </c>
      <c r="S31" s="624"/>
      <c r="T31" s="624"/>
      <c r="U31" s="624"/>
      <c r="V31" s="624"/>
      <c r="W31" s="624"/>
      <c r="X31" s="624"/>
      <c r="Y31" s="625"/>
      <c r="Z31" s="626">
        <v>0.1</v>
      </c>
      <c r="AA31" s="626"/>
      <c r="AB31" s="626"/>
      <c r="AC31" s="626"/>
      <c r="AD31" s="627">
        <v>202853</v>
      </c>
      <c r="AE31" s="627"/>
      <c r="AF31" s="627"/>
      <c r="AG31" s="627"/>
      <c r="AH31" s="627"/>
      <c r="AI31" s="627"/>
      <c r="AJ31" s="627"/>
      <c r="AK31" s="627"/>
      <c r="AL31" s="628">
        <v>0.2</v>
      </c>
      <c r="AM31" s="629"/>
      <c r="AN31" s="629"/>
      <c r="AO31" s="630"/>
      <c r="AP31" s="669" t="s">
        <v>311</v>
      </c>
      <c r="AQ31" s="670"/>
      <c r="AR31" s="670"/>
      <c r="AS31" s="670"/>
      <c r="AT31" s="675" t="s">
        <v>312</v>
      </c>
      <c r="AU31" s="218"/>
      <c r="AV31" s="218"/>
      <c r="AW31" s="218"/>
      <c r="AX31" s="609" t="s">
        <v>188</v>
      </c>
      <c r="AY31" s="610"/>
      <c r="AZ31" s="610"/>
      <c r="BA31" s="610"/>
      <c r="BB31" s="610"/>
      <c r="BC31" s="610"/>
      <c r="BD31" s="610"/>
      <c r="BE31" s="610"/>
      <c r="BF31" s="611"/>
      <c r="BG31" s="679">
        <v>99.3</v>
      </c>
      <c r="BH31" s="667"/>
      <c r="BI31" s="667"/>
      <c r="BJ31" s="667"/>
      <c r="BK31" s="667"/>
      <c r="BL31" s="667"/>
      <c r="BM31" s="618">
        <v>98.2</v>
      </c>
      <c r="BN31" s="667"/>
      <c r="BO31" s="667"/>
      <c r="BP31" s="667"/>
      <c r="BQ31" s="668"/>
      <c r="BR31" s="679">
        <v>99.3</v>
      </c>
      <c r="BS31" s="667"/>
      <c r="BT31" s="667"/>
      <c r="BU31" s="667"/>
      <c r="BV31" s="667"/>
      <c r="BW31" s="667"/>
      <c r="BX31" s="618">
        <v>98</v>
      </c>
      <c r="BY31" s="667"/>
      <c r="BZ31" s="667"/>
      <c r="CA31" s="667"/>
      <c r="CB31" s="668"/>
      <c r="CD31" s="661"/>
      <c r="CE31" s="662"/>
      <c r="CF31" s="620" t="s">
        <v>313</v>
      </c>
      <c r="CG31" s="621"/>
      <c r="CH31" s="621"/>
      <c r="CI31" s="621"/>
      <c r="CJ31" s="621"/>
      <c r="CK31" s="621"/>
      <c r="CL31" s="621"/>
      <c r="CM31" s="621"/>
      <c r="CN31" s="621"/>
      <c r="CO31" s="621"/>
      <c r="CP31" s="621"/>
      <c r="CQ31" s="622"/>
      <c r="CR31" s="623">
        <v>636640</v>
      </c>
      <c r="CS31" s="655"/>
      <c r="CT31" s="655"/>
      <c r="CU31" s="655"/>
      <c r="CV31" s="655"/>
      <c r="CW31" s="655"/>
      <c r="CX31" s="655"/>
      <c r="CY31" s="656"/>
      <c r="CZ31" s="628">
        <v>0.3</v>
      </c>
      <c r="DA31" s="653"/>
      <c r="DB31" s="653"/>
      <c r="DC31" s="657"/>
      <c r="DD31" s="632">
        <v>636640</v>
      </c>
      <c r="DE31" s="655"/>
      <c r="DF31" s="655"/>
      <c r="DG31" s="655"/>
      <c r="DH31" s="655"/>
      <c r="DI31" s="655"/>
      <c r="DJ31" s="655"/>
      <c r="DK31" s="656"/>
      <c r="DL31" s="632">
        <v>636640</v>
      </c>
      <c r="DM31" s="655"/>
      <c r="DN31" s="655"/>
      <c r="DO31" s="655"/>
      <c r="DP31" s="655"/>
      <c r="DQ31" s="655"/>
      <c r="DR31" s="655"/>
      <c r="DS31" s="655"/>
      <c r="DT31" s="655"/>
      <c r="DU31" s="655"/>
      <c r="DV31" s="656"/>
      <c r="DW31" s="628">
        <v>0.5</v>
      </c>
      <c r="DX31" s="653"/>
      <c r="DY31" s="653"/>
      <c r="DZ31" s="653"/>
      <c r="EA31" s="653"/>
      <c r="EB31" s="653"/>
      <c r="EC31" s="654"/>
    </row>
    <row r="32" spans="2:133" ht="11.25" customHeight="1" x14ac:dyDescent="0.15">
      <c r="B32" s="620" t="s">
        <v>314</v>
      </c>
      <c r="C32" s="621"/>
      <c r="D32" s="621"/>
      <c r="E32" s="621"/>
      <c r="F32" s="621"/>
      <c r="G32" s="621"/>
      <c r="H32" s="621"/>
      <c r="I32" s="621"/>
      <c r="J32" s="621"/>
      <c r="K32" s="621"/>
      <c r="L32" s="621"/>
      <c r="M32" s="621"/>
      <c r="N32" s="621"/>
      <c r="O32" s="621"/>
      <c r="P32" s="621"/>
      <c r="Q32" s="622"/>
      <c r="R32" s="623">
        <v>23487589</v>
      </c>
      <c r="S32" s="624"/>
      <c r="T32" s="624"/>
      <c r="U32" s="624"/>
      <c r="V32" s="624"/>
      <c r="W32" s="624"/>
      <c r="X32" s="624"/>
      <c r="Y32" s="625"/>
      <c r="Z32" s="626">
        <v>9.6</v>
      </c>
      <c r="AA32" s="626"/>
      <c r="AB32" s="626"/>
      <c r="AC32" s="626"/>
      <c r="AD32" s="627" t="s">
        <v>130</v>
      </c>
      <c r="AE32" s="627"/>
      <c r="AF32" s="627"/>
      <c r="AG32" s="627"/>
      <c r="AH32" s="627"/>
      <c r="AI32" s="627"/>
      <c r="AJ32" s="627"/>
      <c r="AK32" s="627"/>
      <c r="AL32" s="628" t="s">
        <v>130</v>
      </c>
      <c r="AM32" s="629"/>
      <c r="AN32" s="629"/>
      <c r="AO32" s="630"/>
      <c r="AP32" s="671"/>
      <c r="AQ32" s="672"/>
      <c r="AR32" s="672"/>
      <c r="AS32" s="672"/>
      <c r="AT32" s="676"/>
      <c r="AU32" s="214" t="s">
        <v>315</v>
      </c>
      <c r="AX32" s="620" t="s">
        <v>316</v>
      </c>
      <c r="AY32" s="621"/>
      <c r="AZ32" s="621"/>
      <c r="BA32" s="621"/>
      <c r="BB32" s="621"/>
      <c r="BC32" s="621"/>
      <c r="BD32" s="621"/>
      <c r="BE32" s="621"/>
      <c r="BF32" s="622"/>
      <c r="BG32" s="680">
        <v>99.1</v>
      </c>
      <c r="BH32" s="655"/>
      <c r="BI32" s="655"/>
      <c r="BJ32" s="655"/>
      <c r="BK32" s="655"/>
      <c r="BL32" s="655"/>
      <c r="BM32" s="629">
        <v>97.5</v>
      </c>
      <c r="BN32" s="655"/>
      <c r="BO32" s="655"/>
      <c r="BP32" s="655"/>
      <c r="BQ32" s="678"/>
      <c r="BR32" s="680">
        <v>99.1</v>
      </c>
      <c r="BS32" s="655"/>
      <c r="BT32" s="655"/>
      <c r="BU32" s="655"/>
      <c r="BV32" s="655"/>
      <c r="BW32" s="655"/>
      <c r="BX32" s="629">
        <v>97.3</v>
      </c>
      <c r="BY32" s="655"/>
      <c r="BZ32" s="655"/>
      <c r="CA32" s="655"/>
      <c r="CB32" s="678"/>
      <c r="CD32" s="663"/>
      <c r="CE32" s="664"/>
      <c r="CF32" s="620" t="s">
        <v>317</v>
      </c>
      <c r="CG32" s="621"/>
      <c r="CH32" s="621"/>
      <c r="CI32" s="621"/>
      <c r="CJ32" s="621"/>
      <c r="CK32" s="621"/>
      <c r="CL32" s="621"/>
      <c r="CM32" s="621"/>
      <c r="CN32" s="621"/>
      <c r="CO32" s="621"/>
      <c r="CP32" s="621"/>
      <c r="CQ32" s="622"/>
      <c r="CR32" s="623">
        <v>57</v>
      </c>
      <c r="CS32" s="624"/>
      <c r="CT32" s="624"/>
      <c r="CU32" s="624"/>
      <c r="CV32" s="624"/>
      <c r="CW32" s="624"/>
      <c r="CX32" s="624"/>
      <c r="CY32" s="625"/>
      <c r="CZ32" s="628">
        <v>0</v>
      </c>
      <c r="DA32" s="653"/>
      <c r="DB32" s="653"/>
      <c r="DC32" s="657"/>
      <c r="DD32" s="632">
        <v>57</v>
      </c>
      <c r="DE32" s="624"/>
      <c r="DF32" s="624"/>
      <c r="DG32" s="624"/>
      <c r="DH32" s="624"/>
      <c r="DI32" s="624"/>
      <c r="DJ32" s="624"/>
      <c r="DK32" s="625"/>
      <c r="DL32" s="632">
        <v>57</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15">
      <c r="B33" s="620" t="s">
        <v>318</v>
      </c>
      <c r="C33" s="621"/>
      <c r="D33" s="621"/>
      <c r="E33" s="621"/>
      <c r="F33" s="621"/>
      <c r="G33" s="621"/>
      <c r="H33" s="621"/>
      <c r="I33" s="621"/>
      <c r="J33" s="621"/>
      <c r="K33" s="621"/>
      <c r="L33" s="621"/>
      <c r="M33" s="621"/>
      <c r="N33" s="621"/>
      <c r="O33" s="621"/>
      <c r="P33" s="621"/>
      <c r="Q33" s="622"/>
      <c r="R33" s="623">
        <v>4809396</v>
      </c>
      <c r="S33" s="624"/>
      <c r="T33" s="624"/>
      <c r="U33" s="624"/>
      <c r="V33" s="624"/>
      <c r="W33" s="624"/>
      <c r="X33" s="624"/>
      <c r="Y33" s="625"/>
      <c r="Z33" s="626">
        <v>2</v>
      </c>
      <c r="AA33" s="626"/>
      <c r="AB33" s="626"/>
      <c r="AC33" s="626"/>
      <c r="AD33" s="627">
        <v>340974</v>
      </c>
      <c r="AE33" s="627"/>
      <c r="AF33" s="627"/>
      <c r="AG33" s="627"/>
      <c r="AH33" s="627"/>
      <c r="AI33" s="627"/>
      <c r="AJ33" s="627"/>
      <c r="AK33" s="627"/>
      <c r="AL33" s="628">
        <v>0.3</v>
      </c>
      <c r="AM33" s="629"/>
      <c r="AN33" s="629"/>
      <c r="AO33" s="630"/>
      <c r="AP33" s="673"/>
      <c r="AQ33" s="674"/>
      <c r="AR33" s="674"/>
      <c r="AS33" s="674"/>
      <c r="AT33" s="677"/>
      <c r="AU33" s="219"/>
      <c r="AV33" s="219"/>
      <c r="AW33" s="219"/>
      <c r="AX33" s="644" t="s">
        <v>319</v>
      </c>
      <c r="AY33" s="645"/>
      <c r="AZ33" s="645"/>
      <c r="BA33" s="645"/>
      <c r="BB33" s="645"/>
      <c r="BC33" s="645"/>
      <c r="BD33" s="645"/>
      <c r="BE33" s="645"/>
      <c r="BF33" s="646"/>
      <c r="BG33" s="681">
        <v>99.5</v>
      </c>
      <c r="BH33" s="682"/>
      <c r="BI33" s="682"/>
      <c r="BJ33" s="682"/>
      <c r="BK33" s="682"/>
      <c r="BL33" s="682"/>
      <c r="BM33" s="683">
        <v>98.9</v>
      </c>
      <c r="BN33" s="682"/>
      <c r="BO33" s="682"/>
      <c r="BP33" s="682"/>
      <c r="BQ33" s="684"/>
      <c r="BR33" s="681">
        <v>99.5</v>
      </c>
      <c r="BS33" s="682"/>
      <c r="BT33" s="682"/>
      <c r="BU33" s="682"/>
      <c r="BV33" s="682"/>
      <c r="BW33" s="682"/>
      <c r="BX33" s="683">
        <v>98.7</v>
      </c>
      <c r="BY33" s="682"/>
      <c r="BZ33" s="682"/>
      <c r="CA33" s="682"/>
      <c r="CB33" s="684"/>
      <c r="CD33" s="620" t="s">
        <v>320</v>
      </c>
      <c r="CE33" s="621"/>
      <c r="CF33" s="621"/>
      <c r="CG33" s="621"/>
      <c r="CH33" s="621"/>
      <c r="CI33" s="621"/>
      <c r="CJ33" s="621"/>
      <c r="CK33" s="621"/>
      <c r="CL33" s="621"/>
      <c r="CM33" s="621"/>
      <c r="CN33" s="621"/>
      <c r="CO33" s="621"/>
      <c r="CP33" s="621"/>
      <c r="CQ33" s="622"/>
      <c r="CR33" s="623">
        <v>101305101</v>
      </c>
      <c r="CS33" s="655"/>
      <c r="CT33" s="655"/>
      <c r="CU33" s="655"/>
      <c r="CV33" s="655"/>
      <c r="CW33" s="655"/>
      <c r="CX33" s="655"/>
      <c r="CY33" s="656"/>
      <c r="CZ33" s="628">
        <v>42.6</v>
      </c>
      <c r="DA33" s="653"/>
      <c r="DB33" s="653"/>
      <c r="DC33" s="657"/>
      <c r="DD33" s="632">
        <v>71111287</v>
      </c>
      <c r="DE33" s="655"/>
      <c r="DF33" s="655"/>
      <c r="DG33" s="655"/>
      <c r="DH33" s="655"/>
      <c r="DI33" s="655"/>
      <c r="DJ33" s="655"/>
      <c r="DK33" s="656"/>
      <c r="DL33" s="632">
        <v>53004450</v>
      </c>
      <c r="DM33" s="655"/>
      <c r="DN33" s="655"/>
      <c r="DO33" s="655"/>
      <c r="DP33" s="655"/>
      <c r="DQ33" s="655"/>
      <c r="DR33" s="655"/>
      <c r="DS33" s="655"/>
      <c r="DT33" s="655"/>
      <c r="DU33" s="655"/>
      <c r="DV33" s="656"/>
      <c r="DW33" s="628">
        <v>40.4</v>
      </c>
      <c r="DX33" s="653"/>
      <c r="DY33" s="653"/>
      <c r="DZ33" s="653"/>
      <c r="EA33" s="653"/>
      <c r="EB33" s="653"/>
      <c r="EC33" s="654"/>
    </row>
    <row r="34" spans="2:133" ht="11.25" customHeight="1" x14ac:dyDescent="0.15">
      <c r="B34" s="620" t="s">
        <v>321</v>
      </c>
      <c r="C34" s="621"/>
      <c r="D34" s="621"/>
      <c r="E34" s="621"/>
      <c r="F34" s="621"/>
      <c r="G34" s="621"/>
      <c r="H34" s="621"/>
      <c r="I34" s="621"/>
      <c r="J34" s="621"/>
      <c r="K34" s="621"/>
      <c r="L34" s="621"/>
      <c r="M34" s="621"/>
      <c r="N34" s="621"/>
      <c r="O34" s="621"/>
      <c r="P34" s="621"/>
      <c r="Q34" s="622"/>
      <c r="R34" s="623">
        <v>1837115</v>
      </c>
      <c r="S34" s="624"/>
      <c r="T34" s="624"/>
      <c r="U34" s="624"/>
      <c r="V34" s="624"/>
      <c r="W34" s="624"/>
      <c r="X34" s="624"/>
      <c r="Y34" s="625"/>
      <c r="Z34" s="626">
        <v>0.7</v>
      </c>
      <c r="AA34" s="626"/>
      <c r="AB34" s="626"/>
      <c r="AC34" s="626"/>
      <c r="AD34" s="627" t="s">
        <v>130</v>
      </c>
      <c r="AE34" s="627"/>
      <c r="AF34" s="627"/>
      <c r="AG34" s="627"/>
      <c r="AH34" s="627"/>
      <c r="AI34" s="627"/>
      <c r="AJ34" s="627"/>
      <c r="AK34" s="627"/>
      <c r="AL34" s="628" t="s">
        <v>130</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322</v>
      </c>
      <c r="CE34" s="621"/>
      <c r="CF34" s="621"/>
      <c r="CG34" s="621"/>
      <c r="CH34" s="621"/>
      <c r="CI34" s="621"/>
      <c r="CJ34" s="621"/>
      <c r="CK34" s="621"/>
      <c r="CL34" s="621"/>
      <c r="CM34" s="621"/>
      <c r="CN34" s="621"/>
      <c r="CO34" s="621"/>
      <c r="CP34" s="621"/>
      <c r="CQ34" s="622"/>
      <c r="CR34" s="623">
        <v>43288260</v>
      </c>
      <c r="CS34" s="624"/>
      <c r="CT34" s="624"/>
      <c r="CU34" s="624"/>
      <c r="CV34" s="624"/>
      <c r="CW34" s="624"/>
      <c r="CX34" s="624"/>
      <c r="CY34" s="625"/>
      <c r="CZ34" s="628">
        <v>18.2</v>
      </c>
      <c r="DA34" s="653"/>
      <c r="DB34" s="653"/>
      <c r="DC34" s="657"/>
      <c r="DD34" s="632">
        <v>28411746</v>
      </c>
      <c r="DE34" s="624"/>
      <c r="DF34" s="624"/>
      <c r="DG34" s="624"/>
      <c r="DH34" s="624"/>
      <c r="DI34" s="624"/>
      <c r="DJ34" s="624"/>
      <c r="DK34" s="625"/>
      <c r="DL34" s="632">
        <v>24373907</v>
      </c>
      <c r="DM34" s="624"/>
      <c r="DN34" s="624"/>
      <c r="DO34" s="624"/>
      <c r="DP34" s="624"/>
      <c r="DQ34" s="624"/>
      <c r="DR34" s="624"/>
      <c r="DS34" s="624"/>
      <c r="DT34" s="624"/>
      <c r="DU34" s="624"/>
      <c r="DV34" s="625"/>
      <c r="DW34" s="628">
        <v>18.600000000000001</v>
      </c>
      <c r="DX34" s="653"/>
      <c r="DY34" s="653"/>
      <c r="DZ34" s="653"/>
      <c r="EA34" s="653"/>
      <c r="EB34" s="653"/>
      <c r="EC34" s="654"/>
    </row>
    <row r="35" spans="2:133" ht="11.25" customHeight="1" x14ac:dyDescent="0.15">
      <c r="B35" s="620" t="s">
        <v>323</v>
      </c>
      <c r="C35" s="621"/>
      <c r="D35" s="621"/>
      <c r="E35" s="621"/>
      <c r="F35" s="621"/>
      <c r="G35" s="621"/>
      <c r="H35" s="621"/>
      <c r="I35" s="621"/>
      <c r="J35" s="621"/>
      <c r="K35" s="621"/>
      <c r="L35" s="621"/>
      <c r="M35" s="621"/>
      <c r="N35" s="621"/>
      <c r="O35" s="621"/>
      <c r="P35" s="621"/>
      <c r="Q35" s="622"/>
      <c r="R35" s="623">
        <v>354127</v>
      </c>
      <c r="S35" s="624"/>
      <c r="T35" s="624"/>
      <c r="U35" s="624"/>
      <c r="V35" s="624"/>
      <c r="W35" s="624"/>
      <c r="X35" s="624"/>
      <c r="Y35" s="625"/>
      <c r="Z35" s="626">
        <v>0.1</v>
      </c>
      <c r="AA35" s="626"/>
      <c r="AB35" s="626"/>
      <c r="AC35" s="626"/>
      <c r="AD35" s="627" t="s">
        <v>130</v>
      </c>
      <c r="AE35" s="627"/>
      <c r="AF35" s="627"/>
      <c r="AG35" s="627"/>
      <c r="AH35" s="627"/>
      <c r="AI35" s="627"/>
      <c r="AJ35" s="627"/>
      <c r="AK35" s="627"/>
      <c r="AL35" s="628" t="s">
        <v>130</v>
      </c>
      <c r="AM35" s="629"/>
      <c r="AN35" s="629"/>
      <c r="AO35" s="630"/>
      <c r="AP35" s="222"/>
      <c r="AQ35" s="605" t="s">
        <v>324</v>
      </c>
      <c r="AR35" s="606"/>
      <c r="AS35" s="606"/>
      <c r="AT35" s="606"/>
      <c r="AU35" s="606"/>
      <c r="AV35" s="606"/>
      <c r="AW35" s="606"/>
      <c r="AX35" s="606"/>
      <c r="AY35" s="606"/>
      <c r="AZ35" s="606"/>
      <c r="BA35" s="606"/>
      <c r="BB35" s="606"/>
      <c r="BC35" s="606"/>
      <c r="BD35" s="606"/>
      <c r="BE35" s="606"/>
      <c r="BF35" s="607"/>
      <c r="BG35" s="605" t="s">
        <v>325</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326</v>
      </c>
      <c r="CE35" s="621"/>
      <c r="CF35" s="621"/>
      <c r="CG35" s="621"/>
      <c r="CH35" s="621"/>
      <c r="CI35" s="621"/>
      <c r="CJ35" s="621"/>
      <c r="CK35" s="621"/>
      <c r="CL35" s="621"/>
      <c r="CM35" s="621"/>
      <c r="CN35" s="621"/>
      <c r="CO35" s="621"/>
      <c r="CP35" s="621"/>
      <c r="CQ35" s="622"/>
      <c r="CR35" s="623">
        <v>1338386</v>
      </c>
      <c r="CS35" s="655"/>
      <c r="CT35" s="655"/>
      <c r="CU35" s="655"/>
      <c r="CV35" s="655"/>
      <c r="CW35" s="655"/>
      <c r="CX35" s="655"/>
      <c r="CY35" s="656"/>
      <c r="CZ35" s="628">
        <v>0.6</v>
      </c>
      <c r="DA35" s="653"/>
      <c r="DB35" s="653"/>
      <c r="DC35" s="657"/>
      <c r="DD35" s="632">
        <v>1335089</v>
      </c>
      <c r="DE35" s="655"/>
      <c r="DF35" s="655"/>
      <c r="DG35" s="655"/>
      <c r="DH35" s="655"/>
      <c r="DI35" s="655"/>
      <c r="DJ35" s="655"/>
      <c r="DK35" s="656"/>
      <c r="DL35" s="632">
        <v>1335089</v>
      </c>
      <c r="DM35" s="655"/>
      <c r="DN35" s="655"/>
      <c r="DO35" s="655"/>
      <c r="DP35" s="655"/>
      <c r="DQ35" s="655"/>
      <c r="DR35" s="655"/>
      <c r="DS35" s="655"/>
      <c r="DT35" s="655"/>
      <c r="DU35" s="655"/>
      <c r="DV35" s="656"/>
      <c r="DW35" s="628">
        <v>1</v>
      </c>
      <c r="DX35" s="653"/>
      <c r="DY35" s="653"/>
      <c r="DZ35" s="653"/>
      <c r="EA35" s="653"/>
      <c r="EB35" s="653"/>
      <c r="EC35" s="654"/>
    </row>
    <row r="36" spans="2:133" ht="11.25" customHeight="1" x14ac:dyDescent="0.15">
      <c r="B36" s="620" t="s">
        <v>327</v>
      </c>
      <c r="C36" s="621"/>
      <c r="D36" s="621"/>
      <c r="E36" s="621"/>
      <c r="F36" s="621"/>
      <c r="G36" s="621"/>
      <c r="H36" s="621"/>
      <c r="I36" s="621"/>
      <c r="J36" s="621"/>
      <c r="K36" s="621"/>
      <c r="L36" s="621"/>
      <c r="M36" s="621"/>
      <c r="N36" s="621"/>
      <c r="O36" s="621"/>
      <c r="P36" s="621"/>
      <c r="Q36" s="622"/>
      <c r="R36" s="623">
        <v>1063396</v>
      </c>
      <c r="S36" s="624"/>
      <c r="T36" s="624"/>
      <c r="U36" s="624"/>
      <c r="V36" s="624"/>
      <c r="W36" s="624"/>
      <c r="X36" s="624"/>
      <c r="Y36" s="625"/>
      <c r="Z36" s="626">
        <v>0.4</v>
      </c>
      <c r="AA36" s="626"/>
      <c r="AB36" s="626"/>
      <c r="AC36" s="626"/>
      <c r="AD36" s="627" t="s">
        <v>130</v>
      </c>
      <c r="AE36" s="627"/>
      <c r="AF36" s="627"/>
      <c r="AG36" s="627"/>
      <c r="AH36" s="627"/>
      <c r="AI36" s="627"/>
      <c r="AJ36" s="627"/>
      <c r="AK36" s="627"/>
      <c r="AL36" s="628" t="s">
        <v>130</v>
      </c>
      <c r="AM36" s="629"/>
      <c r="AN36" s="629"/>
      <c r="AO36" s="630"/>
      <c r="AP36" s="222"/>
      <c r="AQ36" s="689" t="s">
        <v>328</v>
      </c>
      <c r="AR36" s="690"/>
      <c r="AS36" s="690"/>
      <c r="AT36" s="690"/>
      <c r="AU36" s="690"/>
      <c r="AV36" s="690"/>
      <c r="AW36" s="690"/>
      <c r="AX36" s="690"/>
      <c r="AY36" s="691"/>
      <c r="AZ36" s="612">
        <v>29659146</v>
      </c>
      <c r="BA36" s="613"/>
      <c r="BB36" s="613"/>
      <c r="BC36" s="613"/>
      <c r="BD36" s="613"/>
      <c r="BE36" s="613"/>
      <c r="BF36" s="685"/>
      <c r="BG36" s="609" t="s">
        <v>329</v>
      </c>
      <c r="BH36" s="610"/>
      <c r="BI36" s="610"/>
      <c r="BJ36" s="610"/>
      <c r="BK36" s="610"/>
      <c r="BL36" s="610"/>
      <c r="BM36" s="610"/>
      <c r="BN36" s="610"/>
      <c r="BO36" s="610"/>
      <c r="BP36" s="610"/>
      <c r="BQ36" s="610"/>
      <c r="BR36" s="610"/>
      <c r="BS36" s="610"/>
      <c r="BT36" s="610"/>
      <c r="BU36" s="611"/>
      <c r="BV36" s="612">
        <v>198897</v>
      </c>
      <c r="BW36" s="613"/>
      <c r="BX36" s="613"/>
      <c r="BY36" s="613"/>
      <c r="BZ36" s="613"/>
      <c r="CA36" s="613"/>
      <c r="CB36" s="685"/>
      <c r="CD36" s="620" t="s">
        <v>330</v>
      </c>
      <c r="CE36" s="621"/>
      <c r="CF36" s="621"/>
      <c r="CG36" s="621"/>
      <c r="CH36" s="621"/>
      <c r="CI36" s="621"/>
      <c r="CJ36" s="621"/>
      <c r="CK36" s="621"/>
      <c r="CL36" s="621"/>
      <c r="CM36" s="621"/>
      <c r="CN36" s="621"/>
      <c r="CO36" s="621"/>
      <c r="CP36" s="621"/>
      <c r="CQ36" s="622"/>
      <c r="CR36" s="623">
        <v>28037055</v>
      </c>
      <c r="CS36" s="624"/>
      <c r="CT36" s="624"/>
      <c r="CU36" s="624"/>
      <c r="CV36" s="624"/>
      <c r="CW36" s="624"/>
      <c r="CX36" s="624"/>
      <c r="CY36" s="625"/>
      <c r="CZ36" s="628">
        <v>11.8</v>
      </c>
      <c r="DA36" s="653"/>
      <c r="DB36" s="653"/>
      <c r="DC36" s="657"/>
      <c r="DD36" s="632">
        <v>18571574</v>
      </c>
      <c r="DE36" s="624"/>
      <c r="DF36" s="624"/>
      <c r="DG36" s="624"/>
      <c r="DH36" s="624"/>
      <c r="DI36" s="624"/>
      <c r="DJ36" s="624"/>
      <c r="DK36" s="625"/>
      <c r="DL36" s="632">
        <v>12287876</v>
      </c>
      <c r="DM36" s="624"/>
      <c r="DN36" s="624"/>
      <c r="DO36" s="624"/>
      <c r="DP36" s="624"/>
      <c r="DQ36" s="624"/>
      <c r="DR36" s="624"/>
      <c r="DS36" s="624"/>
      <c r="DT36" s="624"/>
      <c r="DU36" s="624"/>
      <c r="DV36" s="625"/>
      <c r="DW36" s="628">
        <v>9.4</v>
      </c>
      <c r="DX36" s="653"/>
      <c r="DY36" s="653"/>
      <c r="DZ36" s="653"/>
      <c r="EA36" s="653"/>
      <c r="EB36" s="653"/>
      <c r="EC36" s="654"/>
    </row>
    <row r="37" spans="2:133" ht="11.25" customHeight="1" x14ac:dyDescent="0.15">
      <c r="B37" s="620" t="s">
        <v>331</v>
      </c>
      <c r="C37" s="621"/>
      <c r="D37" s="621"/>
      <c r="E37" s="621"/>
      <c r="F37" s="621"/>
      <c r="G37" s="621"/>
      <c r="H37" s="621"/>
      <c r="I37" s="621"/>
      <c r="J37" s="621"/>
      <c r="K37" s="621"/>
      <c r="L37" s="621"/>
      <c r="M37" s="621"/>
      <c r="N37" s="621"/>
      <c r="O37" s="621"/>
      <c r="P37" s="621"/>
      <c r="Q37" s="622"/>
      <c r="R37" s="623">
        <v>9083227</v>
      </c>
      <c r="S37" s="624"/>
      <c r="T37" s="624"/>
      <c r="U37" s="624"/>
      <c r="V37" s="624"/>
      <c r="W37" s="624"/>
      <c r="X37" s="624"/>
      <c r="Y37" s="625"/>
      <c r="Z37" s="626">
        <v>3.7</v>
      </c>
      <c r="AA37" s="626"/>
      <c r="AB37" s="626"/>
      <c r="AC37" s="626"/>
      <c r="AD37" s="627">
        <v>1825331</v>
      </c>
      <c r="AE37" s="627"/>
      <c r="AF37" s="627"/>
      <c r="AG37" s="627"/>
      <c r="AH37" s="627"/>
      <c r="AI37" s="627"/>
      <c r="AJ37" s="627"/>
      <c r="AK37" s="627"/>
      <c r="AL37" s="628">
        <v>1.4</v>
      </c>
      <c r="AM37" s="629"/>
      <c r="AN37" s="629"/>
      <c r="AO37" s="630"/>
      <c r="AQ37" s="686" t="s">
        <v>332</v>
      </c>
      <c r="AR37" s="687"/>
      <c r="AS37" s="687"/>
      <c r="AT37" s="687"/>
      <c r="AU37" s="687"/>
      <c r="AV37" s="687"/>
      <c r="AW37" s="687"/>
      <c r="AX37" s="687"/>
      <c r="AY37" s="688"/>
      <c r="AZ37" s="623">
        <v>7473500</v>
      </c>
      <c r="BA37" s="624"/>
      <c r="BB37" s="624"/>
      <c r="BC37" s="624"/>
      <c r="BD37" s="655"/>
      <c r="BE37" s="655"/>
      <c r="BF37" s="678"/>
      <c r="BG37" s="620" t="s">
        <v>333</v>
      </c>
      <c r="BH37" s="621"/>
      <c r="BI37" s="621"/>
      <c r="BJ37" s="621"/>
      <c r="BK37" s="621"/>
      <c r="BL37" s="621"/>
      <c r="BM37" s="621"/>
      <c r="BN37" s="621"/>
      <c r="BO37" s="621"/>
      <c r="BP37" s="621"/>
      <c r="BQ37" s="621"/>
      <c r="BR37" s="621"/>
      <c r="BS37" s="621"/>
      <c r="BT37" s="621"/>
      <c r="BU37" s="622"/>
      <c r="BV37" s="623">
        <v>-1218597</v>
      </c>
      <c r="BW37" s="624"/>
      <c r="BX37" s="624"/>
      <c r="BY37" s="624"/>
      <c r="BZ37" s="624"/>
      <c r="CA37" s="624"/>
      <c r="CB37" s="633"/>
      <c r="CD37" s="620" t="s">
        <v>334</v>
      </c>
      <c r="CE37" s="621"/>
      <c r="CF37" s="621"/>
      <c r="CG37" s="621"/>
      <c r="CH37" s="621"/>
      <c r="CI37" s="621"/>
      <c r="CJ37" s="621"/>
      <c r="CK37" s="621"/>
      <c r="CL37" s="621"/>
      <c r="CM37" s="621"/>
      <c r="CN37" s="621"/>
      <c r="CO37" s="621"/>
      <c r="CP37" s="621"/>
      <c r="CQ37" s="622"/>
      <c r="CR37" s="623">
        <v>444076</v>
      </c>
      <c r="CS37" s="655"/>
      <c r="CT37" s="655"/>
      <c r="CU37" s="655"/>
      <c r="CV37" s="655"/>
      <c r="CW37" s="655"/>
      <c r="CX37" s="655"/>
      <c r="CY37" s="656"/>
      <c r="CZ37" s="628">
        <v>0.2</v>
      </c>
      <c r="DA37" s="653"/>
      <c r="DB37" s="653"/>
      <c r="DC37" s="657"/>
      <c r="DD37" s="632">
        <v>444076</v>
      </c>
      <c r="DE37" s="655"/>
      <c r="DF37" s="655"/>
      <c r="DG37" s="655"/>
      <c r="DH37" s="655"/>
      <c r="DI37" s="655"/>
      <c r="DJ37" s="655"/>
      <c r="DK37" s="656"/>
      <c r="DL37" s="632">
        <v>221950</v>
      </c>
      <c r="DM37" s="655"/>
      <c r="DN37" s="655"/>
      <c r="DO37" s="655"/>
      <c r="DP37" s="655"/>
      <c r="DQ37" s="655"/>
      <c r="DR37" s="655"/>
      <c r="DS37" s="655"/>
      <c r="DT37" s="655"/>
      <c r="DU37" s="655"/>
      <c r="DV37" s="656"/>
      <c r="DW37" s="628">
        <v>0.2</v>
      </c>
      <c r="DX37" s="653"/>
      <c r="DY37" s="653"/>
      <c r="DZ37" s="653"/>
      <c r="EA37" s="653"/>
      <c r="EB37" s="653"/>
      <c r="EC37" s="654"/>
    </row>
    <row r="38" spans="2:133" ht="11.25" customHeight="1" x14ac:dyDescent="0.15">
      <c r="B38" s="620" t="s">
        <v>335</v>
      </c>
      <c r="C38" s="621"/>
      <c r="D38" s="621"/>
      <c r="E38" s="621"/>
      <c r="F38" s="621"/>
      <c r="G38" s="621"/>
      <c r="H38" s="621"/>
      <c r="I38" s="621"/>
      <c r="J38" s="621"/>
      <c r="K38" s="621"/>
      <c r="L38" s="621"/>
      <c r="M38" s="621"/>
      <c r="N38" s="621"/>
      <c r="O38" s="621"/>
      <c r="P38" s="621"/>
      <c r="Q38" s="622"/>
      <c r="R38" s="623">
        <v>9661000</v>
      </c>
      <c r="S38" s="624"/>
      <c r="T38" s="624"/>
      <c r="U38" s="624"/>
      <c r="V38" s="624"/>
      <c r="W38" s="624"/>
      <c r="X38" s="624"/>
      <c r="Y38" s="625"/>
      <c r="Z38" s="626">
        <v>3.9</v>
      </c>
      <c r="AA38" s="626"/>
      <c r="AB38" s="626"/>
      <c r="AC38" s="626"/>
      <c r="AD38" s="627" t="s">
        <v>130</v>
      </c>
      <c r="AE38" s="627"/>
      <c r="AF38" s="627"/>
      <c r="AG38" s="627"/>
      <c r="AH38" s="627"/>
      <c r="AI38" s="627"/>
      <c r="AJ38" s="627"/>
      <c r="AK38" s="627"/>
      <c r="AL38" s="628" t="s">
        <v>130</v>
      </c>
      <c r="AM38" s="629"/>
      <c r="AN38" s="629"/>
      <c r="AO38" s="630"/>
      <c r="AQ38" s="686" t="s">
        <v>336</v>
      </c>
      <c r="AR38" s="687"/>
      <c r="AS38" s="687"/>
      <c r="AT38" s="687"/>
      <c r="AU38" s="687"/>
      <c r="AV38" s="687"/>
      <c r="AW38" s="687"/>
      <c r="AX38" s="687"/>
      <c r="AY38" s="688"/>
      <c r="AZ38" s="623">
        <v>3181264</v>
      </c>
      <c r="BA38" s="624"/>
      <c r="BB38" s="624"/>
      <c r="BC38" s="624"/>
      <c r="BD38" s="655"/>
      <c r="BE38" s="655"/>
      <c r="BF38" s="678"/>
      <c r="BG38" s="620" t="s">
        <v>337</v>
      </c>
      <c r="BH38" s="621"/>
      <c r="BI38" s="621"/>
      <c r="BJ38" s="621"/>
      <c r="BK38" s="621"/>
      <c r="BL38" s="621"/>
      <c r="BM38" s="621"/>
      <c r="BN38" s="621"/>
      <c r="BO38" s="621"/>
      <c r="BP38" s="621"/>
      <c r="BQ38" s="621"/>
      <c r="BR38" s="621"/>
      <c r="BS38" s="621"/>
      <c r="BT38" s="621"/>
      <c r="BU38" s="622"/>
      <c r="BV38" s="623">
        <v>75827</v>
      </c>
      <c r="BW38" s="624"/>
      <c r="BX38" s="624"/>
      <c r="BY38" s="624"/>
      <c r="BZ38" s="624"/>
      <c r="CA38" s="624"/>
      <c r="CB38" s="633"/>
      <c r="CD38" s="620" t="s">
        <v>338</v>
      </c>
      <c r="CE38" s="621"/>
      <c r="CF38" s="621"/>
      <c r="CG38" s="621"/>
      <c r="CH38" s="621"/>
      <c r="CI38" s="621"/>
      <c r="CJ38" s="621"/>
      <c r="CK38" s="621"/>
      <c r="CL38" s="621"/>
      <c r="CM38" s="621"/>
      <c r="CN38" s="621"/>
      <c r="CO38" s="621"/>
      <c r="CP38" s="621"/>
      <c r="CQ38" s="622"/>
      <c r="CR38" s="623">
        <v>18809082</v>
      </c>
      <c r="CS38" s="624"/>
      <c r="CT38" s="624"/>
      <c r="CU38" s="624"/>
      <c r="CV38" s="624"/>
      <c r="CW38" s="624"/>
      <c r="CX38" s="624"/>
      <c r="CY38" s="625"/>
      <c r="CZ38" s="628">
        <v>7.9</v>
      </c>
      <c r="DA38" s="653"/>
      <c r="DB38" s="653"/>
      <c r="DC38" s="657"/>
      <c r="DD38" s="632">
        <v>15857799</v>
      </c>
      <c r="DE38" s="624"/>
      <c r="DF38" s="624"/>
      <c r="DG38" s="624"/>
      <c r="DH38" s="624"/>
      <c r="DI38" s="624"/>
      <c r="DJ38" s="624"/>
      <c r="DK38" s="625"/>
      <c r="DL38" s="632">
        <v>13782777</v>
      </c>
      <c r="DM38" s="624"/>
      <c r="DN38" s="624"/>
      <c r="DO38" s="624"/>
      <c r="DP38" s="624"/>
      <c r="DQ38" s="624"/>
      <c r="DR38" s="624"/>
      <c r="DS38" s="624"/>
      <c r="DT38" s="624"/>
      <c r="DU38" s="624"/>
      <c r="DV38" s="625"/>
      <c r="DW38" s="628">
        <v>10.5</v>
      </c>
      <c r="DX38" s="653"/>
      <c r="DY38" s="653"/>
      <c r="DZ38" s="653"/>
      <c r="EA38" s="653"/>
      <c r="EB38" s="653"/>
      <c r="EC38" s="654"/>
    </row>
    <row r="39" spans="2:133" ht="11.25" customHeight="1" x14ac:dyDescent="0.15">
      <c r="B39" s="620" t="s">
        <v>339</v>
      </c>
      <c r="C39" s="621"/>
      <c r="D39" s="621"/>
      <c r="E39" s="621"/>
      <c r="F39" s="621"/>
      <c r="G39" s="621"/>
      <c r="H39" s="621"/>
      <c r="I39" s="621"/>
      <c r="J39" s="621"/>
      <c r="K39" s="621"/>
      <c r="L39" s="621"/>
      <c r="M39" s="621"/>
      <c r="N39" s="621"/>
      <c r="O39" s="621"/>
      <c r="P39" s="621"/>
      <c r="Q39" s="622"/>
      <c r="R39" s="623" t="s">
        <v>130</v>
      </c>
      <c r="S39" s="624"/>
      <c r="T39" s="624"/>
      <c r="U39" s="624"/>
      <c r="V39" s="624"/>
      <c r="W39" s="624"/>
      <c r="X39" s="624"/>
      <c r="Y39" s="625"/>
      <c r="Z39" s="626" t="s">
        <v>130</v>
      </c>
      <c r="AA39" s="626"/>
      <c r="AB39" s="626"/>
      <c r="AC39" s="626"/>
      <c r="AD39" s="627" t="s">
        <v>130</v>
      </c>
      <c r="AE39" s="627"/>
      <c r="AF39" s="627"/>
      <c r="AG39" s="627"/>
      <c r="AH39" s="627"/>
      <c r="AI39" s="627"/>
      <c r="AJ39" s="627"/>
      <c r="AK39" s="627"/>
      <c r="AL39" s="628" t="s">
        <v>130</v>
      </c>
      <c r="AM39" s="629"/>
      <c r="AN39" s="629"/>
      <c r="AO39" s="630"/>
      <c r="AQ39" s="686" t="s">
        <v>340</v>
      </c>
      <c r="AR39" s="687"/>
      <c r="AS39" s="687"/>
      <c r="AT39" s="687"/>
      <c r="AU39" s="687"/>
      <c r="AV39" s="687"/>
      <c r="AW39" s="687"/>
      <c r="AX39" s="687"/>
      <c r="AY39" s="688"/>
      <c r="AZ39" s="623">
        <v>263300</v>
      </c>
      <c r="BA39" s="624"/>
      <c r="BB39" s="624"/>
      <c r="BC39" s="624"/>
      <c r="BD39" s="655"/>
      <c r="BE39" s="655"/>
      <c r="BF39" s="678"/>
      <c r="BG39" s="620" t="s">
        <v>341</v>
      </c>
      <c r="BH39" s="621"/>
      <c r="BI39" s="621"/>
      <c r="BJ39" s="621"/>
      <c r="BK39" s="621"/>
      <c r="BL39" s="621"/>
      <c r="BM39" s="621"/>
      <c r="BN39" s="621"/>
      <c r="BO39" s="621"/>
      <c r="BP39" s="621"/>
      <c r="BQ39" s="621"/>
      <c r="BR39" s="621"/>
      <c r="BS39" s="621"/>
      <c r="BT39" s="621"/>
      <c r="BU39" s="622"/>
      <c r="BV39" s="623">
        <v>107281</v>
      </c>
      <c r="BW39" s="624"/>
      <c r="BX39" s="624"/>
      <c r="BY39" s="624"/>
      <c r="BZ39" s="624"/>
      <c r="CA39" s="624"/>
      <c r="CB39" s="633"/>
      <c r="CD39" s="620" t="s">
        <v>342</v>
      </c>
      <c r="CE39" s="621"/>
      <c r="CF39" s="621"/>
      <c r="CG39" s="621"/>
      <c r="CH39" s="621"/>
      <c r="CI39" s="621"/>
      <c r="CJ39" s="621"/>
      <c r="CK39" s="621"/>
      <c r="CL39" s="621"/>
      <c r="CM39" s="621"/>
      <c r="CN39" s="621"/>
      <c r="CO39" s="621"/>
      <c r="CP39" s="621"/>
      <c r="CQ39" s="622"/>
      <c r="CR39" s="623">
        <v>4442511</v>
      </c>
      <c r="CS39" s="655"/>
      <c r="CT39" s="655"/>
      <c r="CU39" s="655"/>
      <c r="CV39" s="655"/>
      <c r="CW39" s="655"/>
      <c r="CX39" s="655"/>
      <c r="CY39" s="656"/>
      <c r="CZ39" s="628">
        <v>1.9</v>
      </c>
      <c r="DA39" s="653"/>
      <c r="DB39" s="653"/>
      <c r="DC39" s="657"/>
      <c r="DD39" s="632">
        <v>4318962</v>
      </c>
      <c r="DE39" s="655"/>
      <c r="DF39" s="655"/>
      <c r="DG39" s="655"/>
      <c r="DH39" s="655"/>
      <c r="DI39" s="655"/>
      <c r="DJ39" s="655"/>
      <c r="DK39" s="656"/>
      <c r="DL39" s="632" t="s">
        <v>130</v>
      </c>
      <c r="DM39" s="655"/>
      <c r="DN39" s="655"/>
      <c r="DO39" s="655"/>
      <c r="DP39" s="655"/>
      <c r="DQ39" s="655"/>
      <c r="DR39" s="655"/>
      <c r="DS39" s="655"/>
      <c r="DT39" s="655"/>
      <c r="DU39" s="655"/>
      <c r="DV39" s="656"/>
      <c r="DW39" s="628" t="s">
        <v>130</v>
      </c>
      <c r="DX39" s="653"/>
      <c r="DY39" s="653"/>
      <c r="DZ39" s="653"/>
      <c r="EA39" s="653"/>
      <c r="EB39" s="653"/>
      <c r="EC39" s="654"/>
    </row>
    <row r="40" spans="2:133" ht="11.25" customHeight="1" x14ac:dyDescent="0.15">
      <c r="B40" s="620" t="s">
        <v>343</v>
      </c>
      <c r="C40" s="621"/>
      <c r="D40" s="621"/>
      <c r="E40" s="621"/>
      <c r="F40" s="621"/>
      <c r="G40" s="621"/>
      <c r="H40" s="621"/>
      <c r="I40" s="621"/>
      <c r="J40" s="621"/>
      <c r="K40" s="621"/>
      <c r="L40" s="621"/>
      <c r="M40" s="621"/>
      <c r="N40" s="621"/>
      <c r="O40" s="621"/>
      <c r="P40" s="621"/>
      <c r="Q40" s="622"/>
      <c r="R40" s="623">
        <v>3478200</v>
      </c>
      <c r="S40" s="624"/>
      <c r="T40" s="624"/>
      <c r="U40" s="624"/>
      <c r="V40" s="624"/>
      <c r="W40" s="624"/>
      <c r="X40" s="624"/>
      <c r="Y40" s="625"/>
      <c r="Z40" s="626">
        <v>1.4</v>
      </c>
      <c r="AA40" s="626"/>
      <c r="AB40" s="626"/>
      <c r="AC40" s="626"/>
      <c r="AD40" s="627" t="s">
        <v>130</v>
      </c>
      <c r="AE40" s="627"/>
      <c r="AF40" s="627"/>
      <c r="AG40" s="627"/>
      <c r="AH40" s="627"/>
      <c r="AI40" s="627"/>
      <c r="AJ40" s="627"/>
      <c r="AK40" s="627"/>
      <c r="AL40" s="628" t="s">
        <v>130</v>
      </c>
      <c r="AM40" s="629"/>
      <c r="AN40" s="629"/>
      <c r="AO40" s="630"/>
      <c r="AQ40" s="686" t="s">
        <v>344</v>
      </c>
      <c r="AR40" s="687"/>
      <c r="AS40" s="687"/>
      <c r="AT40" s="687"/>
      <c r="AU40" s="687"/>
      <c r="AV40" s="687"/>
      <c r="AW40" s="687"/>
      <c r="AX40" s="687"/>
      <c r="AY40" s="688"/>
      <c r="AZ40" s="623">
        <v>195300</v>
      </c>
      <c r="BA40" s="624"/>
      <c r="BB40" s="624"/>
      <c r="BC40" s="624"/>
      <c r="BD40" s="655"/>
      <c r="BE40" s="655"/>
      <c r="BF40" s="678"/>
      <c r="BG40" s="671" t="s">
        <v>345</v>
      </c>
      <c r="BH40" s="672"/>
      <c r="BI40" s="672"/>
      <c r="BJ40" s="672"/>
      <c r="BK40" s="672"/>
      <c r="BL40" s="223"/>
      <c r="BM40" s="621" t="s">
        <v>346</v>
      </c>
      <c r="BN40" s="621"/>
      <c r="BO40" s="621"/>
      <c r="BP40" s="621"/>
      <c r="BQ40" s="621"/>
      <c r="BR40" s="621"/>
      <c r="BS40" s="621"/>
      <c r="BT40" s="621"/>
      <c r="BU40" s="622"/>
      <c r="BV40" s="623">
        <v>103</v>
      </c>
      <c r="BW40" s="624"/>
      <c r="BX40" s="624"/>
      <c r="BY40" s="624"/>
      <c r="BZ40" s="624"/>
      <c r="CA40" s="624"/>
      <c r="CB40" s="633"/>
      <c r="CD40" s="620" t="s">
        <v>347</v>
      </c>
      <c r="CE40" s="621"/>
      <c r="CF40" s="621"/>
      <c r="CG40" s="621"/>
      <c r="CH40" s="621"/>
      <c r="CI40" s="621"/>
      <c r="CJ40" s="621"/>
      <c r="CK40" s="621"/>
      <c r="CL40" s="621"/>
      <c r="CM40" s="621"/>
      <c r="CN40" s="621"/>
      <c r="CO40" s="621"/>
      <c r="CP40" s="621"/>
      <c r="CQ40" s="622"/>
      <c r="CR40" s="623">
        <v>5389807</v>
      </c>
      <c r="CS40" s="624"/>
      <c r="CT40" s="624"/>
      <c r="CU40" s="624"/>
      <c r="CV40" s="624"/>
      <c r="CW40" s="624"/>
      <c r="CX40" s="624"/>
      <c r="CY40" s="625"/>
      <c r="CZ40" s="628">
        <v>2.2999999999999998</v>
      </c>
      <c r="DA40" s="653"/>
      <c r="DB40" s="653"/>
      <c r="DC40" s="657"/>
      <c r="DD40" s="632">
        <v>2616117</v>
      </c>
      <c r="DE40" s="624"/>
      <c r="DF40" s="624"/>
      <c r="DG40" s="624"/>
      <c r="DH40" s="624"/>
      <c r="DI40" s="624"/>
      <c r="DJ40" s="624"/>
      <c r="DK40" s="625"/>
      <c r="DL40" s="632">
        <v>1224801</v>
      </c>
      <c r="DM40" s="624"/>
      <c r="DN40" s="624"/>
      <c r="DO40" s="624"/>
      <c r="DP40" s="624"/>
      <c r="DQ40" s="624"/>
      <c r="DR40" s="624"/>
      <c r="DS40" s="624"/>
      <c r="DT40" s="624"/>
      <c r="DU40" s="624"/>
      <c r="DV40" s="625"/>
      <c r="DW40" s="628">
        <v>0.9</v>
      </c>
      <c r="DX40" s="653"/>
      <c r="DY40" s="653"/>
      <c r="DZ40" s="653"/>
      <c r="EA40" s="653"/>
      <c r="EB40" s="653"/>
      <c r="EC40" s="654"/>
    </row>
    <row r="41" spans="2:133" ht="11.25" customHeight="1" x14ac:dyDescent="0.15">
      <c r="B41" s="644" t="s">
        <v>348</v>
      </c>
      <c r="C41" s="645"/>
      <c r="D41" s="645"/>
      <c r="E41" s="645"/>
      <c r="F41" s="645"/>
      <c r="G41" s="645"/>
      <c r="H41" s="645"/>
      <c r="I41" s="645"/>
      <c r="J41" s="645"/>
      <c r="K41" s="645"/>
      <c r="L41" s="645"/>
      <c r="M41" s="645"/>
      <c r="N41" s="645"/>
      <c r="O41" s="645"/>
      <c r="P41" s="645"/>
      <c r="Q41" s="646"/>
      <c r="R41" s="695">
        <v>245437120</v>
      </c>
      <c r="S41" s="696"/>
      <c r="T41" s="696"/>
      <c r="U41" s="696"/>
      <c r="V41" s="696"/>
      <c r="W41" s="696"/>
      <c r="X41" s="696"/>
      <c r="Y41" s="700"/>
      <c r="Z41" s="701">
        <v>100</v>
      </c>
      <c r="AA41" s="701"/>
      <c r="AB41" s="701"/>
      <c r="AC41" s="701"/>
      <c r="AD41" s="702">
        <v>127756494</v>
      </c>
      <c r="AE41" s="702"/>
      <c r="AF41" s="702"/>
      <c r="AG41" s="702"/>
      <c r="AH41" s="702"/>
      <c r="AI41" s="702"/>
      <c r="AJ41" s="702"/>
      <c r="AK41" s="702"/>
      <c r="AL41" s="703">
        <v>100</v>
      </c>
      <c r="AM41" s="683"/>
      <c r="AN41" s="683"/>
      <c r="AO41" s="704"/>
      <c r="AQ41" s="686" t="s">
        <v>349</v>
      </c>
      <c r="AR41" s="687"/>
      <c r="AS41" s="687"/>
      <c r="AT41" s="687"/>
      <c r="AU41" s="687"/>
      <c r="AV41" s="687"/>
      <c r="AW41" s="687"/>
      <c r="AX41" s="687"/>
      <c r="AY41" s="688"/>
      <c r="AZ41" s="623">
        <v>4423520</v>
      </c>
      <c r="BA41" s="624"/>
      <c r="BB41" s="624"/>
      <c r="BC41" s="624"/>
      <c r="BD41" s="655"/>
      <c r="BE41" s="655"/>
      <c r="BF41" s="678"/>
      <c r="BG41" s="671"/>
      <c r="BH41" s="672"/>
      <c r="BI41" s="672"/>
      <c r="BJ41" s="672"/>
      <c r="BK41" s="672"/>
      <c r="BL41" s="223"/>
      <c r="BM41" s="621" t="s">
        <v>350</v>
      </c>
      <c r="BN41" s="621"/>
      <c r="BO41" s="621"/>
      <c r="BP41" s="621"/>
      <c r="BQ41" s="621"/>
      <c r="BR41" s="621"/>
      <c r="BS41" s="621"/>
      <c r="BT41" s="621"/>
      <c r="BU41" s="622"/>
      <c r="BV41" s="623" t="s">
        <v>130</v>
      </c>
      <c r="BW41" s="624"/>
      <c r="BX41" s="624"/>
      <c r="BY41" s="624"/>
      <c r="BZ41" s="624"/>
      <c r="CA41" s="624"/>
      <c r="CB41" s="633"/>
      <c r="CD41" s="620" t="s">
        <v>351</v>
      </c>
      <c r="CE41" s="621"/>
      <c r="CF41" s="621"/>
      <c r="CG41" s="621"/>
      <c r="CH41" s="621"/>
      <c r="CI41" s="621"/>
      <c r="CJ41" s="621"/>
      <c r="CK41" s="621"/>
      <c r="CL41" s="621"/>
      <c r="CM41" s="621"/>
      <c r="CN41" s="621"/>
      <c r="CO41" s="621"/>
      <c r="CP41" s="621"/>
      <c r="CQ41" s="622"/>
      <c r="CR41" s="623" t="s">
        <v>130</v>
      </c>
      <c r="CS41" s="655"/>
      <c r="CT41" s="655"/>
      <c r="CU41" s="655"/>
      <c r="CV41" s="655"/>
      <c r="CW41" s="655"/>
      <c r="CX41" s="655"/>
      <c r="CY41" s="656"/>
      <c r="CZ41" s="628" t="s">
        <v>352</v>
      </c>
      <c r="DA41" s="653"/>
      <c r="DB41" s="653"/>
      <c r="DC41" s="657"/>
      <c r="DD41" s="632" t="s">
        <v>130</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353</v>
      </c>
      <c r="AR42" s="693"/>
      <c r="AS42" s="693"/>
      <c r="AT42" s="693"/>
      <c r="AU42" s="693"/>
      <c r="AV42" s="693"/>
      <c r="AW42" s="693"/>
      <c r="AX42" s="693"/>
      <c r="AY42" s="694"/>
      <c r="AZ42" s="695">
        <v>14122262</v>
      </c>
      <c r="BA42" s="696"/>
      <c r="BB42" s="696"/>
      <c r="BC42" s="696"/>
      <c r="BD42" s="682"/>
      <c r="BE42" s="682"/>
      <c r="BF42" s="684"/>
      <c r="BG42" s="673"/>
      <c r="BH42" s="674"/>
      <c r="BI42" s="674"/>
      <c r="BJ42" s="674"/>
      <c r="BK42" s="674"/>
      <c r="BL42" s="224"/>
      <c r="BM42" s="645" t="s">
        <v>354</v>
      </c>
      <c r="BN42" s="645"/>
      <c r="BO42" s="645"/>
      <c r="BP42" s="645"/>
      <c r="BQ42" s="645"/>
      <c r="BR42" s="645"/>
      <c r="BS42" s="645"/>
      <c r="BT42" s="645"/>
      <c r="BU42" s="646"/>
      <c r="BV42" s="695">
        <v>313</v>
      </c>
      <c r="BW42" s="696"/>
      <c r="BX42" s="696"/>
      <c r="BY42" s="696"/>
      <c r="BZ42" s="696"/>
      <c r="CA42" s="696"/>
      <c r="CB42" s="705"/>
      <c r="CD42" s="620" t="s">
        <v>355</v>
      </c>
      <c r="CE42" s="621"/>
      <c r="CF42" s="621"/>
      <c r="CG42" s="621"/>
      <c r="CH42" s="621"/>
      <c r="CI42" s="621"/>
      <c r="CJ42" s="621"/>
      <c r="CK42" s="621"/>
      <c r="CL42" s="621"/>
      <c r="CM42" s="621"/>
      <c r="CN42" s="621"/>
      <c r="CO42" s="621"/>
      <c r="CP42" s="621"/>
      <c r="CQ42" s="622"/>
      <c r="CR42" s="623">
        <v>11876507</v>
      </c>
      <c r="CS42" s="655"/>
      <c r="CT42" s="655"/>
      <c r="CU42" s="655"/>
      <c r="CV42" s="655"/>
      <c r="CW42" s="655"/>
      <c r="CX42" s="655"/>
      <c r="CY42" s="656"/>
      <c r="CZ42" s="628">
        <v>5</v>
      </c>
      <c r="DA42" s="653"/>
      <c r="DB42" s="653"/>
      <c r="DC42" s="657"/>
      <c r="DD42" s="632">
        <v>3528950</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356</v>
      </c>
      <c r="CD43" s="620" t="s">
        <v>357</v>
      </c>
      <c r="CE43" s="621"/>
      <c r="CF43" s="621"/>
      <c r="CG43" s="621"/>
      <c r="CH43" s="621"/>
      <c r="CI43" s="621"/>
      <c r="CJ43" s="621"/>
      <c r="CK43" s="621"/>
      <c r="CL43" s="621"/>
      <c r="CM43" s="621"/>
      <c r="CN43" s="621"/>
      <c r="CO43" s="621"/>
      <c r="CP43" s="621"/>
      <c r="CQ43" s="622"/>
      <c r="CR43" s="623">
        <v>1219097</v>
      </c>
      <c r="CS43" s="655"/>
      <c r="CT43" s="655"/>
      <c r="CU43" s="655"/>
      <c r="CV43" s="655"/>
      <c r="CW43" s="655"/>
      <c r="CX43" s="655"/>
      <c r="CY43" s="656"/>
      <c r="CZ43" s="628">
        <v>0.5</v>
      </c>
      <c r="DA43" s="653"/>
      <c r="DB43" s="653"/>
      <c r="DC43" s="657"/>
      <c r="DD43" s="632">
        <v>1219087</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358</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305</v>
      </c>
      <c r="CE44" s="660"/>
      <c r="CF44" s="620" t="s">
        <v>359</v>
      </c>
      <c r="CG44" s="621"/>
      <c r="CH44" s="621"/>
      <c r="CI44" s="621"/>
      <c r="CJ44" s="621"/>
      <c r="CK44" s="621"/>
      <c r="CL44" s="621"/>
      <c r="CM44" s="621"/>
      <c r="CN44" s="621"/>
      <c r="CO44" s="621"/>
      <c r="CP44" s="621"/>
      <c r="CQ44" s="622"/>
      <c r="CR44" s="623">
        <v>11876507</v>
      </c>
      <c r="CS44" s="624"/>
      <c r="CT44" s="624"/>
      <c r="CU44" s="624"/>
      <c r="CV44" s="624"/>
      <c r="CW44" s="624"/>
      <c r="CX44" s="624"/>
      <c r="CY44" s="625"/>
      <c r="CZ44" s="628">
        <v>5</v>
      </c>
      <c r="DA44" s="629"/>
      <c r="DB44" s="629"/>
      <c r="DC44" s="635"/>
      <c r="DD44" s="632">
        <v>3528950</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360</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361</v>
      </c>
      <c r="CG45" s="621"/>
      <c r="CH45" s="621"/>
      <c r="CI45" s="621"/>
      <c r="CJ45" s="621"/>
      <c r="CK45" s="621"/>
      <c r="CL45" s="621"/>
      <c r="CM45" s="621"/>
      <c r="CN45" s="621"/>
      <c r="CO45" s="621"/>
      <c r="CP45" s="621"/>
      <c r="CQ45" s="622"/>
      <c r="CR45" s="623">
        <v>3829811</v>
      </c>
      <c r="CS45" s="655"/>
      <c r="CT45" s="655"/>
      <c r="CU45" s="655"/>
      <c r="CV45" s="655"/>
      <c r="CW45" s="655"/>
      <c r="CX45" s="655"/>
      <c r="CY45" s="656"/>
      <c r="CZ45" s="628">
        <v>1.6</v>
      </c>
      <c r="DA45" s="653"/>
      <c r="DB45" s="653"/>
      <c r="DC45" s="657"/>
      <c r="DD45" s="632">
        <v>143685</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1"/>
      <c r="CE46" s="662"/>
      <c r="CF46" s="620" t="s">
        <v>362</v>
      </c>
      <c r="CG46" s="621"/>
      <c r="CH46" s="621"/>
      <c r="CI46" s="621"/>
      <c r="CJ46" s="621"/>
      <c r="CK46" s="621"/>
      <c r="CL46" s="621"/>
      <c r="CM46" s="621"/>
      <c r="CN46" s="621"/>
      <c r="CO46" s="621"/>
      <c r="CP46" s="621"/>
      <c r="CQ46" s="622"/>
      <c r="CR46" s="623">
        <v>7883840</v>
      </c>
      <c r="CS46" s="624"/>
      <c r="CT46" s="624"/>
      <c r="CU46" s="624"/>
      <c r="CV46" s="624"/>
      <c r="CW46" s="624"/>
      <c r="CX46" s="624"/>
      <c r="CY46" s="625"/>
      <c r="CZ46" s="628">
        <v>3.3</v>
      </c>
      <c r="DA46" s="629"/>
      <c r="DB46" s="629"/>
      <c r="DC46" s="635"/>
      <c r="DD46" s="632">
        <v>3290784</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1"/>
      <c r="CE47" s="662"/>
      <c r="CF47" s="620" t="s">
        <v>363</v>
      </c>
      <c r="CG47" s="621"/>
      <c r="CH47" s="621"/>
      <c r="CI47" s="621"/>
      <c r="CJ47" s="621"/>
      <c r="CK47" s="621"/>
      <c r="CL47" s="621"/>
      <c r="CM47" s="621"/>
      <c r="CN47" s="621"/>
      <c r="CO47" s="621"/>
      <c r="CP47" s="621"/>
      <c r="CQ47" s="622"/>
      <c r="CR47" s="623" t="s">
        <v>130</v>
      </c>
      <c r="CS47" s="655"/>
      <c r="CT47" s="655"/>
      <c r="CU47" s="655"/>
      <c r="CV47" s="655"/>
      <c r="CW47" s="655"/>
      <c r="CX47" s="655"/>
      <c r="CY47" s="656"/>
      <c r="CZ47" s="628" t="s">
        <v>130</v>
      </c>
      <c r="DA47" s="653"/>
      <c r="DB47" s="653"/>
      <c r="DC47" s="657"/>
      <c r="DD47" s="632" t="s">
        <v>130</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3"/>
      <c r="CE48" s="664"/>
      <c r="CF48" s="620" t="s">
        <v>364</v>
      </c>
      <c r="CG48" s="621"/>
      <c r="CH48" s="621"/>
      <c r="CI48" s="621"/>
      <c r="CJ48" s="621"/>
      <c r="CK48" s="621"/>
      <c r="CL48" s="621"/>
      <c r="CM48" s="621"/>
      <c r="CN48" s="621"/>
      <c r="CO48" s="621"/>
      <c r="CP48" s="621"/>
      <c r="CQ48" s="622"/>
      <c r="CR48" s="623" t="s">
        <v>352</v>
      </c>
      <c r="CS48" s="624"/>
      <c r="CT48" s="624"/>
      <c r="CU48" s="624"/>
      <c r="CV48" s="624"/>
      <c r="CW48" s="624"/>
      <c r="CX48" s="624"/>
      <c r="CY48" s="625"/>
      <c r="CZ48" s="628" t="s">
        <v>130</v>
      </c>
      <c r="DA48" s="629"/>
      <c r="DB48" s="629"/>
      <c r="DC48" s="635"/>
      <c r="DD48" s="632" t="s">
        <v>130</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365</v>
      </c>
      <c r="CE49" s="645"/>
      <c r="CF49" s="645"/>
      <c r="CG49" s="645"/>
      <c r="CH49" s="645"/>
      <c r="CI49" s="645"/>
      <c r="CJ49" s="645"/>
      <c r="CK49" s="645"/>
      <c r="CL49" s="645"/>
      <c r="CM49" s="645"/>
      <c r="CN49" s="645"/>
      <c r="CO49" s="645"/>
      <c r="CP49" s="645"/>
      <c r="CQ49" s="646"/>
      <c r="CR49" s="695">
        <v>238073168</v>
      </c>
      <c r="CS49" s="682"/>
      <c r="CT49" s="682"/>
      <c r="CU49" s="682"/>
      <c r="CV49" s="682"/>
      <c r="CW49" s="682"/>
      <c r="CX49" s="682"/>
      <c r="CY49" s="711"/>
      <c r="CZ49" s="703">
        <v>100</v>
      </c>
      <c r="DA49" s="712"/>
      <c r="DB49" s="712"/>
      <c r="DC49" s="713"/>
      <c r="DD49" s="714">
        <v>144862183</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7/kiLracLLCmxeCIi0geOPAkdaR0HikNpUNae7wr4246VXAM+3Bj8ndqJPsZeGWkW1xF3WQcr07035/a63TmHA==" saltValue="wCIbdbC7y1q9zqvYJQp6M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366</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367</v>
      </c>
      <c r="DK2" s="723"/>
      <c r="DL2" s="723"/>
      <c r="DM2" s="723"/>
      <c r="DN2" s="723"/>
      <c r="DO2" s="724"/>
      <c r="DP2" s="228"/>
      <c r="DQ2" s="722" t="s">
        <v>368</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369</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370</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371</v>
      </c>
      <c r="B5" s="728"/>
      <c r="C5" s="728"/>
      <c r="D5" s="728"/>
      <c r="E5" s="728"/>
      <c r="F5" s="728"/>
      <c r="G5" s="728"/>
      <c r="H5" s="728"/>
      <c r="I5" s="728"/>
      <c r="J5" s="728"/>
      <c r="K5" s="728"/>
      <c r="L5" s="728"/>
      <c r="M5" s="728"/>
      <c r="N5" s="728"/>
      <c r="O5" s="728"/>
      <c r="P5" s="729"/>
      <c r="Q5" s="733" t="s">
        <v>372</v>
      </c>
      <c r="R5" s="734"/>
      <c r="S5" s="734"/>
      <c r="T5" s="734"/>
      <c r="U5" s="735"/>
      <c r="V5" s="733" t="s">
        <v>373</v>
      </c>
      <c r="W5" s="734"/>
      <c r="X5" s="734"/>
      <c r="Y5" s="734"/>
      <c r="Z5" s="735"/>
      <c r="AA5" s="733" t="s">
        <v>374</v>
      </c>
      <c r="AB5" s="734"/>
      <c r="AC5" s="734"/>
      <c r="AD5" s="734"/>
      <c r="AE5" s="734"/>
      <c r="AF5" s="739" t="s">
        <v>375</v>
      </c>
      <c r="AG5" s="734"/>
      <c r="AH5" s="734"/>
      <c r="AI5" s="734"/>
      <c r="AJ5" s="740"/>
      <c r="AK5" s="734" t="s">
        <v>376</v>
      </c>
      <c r="AL5" s="734"/>
      <c r="AM5" s="734"/>
      <c r="AN5" s="734"/>
      <c r="AO5" s="735"/>
      <c r="AP5" s="733" t="s">
        <v>377</v>
      </c>
      <c r="AQ5" s="734"/>
      <c r="AR5" s="734"/>
      <c r="AS5" s="734"/>
      <c r="AT5" s="735"/>
      <c r="AU5" s="733" t="s">
        <v>378</v>
      </c>
      <c r="AV5" s="734"/>
      <c r="AW5" s="734"/>
      <c r="AX5" s="734"/>
      <c r="AY5" s="740"/>
      <c r="AZ5" s="232"/>
      <c r="BA5" s="232"/>
      <c r="BB5" s="232"/>
      <c r="BC5" s="232"/>
      <c r="BD5" s="232"/>
      <c r="BE5" s="233"/>
      <c r="BF5" s="233"/>
      <c r="BG5" s="233"/>
      <c r="BH5" s="233"/>
      <c r="BI5" s="233"/>
      <c r="BJ5" s="233"/>
      <c r="BK5" s="233"/>
      <c r="BL5" s="233"/>
      <c r="BM5" s="233"/>
      <c r="BN5" s="233"/>
      <c r="BO5" s="233"/>
      <c r="BP5" s="233"/>
      <c r="BQ5" s="727" t="s">
        <v>379</v>
      </c>
      <c r="BR5" s="728"/>
      <c r="BS5" s="728"/>
      <c r="BT5" s="728"/>
      <c r="BU5" s="728"/>
      <c r="BV5" s="728"/>
      <c r="BW5" s="728"/>
      <c r="BX5" s="728"/>
      <c r="BY5" s="728"/>
      <c r="BZ5" s="728"/>
      <c r="CA5" s="728"/>
      <c r="CB5" s="728"/>
      <c r="CC5" s="728"/>
      <c r="CD5" s="728"/>
      <c r="CE5" s="728"/>
      <c r="CF5" s="728"/>
      <c r="CG5" s="729"/>
      <c r="CH5" s="733" t="s">
        <v>380</v>
      </c>
      <c r="CI5" s="734"/>
      <c r="CJ5" s="734"/>
      <c r="CK5" s="734"/>
      <c r="CL5" s="735"/>
      <c r="CM5" s="733" t="s">
        <v>381</v>
      </c>
      <c r="CN5" s="734"/>
      <c r="CO5" s="734"/>
      <c r="CP5" s="734"/>
      <c r="CQ5" s="735"/>
      <c r="CR5" s="733" t="s">
        <v>382</v>
      </c>
      <c r="CS5" s="734"/>
      <c r="CT5" s="734"/>
      <c r="CU5" s="734"/>
      <c r="CV5" s="735"/>
      <c r="CW5" s="733" t="s">
        <v>383</v>
      </c>
      <c r="CX5" s="734"/>
      <c r="CY5" s="734"/>
      <c r="CZ5" s="734"/>
      <c r="DA5" s="735"/>
      <c r="DB5" s="733" t="s">
        <v>384</v>
      </c>
      <c r="DC5" s="734"/>
      <c r="DD5" s="734"/>
      <c r="DE5" s="734"/>
      <c r="DF5" s="735"/>
      <c r="DG5" s="763" t="s">
        <v>385</v>
      </c>
      <c r="DH5" s="764"/>
      <c r="DI5" s="764"/>
      <c r="DJ5" s="764"/>
      <c r="DK5" s="765"/>
      <c r="DL5" s="763" t="s">
        <v>386</v>
      </c>
      <c r="DM5" s="764"/>
      <c r="DN5" s="764"/>
      <c r="DO5" s="764"/>
      <c r="DP5" s="765"/>
      <c r="DQ5" s="733" t="s">
        <v>387</v>
      </c>
      <c r="DR5" s="734"/>
      <c r="DS5" s="734"/>
      <c r="DT5" s="734"/>
      <c r="DU5" s="735"/>
      <c r="DV5" s="733" t="s">
        <v>378</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388</v>
      </c>
      <c r="C7" s="750"/>
      <c r="D7" s="750"/>
      <c r="E7" s="750"/>
      <c r="F7" s="750"/>
      <c r="G7" s="750"/>
      <c r="H7" s="750"/>
      <c r="I7" s="750"/>
      <c r="J7" s="750"/>
      <c r="K7" s="750"/>
      <c r="L7" s="750"/>
      <c r="M7" s="750"/>
      <c r="N7" s="750"/>
      <c r="O7" s="750"/>
      <c r="P7" s="751"/>
      <c r="Q7" s="752">
        <v>247709</v>
      </c>
      <c r="R7" s="753"/>
      <c r="S7" s="753"/>
      <c r="T7" s="753"/>
      <c r="U7" s="753"/>
      <c r="V7" s="753">
        <v>240470</v>
      </c>
      <c r="W7" s="753"/>
      <c r="X7" s="753"/>
      <c r="Y7" s="753"/>
      <c r="Z7" s="753"/>
      <c r="AA7" s="753">
        <f>Q7-V7</f>
        <v>7239</v>
      </c>
      <c r="AB7" s="753"/>
      <c r="AC7" s="753"/>
      <c r="AD7" s="753"/>
      <c r="AE7" s="754"/>
      <c r="AF7" s="755">
        <v>6470</v>
      </c>
      <c r="AG7" s="756"/>
      <c r="AH7" s="756"/>
      <c r="AI7" s="756"/>
      <c r="AJ7" s="757"/>
      <c r="AK7" s="758">
        <v>351</v>
      </c>
      <c r="AL7" s="759"/>
      <c r="AM7" s="759"/>
      <c r="AN7" s="759"/>
      <c r="AO7" s="759"/>
      <c r="AP7" s="759">
        <v>176978</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601</v>
      </c>
      <c r="BT7" s="747"/>
      <c r="BU7" s="747"/>
      <c r="BV7" s="747"/>
      <c r="BW7" s="747"/>
      <c r="BX7" s="747"/>
      <c r="BY7" s="747"/>
      <c r="BZ7" s="747"/>
      <c r="CA7" s="747"/>
      <c r="CB7" s="747"/>
      <c r="CC7" s="747"/>
      <c r="CD7" s="747"/>
      <c r="CE7" s="747"/>
      <c r="CF7" s="747"/>
      <c r="CG7" s="762"/>
      <c r="CH7" s="743">
        <v>47</v>
      </c>
      <c r="CI7" s="744"/>
      <c r="CJ7" s="744"/>
      <c r="CK7" s="744"/>
      <c r="CL7" s="745"/>
      <c r="CM7" s="743">
        <v>1010</v>
      </c>
      <c r="CN7" s="744"/>
      <c r="CO7" s="744"/>
      <c r="CP7" s="744"/>
      <c r="CQ7" s="745"/>
      <c r="CR7" s="743">
        <v>40</v>
      </c>
      <c r="CS7" s="744"/>
      <c r="CT7" s="744"/>
      <c r="CU7" s="744"/>
      <c r="CV7" s="745"/>
      <c r="CW7" s="743" t="s">
        <v>592</v>
      </c>
      <c r="CX7" s="744"/>
      <c r="CY7" s="744"/>
      <c r="CZ7" s="744"/>
      <c r="DA7" s="745"/>
      <c r="DB7" s="743" t="s">
        <v>592</v>
      </c>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15">
      <c r="A8" s="238">
        <v>2</v>
      </c>
      <c r="B8" s="780" t="s">
        <v>389</v>
      </c>
      <c r="C8" s="781"/>
      <c r="D8" s="781"/>
      <c r="E8" s="781"/>
      <c r="F8" s="781"/>
      <c r="G8" s="781"/>
      <c r="H8" s="781"/>
      <c r="I8" s="781"/>
      <c r="J8" s="781"/>
      <c r="K8" s="781"/>
      <c r="L8" s="781"/>
      <c r="M8" s="781"/>
      <c r="N8" s="781"/>
      <c r="O8" s="781"/>
      <c r="P8" s="782"/>
      <c r="Q8" s="783">
        <v>8</v>
      </c>
      <c r="R8" s="784"/>
      <c r="S8" s="784"/>
      <c r="T8" s="784"/>
      <c r="U8" s="784"/>
      <c r="V8" s="784">
        <v>8</v>
      </c>
      <c r="W8" s="784"/>
      <c r="X8" s="784"/>
      <c r="Y8" s="784"/>
      <c r="Z8" s="784"/>
      <c r="AA8" s="784" t="s">
        <v>592</v>
      </c>
      <c r="AB8" s="784"/>
      <c r="AC8" s="784"/>
      <c r="AD8" s="784"/>
      <c r="AE8" s="785"/>
      <c r="AF8" s="786" t="s">
        <v>130</v>
      </c>
      <c r="AG8" s="787"/>
      <c r="AH8" s="787"/>
      <c r="AI8" s="787"/>
      <c r="AJ8" s="788"/>
      <c r="AK8" s="769">
        <v>8</v>
      </c>
      <c r="AL8" s="770"/>
      <c r="AM8" s="770"/>
      <c r="AN8" s="770"/>
      <c r="AO8" s="770"/>
      <c r="AP8" s="770">
        <v>1692</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602</v>
      </c>
      <c r="BT8" s="774"/>
      <c r="BU8" s="774"/>
      <c r="BV8" s="774"/>
      <c r="BW8" s="774"/>
      <c r="BX8" s="774"/>
      <c r="BY8" s="774"/>
      <c r="BZ8" s="774"/>
      <c r="CA8" s="774"/>
      <c r="CB8" s="774"/>
      <c r="CC8" s="774"/>
      <c r="CD8" s="774"/>
      <c r="CE8" s="774"/>
      <c r="CF8" s="774"/>
      <c r="CG8" s="775"/>
      <c r="CH8" s="776">
        <v>-14</v>
      </c>
      <c r="CI8" s="777"/>
      <c r="CJ8" s="777"/>
      <c r="CK8" s="777"/>
      <c r="CL8" s="778"/>
      <c r="CM8" s="776">
        <v>484</v>
      </c>
      <c r="CN8" s="777"/>
      <c r="CO8" s="777"/>
      <c r="CP8" s="777"/>
      <c r="CQ8" s="778"/>
      <c r="CR8" s="776">
        <v>300</v>
      </c>
      <c r="CS8" s="777"/>
      <c r="CT8" s="777"/>
      <c r="CU8" s="777"/>
      <c r="CV8" s="778"/>
      <c r="CW8" s="776">
        <v>88</v>
      </c>
      <c r="CX8" s="777"/>
      <c r="CY8" s="777"/>
      <c r="CZ8" s="777"/>
      <c r="DA8" s="778"/>
      <c r="DB8" s="776" t="s">
        <v>592</v>
      </c>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15">
      <c r="A9" s="238">
        <v>3</v>
      </c>
      <c r="B9" s="780" t="s">
        <v>391</v>
      </c>
      <c r="C9" s="781"/>
      <c r="D9" s="781"/>
      <c r="E9" s="781"/>
      <c r="F9" s="781"/>
      <c r="G9" s="781"/>
      <c r="H9" s="781"/>
      <c r="I9" s="781"/>
      <c r="J9" s="781"/>
      <c r="K9" s="781"/>
      <c r="L9" s="781"/>
      <c r="M9" s="781"/>
      <c r="N9" s="781"/>
      <c r="O9" s="781"/>
      <c r="P9" s="782"/>
      <c r="Q9" s="783">
        <v>149</v>
      </c>
      <c r="R9" s="784"/>
      <c r="S9" s="784"/>
      <c r="T9" s="784"/>
      <c r="U9" s="784"/>
      <c r="V9" s="784">
        <v>24</v>
      </c>
      <c r="W9" s="784"/>
      <c r="X9" s="784"/>
      <c r="Y9" s="784"/>
      <c r="Z9" s="784"/>
      <c r="AA9" s="784">
        <v>125</v>
      </c>
      <c r="AB9" s="784"/>
      <c r="AC9" s="784"/>
      <c r="AD9" s="784"/>
      <c r="AE9" s="785"/>
      <c r="AF9" s="786">
        <v>58</v>
      </c>
      <c r="AG9" s="787"/>
      <c r="AH9" s="787"/>
      <c r="AI9" s="787"/>
      <c r="AJ9" s="788"/>
      <c r="AK9" s="769">
        <v>1</v>
      </c>
      <c r="AL9" s="770"/>
      <c r="AM9" s="770"/>
      <c r="AN9" s="770"/>
      <c r="AO9" s="770"/>
      <c r="AP9" s="770">
        <v>330</v>
      </c>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603</v>
      </c>
      <c r="BT9" s="774"/>
      <c r="BU9" s="774"/>
      <c r="BV9" s="774"/>
      <c r="BW9" s="774"/>
      <c r="BX9" s="774"/>
      <c r="BY9" s="774"/>
      <c r="BZ9" s="774"/>
      <c r="CA9" s="774"/>
      <c r="CB9" s="774"/>
      <c r="CC9" s="774"/>
      <c r="CD9" s="774"/>
      <c r="CE9" s="774"/>
      <c r="CF9" s="774"/>
      <c r="CG9" s="775"/>
      <c r="CH9" s="776">
        <v>-23</v>
      </c>
      <c r="CI9" s="777"/>
      <c r="CJ9" s="777"/>
      <c r="CK9" s="777"/>
      <c r="CL9" s="778"/>
      <c r="CM9" s="776">
        <v>235</v>
      </c>
      <c r="CN9" s="777"/>
      <c r="CO9" s="777"/>
      <c r="CP9" s="777"/>
      <c r="CQ9" s="778"/>
      <c r="CR9" s="776">
        <v>175</v>
      </c>
      <c r="CS9" s="777"/>
      <c r="CT9" s="777"/>
      <c r="CU9" s="777"/>
      <c r="CV9" s="778"/>
      <c r="CW9" s="776" t="s">
        <v>592</v>
      </c>
      <c r="CX9" s="777"/>
      <c r="CY9" s="777"/>
      <c r="CZ9" s="777"/>
      <c r="DA9" s="778"/>
      <c r="DB9" s="776" t="s">
        <v>592</v>
      </c>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t="s">
        <v>604</v>
      </c>
      <c r="BT10" s="774"/>
      <c r="BU10" s="774"/>
      <c r="BV10" s="774"/>
      <c r="BW10" s="774"/>
      <c r="BX10" s="774"/>
      <c r="BY10" s="774"/>
      <c r="BZ10" s="774"/>
      <c r="CA10" s="774"/>
      <c r="CB10" s="774"/>
      <c r="CC10" s="774"/>
      <c r="CD10" s="774"/>
      <c r="CE10" s="774"/>
      <c r="CF10" s="774"/>
      <c r="CG10" s="775"/>
      <c r="CH10" s="776">
        <v>0</v>
      </c>
      <c r="CI10" s="777"/>
      <c r="CJ10" s="777"/>
      <c r="CK10" s="777"/>
      <c r="CL10" s="778"/>
      <c r="CM10" s="776">
        <v>161</v>
      </c>
      <c r="CN10" s="777"/>
      <c r="CO10" s="777"/>
      <c r="CP10" s="777"/>
      <c r="CQ10" s="778"/>
      <c r="CR10" s="776">
        <v>10</v>
      </c>
      <c r="CS10" s="777"/>
      <c r="CT10" s="777"/>
      <c r="CU10" s="777"/>
      <c r="CV10" s="778"/>
      <c r="CW10" s="776">
        <v>8</v>
      </c>
      <c r="CX10" s="777"/>
      <c r="CY10" s="777"/>
      <c r="CZ10" s="777"/>
      <c r="DA10" s="778"/>
      <c r="DB10" s="776" t="s">
        <v>592</v>
      </c>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t="s">
        <v>605</v>
      </c>
      <c r="BT11" s="774"/>
      <c r="BU11" s="774"/>
      <c r="BV11" s="774"/>
      <c r="BW11" s="774"/>
      <c r="BX11" s="774"/>
      <c r="BY11" s="774"/>
      <c r="BZ11" s="774"/>
      <c r="CA11" s="774"/>
      <c r="CB11" s="774"/>
      <c r="CC11" s="774"/>
      <c r="CD11" s="774"/>
      <c r="CE11" s="774"/>
      <c r="CF11" s="774"/>
      <c r="CG11" s="775"/>
      <c r="CH11" s="776">
        <v>1</v>
      </c>
      <c r="CI11" s="777"/>
      <c r="CJ11" s="777"/>
      <c r="CK11" s="777"/>
      <c r="CL11" s="778"/>
      <c r="CM11" s="776">
        <v>117</v>
      </c>
      <c r="CN11" s="777"/>
      <c r="CO11" s="777"/>
      <c r="CP11" s="777"/>
      <c r="CQ11" s="778"/>
      <c r="CR11" s="776">
        <v>10</v>
      </c>
      <c r="CS11" s="777"/>
      <c r="CT11" s="777"/>
      <c r="CU11" s="777"/>
      <c r="CV11" s="778"/>
      <c r="CW11" s="776">
        <v>41</v>
      </c>
      <c r="CX11" s="777"/>
      <c r="CY11" s="777"/>
      <c r="CZ11" s="777"/>
      <c r="DA11" s="778"/>
      <c r="DB11" s="776" t="s">
        <v>592</v>
      </c>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t="s">
        <v>606</v>
      </c>
      <c r="BT12" s="774"/>
      <c r="BU12" s="774"/>
      <c r="BV12" s="774"/>
      <c r="BW12" s="774"/>
      <c r="BX12" s="774"/>
      <c r="BY12" s="774"/>
      <c r="BZ12" s="774"/>
      <c r="CA12" s="774"/>
      <c r="CB12" s="774"/>
      <c r="CC12" s="774"/>
      <c r="CD12" s="774"/>
      <c r="CE12" s="774"/>
      <c r="CF12" s="774"/>
      <c r="CG12" s="775"/>
      <c r="CH12" s="776">
        <v>13</v>
      </c>
      <c r="CI12" s="777"/>
      <c r="CJ12" s="777"/>
      <c r="CK12" s="777"/>
      <c r="CL12" s="778"/>
      <c r="CM12" s="776">
        <v>380</v>
      </c>
      <c r="CN12" s="777"/>
      <c r="CO12" s="777"/>
      <c r="CP12" s="777"/>
      <c r="CQ12" s="778"/>
      <c r="CR12" s="776">
        <v>10</v>
      </c>
      <c r="CS12" s="777"/>
      <c r="CT12" s="777"/>
      <c r="CU12" s="777"/>
      <c r="CV12" s="778"/>
      <c r="CW12" s="776" t="s">
        <v>592</v>
      </c>
      <c r="CX12" s="777"/>
      <c r="CY12" s="777"/>
      <c r="CZ12" s="777"/>
      <c r="DA12" s="778"/>
      <c r="DB12" s="776" t="s">
        <v>592</v>
      </c>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t="s">
        <v>607</v>
      </c>
      <c r="BT13" s="774"/>
      <c r="BU13" s="774"/>
      <c r="BV13" s="774"/>
      <c r="BW13" s="774"/>
      <c r="BX13" s="774"/>
      <c r="BY13" s="774"/>
      <c r="BZ13" s="774"/>
      <c r="CA13" s="774"/>
      <c r="CB13" s="774"/>
      <c r="CC13" s="774"/>
      <c r="CD13" s="774"/>
      <c r="CE13" s="774"/>
      <c r="CF13" s="774"/>
      <c r="CG13" s="775"/>
      <c r="CH13" s="776">
        <v>-6</v>
      </c>
      <c r="CI13" s="777"/>
      <c r="CJ13" s="777"/>
      <c r="CK13" s="777"/>
      <c r="CL13" s="778"/>
      <c r="CM13" s="776">
        <v>366</v>
      </c>
      <c r="CN13" s="777"/>
      <c r="CO13" s="777"/>
      <c r="CP13" s="777"/>
      <c r="CQ13" s="778"/>
      <c r="CR13" s="776">
        <v>276</v>
      </c>
      <c r="CS13" s="777"/>
      <c r="CT13" s="777"/>
      <c r="CU13" s="777"/>
      <c r="CV13" s="778"/>
      <c r="CW13" s="776">
        <v>48</v>
      </c>
      <c r="CX13" s="777"/>
      <c r="CY13" s="777"/>
      <c r="CZ13" s="777"/>
      <c r="DA13" s="778"/>
      <c r="DB13" s="776" t="s">
        <v>592</v>
      </c>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t="s">
        <v>608</v>
      </c>
      <c r="BT14" s="774"/>
      <c r="BU14" s="774"/>
      <c r="BV14" s="774"/>
      <c r="BW14" s="774"/>
      <c r="BX14" s="774"/>
      <c r="BY14" s="774"/>
      <c r="BZ14" s="774"/>
      <c r="CA14" s="774"/>
      <c r="CB14" s="774"/>
      <c r="CC14" s="774"/>
      <c r="CD14" s="774"/>
      <c r="CE14" s="774"/>
      <c r="CF14" s="774"/>
      <c r="CG14" s="775"/>
      <c r="CH14" s="776">
        <v>12</v>
      </c>
      <c r="CI14" s="777"/>
      <c r="CJ14" s="777"/>
      <c r="CK14" s="777"/>
      <c r="CL14" s="778"/>
      <c r="CM14" s="776">
        <v>1110</v>
      </c>
      <c r="CN14" s="777"/>
      <c r="CO14" s="777"/>
      <c r="CP14" s="777"/>
      <c r="CQ14" s="778"/>
      <c r="CR14" s="776">
        <v>31</v>
      </c>
      <c r="CS14" s="777"/>
      <c r="CT14" s="777"/>
      <c r="CU14" s="777"/>
      <c r="CV14" s="778"/>
      <c r="CW14" s="776" t="s">
        <v>592</v>
      </c>
      <c r="CX14" s="777"/>
      <c r="CY14" s="777"/>
      <c r="CZ14" s="777"/>
      <c r="DA14" s="778"/>
      <c r="DB14" s="776" t="s">
        <v>592</v>
      </c>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t="s">
        <v>609</v>
      </c>
      <c r="BT15" s="774"/>
      <c r="BU15" s="774"/>
      <c r="BV15" s="774"/>
      <c r="BW15" s="774"/>
      <c r="BX15" s="774"/>
      <c r="BY15" s="774"/>
      <c r="BZ15" s="774"/>
      <c r="CA15" s="774"/>
      <c r="CB15" s="774"/>
      <c r="CC15" s="774"/>
      <c r="CD15" s="774"/>
      <c r="CE15" s="774"/>
      <c r="CF15" s="774"/>
      <c r="CG15" s="775"/>
      <c r="CH15" s="776">
        <v>3841</v>
      </c>
      <c r="CI15" s="777"/>
      <c r="CJ15" s="777"/>
      <c r="CK15" s="777"/>
      <c r="CL15" s="778"/>
      <c r="CM15" s="776">
        <v>-809</v>
      </c>
      <c r="CN15" s="777"/>
      <c r="CO15" s="777"/>
      <c r="CP15" s="777"/>
      <c r="CQ15" s="778"/>
      <c r="CR15" s="776">
        <v>15599</v>
      </c>
      <c r="CS15" s="777"/>
      <c r="CT15" s="777"/>
      <c r="CU15" s="777"/>
      <c r="CV15" s="778"/>
      <c r="CW15" s="776">
        <v>13</v>
      </c>
      <c r="CX15" s="777"/>
      <c r="CY15" s="777"/>
      <c r="CZ15" s="777"/>
      <c r="DA15" s="778"/>
      <c r="DB15" s="776" t="s">
        <v>592</v>
      </c>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801"/>
      <c r="R22" s="802"/>
      <c r="S22" s="802"/>
      <c r="T22" s="802"/>
      <c r="U22" s="802"/>
      <c r="V22" s="802"/>
      <c r="W22" s="802"/>
      <c r="X22" s="802"/>
      <c r="Y22" s="802"/>
      <c r="Z22" s="802"/>
      <c r="AA22" s="802"/>
      <c r="AB22" s="802"/>
      <c r="AC22" s="802"/>
      <c r="AD22" s="802"/>
      <c r="AE22" s="803"/>
      <c r="AF22" s="786"/>
      <c r="AG22" s="787"/>
      <c r="AH22" s="787"/>
      <c r="AI22" s="787"/>
      <c r="AJ22" s="788"/>
      <c r="AK22" s="804"/>
      <c r="AL22" s="805"/>
      <c r="AM22" s="805"/>
      <c r="AN22" s="805"/>
      <c r="AO22" s="805"/>
      <c r="AP22" s="805"/>
      <c r="AQ22" s="805"/>
      <c r="AR22" s="805"/>
      <c r="AS22" s="805"/>
      <c r="AT22" s="805"/>
      <c r="AU22" s="806"/>
      <c r="AV22" s="806"/>
      <c r="AW22" s="806"/>
      <c r="AX22" s="806"/>
      <c r="AY22" s="807"/>
      <c r="AZ22" s="808" t="s">
        <v>392</v>
      </c>
      <c r="BA22" s="808"/>
      <c r="BB22" s="808"/>
      <c r="BC22" s="808"/>
      <c r="BD22" s="809"/>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393</v>
      </c>
      <c r="B23" s="789" t="s">
        <v>394</v>
      </c>
      <c r="C23" s="790"/>
      <c r="D23" s="790"/>
      <c r="E23" s="790"/>
      <c r="F23" s="790"/>
      <c r="G23" s="790"/>
      <c r="H23" s="790"/>
      <c r="I23" s="790"/>
      <c r="J23" s="790"/>
      <c r="K23" s="790"/>
      <c r="L23" s="790"/>
      <c r="M23" s="790"/>
      <c r="N23" s="790"/>
      <c r="O23" s="790"/>
      <c r="P23" s="791"/>
      <c r="Q23" s="792">
        <v>247857</v>
      </c>
      <c r="R23" s="793"/>
      <c r="S23" s="793"/>
      <c r="T23" s="793"/>
      <c r="U23" s="794"/>
      <c r="V23" s="795">
        <v>240493</v>
      </c>
      <c r="W23" s="793"/>
      <c r="X23" s="793"/>
      <c r="Y23" s="793"/>
      <c r="Z23" s="794"/>
      <c r="AA23" s="795">
        <v>7364</v>
      </c>
      <c r="AB23" s="793"/>
      <c r="AC23" s="793"/>
      <c r="AD23" s="793"/>
      <c r="AE23" s="796"/>
      <c r="AF23" s="797">
        <v>6529</v>
      </c>
      <c r="AG23" s="793"/>
      <c r="AH23" s="793"/>
      <c r="AI23" s="793"/>
      <c r="AJ23" s="796"/>
      <c r="AK23" s="798"/>
      <c r="AL23" s="799"/>
      <c r="AM23" s="799"/>
      <c r="AN23" s="799"/>
      <c r="AO23" s="800"/>
      <c r="AP23" s="795">
        <v>179000</v>
      </c>
      <c r="AQ23" s="793"/>
      <c r="AR23" s="793"/>
      <c r="AS23" s="793"/>
      <c r="AT23" s="794"/>
      <c r="AU23" s="811"/>
      <c r="AV23" s="811"/>
      <c r="AW23" s="811"/>
      <c r="AX23" s="811"/>
      <c r="AY23" s="812"/>
      <c r="AZ23" s="797" t="s">
        <v>390</v>
      </c>
      <c r="BA23" s="793"/>
      <c r="BB23" s="793"/>
      <c r="BC23" s="793"/>
      <c r="BD23" s="796"/>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10" t="s">
        <v>395</v>
      </c>
      <c r="B24" s="810"/>
      <c r="C24" s="810"/>
      <c r="D24" s="810"/>
      <c r="E24" s="810"/>
      <c r="F24" s="810"/>
      <c r="G24" s="810"/>
      <c r="H24" s="810"/>
      <c r="I24" s="810"/>
      <c r="J24" s="810"/>
      <c r="K24" s="810"/>
      <c r="L24" s="810"/>
      <c r="M24" s="810"/>
      <c r="N24" s="810"/>
      <c r="O24" s="810"/>
      <c r="P24" s="810"/>
      <c r="Q24" s="810"/>
      <c r="R24" s="810"/>
      <c r="S24" s="810"/>
      <c r="T24" s="810"/>
      <c r="U24" s="810"/>
      <c r="V24" s="810"/>
      <c r="W24" s="810"/>
      <c r="X24" s="810"/>
      <c r="Y24" s="810"/>
      <c r="Z24" s="810"/>
      <c r="AA24" s="810"/>
      <c r="AB24" s="810"/>
      <c r="AC24" s="810"/>
      <c r="AD24" s="810"/>
      <c r="AE24" s="810"/>
      <c r="AF24" s="810"/>
      <c r="AG24" s="810"/>
      <c r="AH24" s="810"/>
      <c r="AI24" s="810"/>
      <c r="AJ24" s="810"/>
      <c r="AK24" s="810"/>
      <c r="AL24" s="810"/>
      <c r="AM24" s="810"/>
      <c r="AN24" s="810"/>
      <c r="AO24" s="810"/>
      <c r="AP24" s="810"/>
      <c r="AQ24" s="810"/>
      <c r="AR24" s="810"/>
      <c r="AS24" s="810"/>
      <c r="AT24" s="810"/>
      <c r="AU24" s="810"/>
      <c r="AV24" s="810"/>
      <c r="AW24" s="810"/>
      <c r="AX24" s="810"/>
      <c r="AY24" s="810"/>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396</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371</v>
      </c>
      <c r="B26" s="728"/>
      <c r="C26" s="728"/>
      <c r="D26" s="728"/>
      <c r="E26" s="728"/>
      <c r="F26" s="728"/>
      <c r="G26" s="728"/>
      <c r="H26" s="728"/>
      <c r="I26" s="728"/>
      <c r="J26" s="728"/>
      <c r="K26" s="728"/>
      <c r="L26" s="728"/>
      <c r="M26" s="728"/>
      <c r="N26" s="728"/>
      <c r="O26" s="728"/>
      <c r="P26" s="729"/>
      <c r="Q26" s="733" t="s">
        <v>397</v>
      </c>
      <c r="R26" s="734"/>
      <c r="S26" s="734"/>
      <c r="T26" s="734"/>
      <c r="U26" s="735"/>
      <c r="V26" s="733" t="s">
        <v>398</v>
      </c>
      <c r="W26" s="734"/>
      <c r="X26" s="734"/>
      <c r="Y26" s="734"/>
      <c r="Z26" s="735"/>
      <c r="AA26" s="733" t="s">
        <v>399</v>
      </c>
      <c r="AB26" s="734"/>
      <c r="AC26" s="734"/>
      <c r="AD26" s="734"/>
      <c r="AE26" s="734"/>
      <c r="AF26" s="813" t="s">
        <v>400</v>
      </c>
      <c r="AG26" s="814"/>
      <c r="AH26" s="814"/>
      <c r="AI26" s="814"/>
      <c r="AJ26" s="815"/>
      <c r="AK26" s="734" t="s">
        <v>401</v>
      </c>
      <c r="AL26" s="734"/>
      <c r="AM26" s="734"/>
      <c r="AN26" s="734"/>
      <c r="AO26" s="735"/>
      <c r="AP26" s="733" t="s">
        <v>402</v>
      </c>
      <c r="AQ26" s="734"/>
      <c r="AR26" s="734"/>
      <c r="AS26" s="734"/>
      <c r="AT26" s="735"/>
      <c r="AU26" s="733" t="s">
        <v>403</v>
      </c>
      <c r="AV26" s="734"/>
      <c r="AW26" s="734"/>
      <c r="AX26" s="734"/>
      <c r="AY26" s="735"/>
      <c r="AZ26" s="733" t="s">
        <v>404</v>
      </c>
      <c r="BA26" s="734"/>
      <c r="BB26" s="734"/>
      <c r="BC26" s="734"/>
      <c r="BD26" s="735"/>
      <c r="BE26" s="733" t="s">
        <v>378</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6"/>
      <c r="AG27" s="817"/>
      <c r="AH27" s="817"/>
      <c r="AI27" s="817"/>
      <c r="AJ27" s="818"/>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405</v>
      </c>
      <c r="C28" s="750"/>
      <c r="D28" s="750"/>
      <c r="E28" s="750"/>
      <c r="F28" s="750"/>
      <c r="G28" s="750"/>
      <c r="H28" s="750"/>
      <c r="I28" s="750"/>
      <c r="J28" s="750"/>
      <c r="K28" s="750"/>
      <c r="L28" s="750"/>
      <c r="M28" s="750"/>
      <c r="N28" s="750"/>
      <c r="O28" s="750"/>
      <c r="P28" s="751"/>
      <c r="Q28" s="821">
        <v>50027</v>
      </c>
      <c r="R28" s="822"/>
      <c r="S28" s="822"/>
      <c r="T28" s="822"/>
      <c r="U28" s="822"/>
      <c r="V28" s="822">
        <v>49828</v>
      </c>
      <c r="W28" s="822"/>
      <c r="X28" s="822"/>
      <c r="Y28" s="822"/>
      <c r="Z28" s="822"/>
      <c r="AA28" s="822">
        <v>199</v>
      </c>
      <c r="AB28" s="822"/>
      <c r="AC28" s="822"/>
      <c r="AD28" s="822"/>
      <c r="AE28" s="823"/>
      <c r="AF28" s="824">
        <v>199</v>
      </c>
      <c r="AG28" s="822"/>
      <c r="AH28" s="822"/>
      <c r="AI28" s="822"/>
      <c r="AJ28" s="825"/>
      <c r="AK28" s="826">
        <v>4594</v>
      </c>
      <c r="AL28" s="827"/>
      <c r="AM28" s="827"/>
      <c r="AN28" s="827"/>
      <c r="AO28" s="827"/>
      <c r="AP28" s="828" t="s">
        <v>592</v>
      </c>
      <c r="AQ28" s="828"/>
      <c r="AR28" s="828"/>
      <c r="AS28" s="828"/>
      <c r="AT28" s="828"/>
      <c r="AU28" s="828" t="s">
        <v>592</v>
      </c>
      <c r="AV28" s="828"/>
      <c r="AW28" s="828"/>
      <c r="AX28" s="828"/>
      <c r="AY28" s="828"/>
      <c r="AZ28" s="828" t="s">
        <v>592</v>
      </c>
      <c r="BA28" s="828"/>
      <c r="BB28" s="828"/>
      <c r="BC28" s="828"/>
      <c r="BD28" s="828"/>
      <c r="BE28" s="819"/>
      <c r="BF28" s="819"/>
      <c r="BG28" s="819"/>
      <c r="BH28" s="819"/>
      <c r="BI28" s="820"/>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406</v>
      </c>
      <c r="C29" s="781"/>
      <c r="D29" s="781"/>
      <c r="E29" s="781"/>
      <c r="F29" s="781"/>
      <c r="G29" s="781"/>
      <c r="H29" s="781"/>
      <c r="I29" s="781"/>
      <c r="J29" s="781"/>
      <c r="K29" s="781"/>
      <c r="L29" s="781"/>
      <c r="M29" s="781"/>
      <c r="N29" s="781"/>
      <c r="O29" s="781"/>
      <c r="P29" s="782"/>
      <c r="Q29" s="783">
        <v>46981</v>
      </c>
      <c r="R29" s="784"/>
      <c r="S29" s="784"/>
      <c r="T29" s="784"/>
      <c r="U29" s="784"/>
      <c r="V29" s="784">
        <v>46491</v>
      </c>
      <c r="W29" s="784"/>
      <c r="X29" s="784"/>
      <c r="Y29" s="784"/>
      <c r="Z29" s="784"/>
      <c r="AA29" s="784">
        <v>490</v>
      </c>
      <c r="AB29" s="784"/>
      <c r="AC29" s="784"/>
      <c r="AD29" s="784"/>
      <c r="AE29" s="785"/>
      <c r="AF29" s="786">
        <v>490</v>
      </c>
      <c r="AG29" s="787"/>
      <c r="AH29" s="787"/>
      <c r="AI29" s="787"/>
      <c r="AJ29" s="788"/>
      <c r="AK29" s="831">
        <v>7852</v>
      </c>
      <c r="AL29" s="832"/>
      <c r="AM29" s="832"/>
      <c r="AN29" s="832"/>
      <c r="AO29" s="832"/>
      <c r="AP29" s="828" t="s">
        <v>592</v>
      </c>
      <c r="AQ29" s="828"/>
      <c r="AR29" s="828"/>
      <c r="AS29" s="828"/>
      <c r="AT29" s="828"/>
      <c r="AU29" s="828" t="s">
        <v>592</v>
      </c>
      <c r="AV29" s="828"/>
      <c r="AW29" s="828"/>
      <c r="AX29" s="828"/>
      <c r="AY29" s="828"/>
      <c r="AZ29" s="828" t="s">
        <v>592</v>
      </c>
      <c r="BA29" s="828"/>
      <c r="BB29" s="828"/>
      <c r="BC29" s="828"/>
      <c r="BD29" s="828"/>
      <c r="BE29" s="829"/>
      <c r="BF29" s="829"/>
      <c r="BG29" s="829"/>
      <c r="BH29" s="829"/>
      <c r="BI29" s="830"/>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407</v>
      </c>
      <c r="C30" s="781"/>
      <c r="D30" s="781"/>
      <c r="E30" s="781"/>
      <c r="F30" s="781"/>
      <c r="G30" s="781"/>
      <c r="H30" s="781"/>
      <c r="I30" s="781"/>
      <c r="J30" s="781"/>
      <c r="K30" s="781"/>
      <c r="L30" s="781"/>
      <c r="M30" s="781"/>
      <c r="N30" s="781"/>
      <c r="O30" s="781"/>
      <c r="P30" s="782"/>
      <c r="Q30" s="783">
        <v>8619</v>
      </c>
      <c r="R30" s="784"/>
      <c r="S30" s="784"/>
      <c r="T30" s="784"/>
      <c r="U30" s="784"/>
      <c r="V30" s="784">
        <v>8605</v>
      </c>
      <c r="W30" s="784"/>
      <c r="X30" s="784"/>
      <c r="Y30" s="784"/>
      <c r="Z30" s="784"/>
      <c r="AA30" s="784">
        <v>14</v>
      </c>
      <c r="AB30" s="784"/>
      <c r="AC30" s="784"/>
      <c r="AD30" s="784"/>
      <c r="AE30" s="785"/>
      <c r="AF30" s="786">
        <v>14</v>
      </c>
      <c r="AG30" s="787"/>
      <c r="AH30" s="787"/>
      <c r="AI30" s="787"/>
      <c r="AJ30" s="788"/>
      <c r="AK30" s="831">
        <v>1301</v>
      </c>
      <c r="AL30" s="832"/>
      <c r="AM30" s="832"/>
      <c r="AN30" s="832"/>
      <c r="AO30" s="832"/>
      <c r="AP30" s="828" t="s">
        <v>592</v>
      </c>
      <c r="AQ30" s="828"/>
      <c r="AR30" s="828"/>
      <c r="AS30" s="828"/>
      <c r="AT30" s="828"/>
      <c r="AU30" s="828" t="s">
        <v>592</v>
      </c>
      <c r="AV30" s="828"/>
      <c r="AW30" s="828"/>
      <c r="AX30" s="828"/>
      <c r="AY30" s="828"/>
      <c r="AZ30" s="828" t="s">
        <v>592</v>
      </c>
      <c r="BA30" s="828"/>
      <c r="BB30" s="828"/>
      <c r="BC30" s="828"/>
      <c r="BD30" s="828"/>
      <c r="BE30" s="829"/>
      <c r="BF30" s="829"/>
      <c r="BG30" s="829"/>
      <c r="BH30" s="829"/>
      <c r="BI30" s="830"/>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408</v>
      </c>
      <c r="C31" s="781"/>
      <c r="D31" s="781"/>
      <c r="E31" s="781"/>
      <c r="F31" s="781"/>
      <c r="G31" s="781"/>
      <c r="H31" s="781"/>
      <c r="I31" s="781"/>
      <c r="J31" s="781"/>
      <c r="K31" s="781"/>
      <c r="L31" s="781"/>
      <c r="M31" s="781"/>
      <c r="N31" s="781"/>
      <c r="O31" s="781"/>
      <c r="P31" s="782"/>
      <c r="Q31" s="783">
        <v>817</v>
      </c>
      <c r="R31" s="784"/>
      <c r="S31" s="784"/>
      <c r="T31" s="784"/>
      <c r="U31" s="784"/>
      <c r="V31" s="784">
        <v>807</v>
      </c>
      <c r="W31" s="784"/>
      <c r="X31" s="784"/>
      <c r="Y31" s="784"/>
      <c r="Z31" s="784"/>
      <c r="AA31" s="784">
        <v>10</v>
      </c>
      <c r="AB31" s="784"/>
      <c r="AC31" s="784"/>
      <c r="AD31" s="784"/>
      <c r="AE31" s="785"/>
      <c r="AF31" s="786">
        <v>1266</v>
      </c>
      <c r="AG31" s="787"/>
      <c r="AH31" s="787"/>
      <c r="AI31" s="787"/>
      <c r="AJ31" s="788"/>
      <c r="AK31" s="831">
        <v>195</v>
      </c>
      <c r="AL31" s="832"/>
      <c r="AM31" s="832"/>
      <c r="AN31" s="832"/>
      <c r="AO31" s="832"/>
      <c r="AP31" s="832">
        <v>887</v>
      </c>
      <c r="AQ31" s="832"/>
      <c r="AR31" s="832"/>
      <c r="AS31" s="832"/>
      <c r="AT31" s="832"/>
      <c r="AU31" s="832">
        <v>410</v>
      </c>
      <c r="AV31" s="832"/>
      <c r="AW31" s="832"/>
      <c r="AX31" s="832"/>
      <c r="AY31" s="832"/>
      <c r="AZ31" s="828" t="s">
        <v>592</v>
      </c>
      <c r="BA31" s="828"/>
      <c r="BB31" s="828"/>
      <c r="BC31" s="828"/>
      <c r="BD31" s="828"/>
      <c r="BE31" s="829" t="s">
        <v>409</v>
      </c>
      <c r="BF31" s="829"/>
      <c r="BG31" s="829"/>
      <c r="BH31" s="829"/>
      <c r="BI31" s="830"/>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410</v>
      </c>
      <c r="C32" s="781"/>
      <c r="D32" s="781"/>
      <c r="E32" s="781"/>
      <c r="F32" s="781"/>
      <c r="G32" s="781"/>
      <c r="H32" s="781"/>
      <c r="I32" s="781"/>
      <c r="J32" s="781"/>
      <c r="K32" s="781"/>
      <c r="L32" s="781"/>
      <c r="M32" s="781"/>
      <c r="N32" s="781"/>
      <c r="O32" s="781"/>
      <c r="P32" s="782"/>
      <c r="Q32" s="783">
        <v>19384</v>
      </c>
      <c r="R32" s="784"/>
      <c r="S32" s="784"/>
      <c r="T32" s="784"/>
      <c r="U32" s="784"/>
      <c r="V32" s="784">
        <v>19083</v>
      </c>
      <c r="W32" s="784"/>
      <c r="X32" s="784"/>
      <c r="Y32" s="784"/>
      <c r="Z32" s="784"/>
      <c r="AA32" s="784">
        <f>Q32-V32</f>
        <v>301</v>
      </c>
      <c r="AB32" s="784"/>
      <c r="AC32" s="784"/>
      <c r="AD32" s="784"/>
      <c r="AE32" s="785"/>
      <c r="AF32" s="786">
        <v>10340</v>
      </c>
      <c r="AG32" s="787"/>
      <c r="AH32" s="787"/>
      <c r="AI32" s="787"/>
      <c r="AJ32" s="788"/>
      <c r="AK32" s="831">
        <v>3181</v>
      </c>
      <c r="AL32" s="832"/>
      <c r="AM32" s="832"/>
      <c r="AN32" s="832"/>
      <c r="AO32" s="832"/>
      <c r="AP32" s="832">
        <v>3392</v>
      </c>
      <c r="AQ32" s="832"/>
      <c r="AR32" s="832"/>
      <c r="AS32" s="832"/>
      <c r="AT32" s="832"/>
      <c r="AU32" s="832">
        <v>2133</v>
      </c>
      <c r="AV32" s="832"/>
      <c r="AW32" s="832"/>
      <c r="AX32" s="832"/>
      <c r="AY32" s="832"/>
      <c r="AZ32" s="828" t="s">
        <v>592</v>
      </c>
      <c r="BA32" s="828"/>
      <c r="BB32" s="828"/>
      <c r="BC32" s="828"/>
      <c r="BD32" s="828"/>
      <c r="BE32" s="829" t="s">
        <v>409</v>
      </c>
      <c r="BF32" s="829"/>
      <c r="BG32" s="829"/>
      <c r="BH32" s="829"/>
      <c r="BI32" s="830"/>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411</v>
      </c>
      <c r="C33" s="781"/>
      <c r="D33" s="781"/>
      <c r="E33" s="781"/>
      <c r="F33" s="781"/>
      <c r="G33" s="781"/>
      <c r="H33" s="781"/>
      <c r="I33" s="781"/>
      <c r="J33" s="781"/>
      <c r="K33" s="781"/>
      <c r="L33" s="781"/>
      <c r="M33" s="781"/>
      <c r="N33" s="781"/>
      <c r="O33" s="781"/>
      <c r="P33" s="782"/>
      <c r="Q33" s="783">
        <v>16368</v>
      </c>
      <c r="R33" s="784"/>
      <c r="S33" s="784"/>
      <c r="T33" s="784"/>
      <c r="U33" s="784"/>
      <c r="V33" s="784">
        <v>15945</v>
      </c>
      <c r="W33" s="784"/>
      <c r="X33" s="784"/>
      <c r="Y33" s="784"/>
      <c r="Z33" s="784"/>
      <c r="AA33" s="784">
        <f>Q33-V33</f>
        <v>423</v>
      </c>
      <c r="AB33" s="784"/>
      <c r="AC33" s="784"/>
      <c r="AD33" s="784"/>
      <c r="AE33" s="785"/>
      <c r="AF33" s="786">
        <v>1812</v>
      </c>
      <c r="AG33" s="787"/>
      <c r="AH33" s="787"/>
      <c r="AI33" s="787"/>
      <c r="AJ33" s="788"/>
      <c r="AK33" s="831">
        <v>6346</v>
      </c>
      <c r="AL33" s="832"/>
      <c r="AM33" s="832"/>
      <c r="AN33" s="832"/>
      <c r="AO33" s="832"/>
      <c r="AP33" s="832">
        <v>118126</v>
      </c>
      <c r="AQ33" s="832"/>
      <c r="AR33" s="832"/>
      <c r="AS33" s="832"/>
      <c r="AT33" s="832"/>
      <c r="AU33" s="832">
        <v>51975</v>
      </c>
      <c r="AV33" s="832"/>
      <c r="AW33" s="832"/>
      <c r="AX33" s="832"/>
      <c r="AY33" s="832"/>
      <c r="AZ33" s="828" t="s">
        <v>592</v>
      </c>
      <c r="BA33" s="828"/>
      <c r="BB33" s="828"/>
      <c r="BC33" s="828"/>
      <c r="BD33" s="828"/>
      <c r="BE33" s="829" t="s">
        <v>409</v>
      </c>
      <c r="BF33" s="829"/>
      <c r="BG33" s="829"/>
      <c r="BH33" s="829"/>
      <c r="BI33" s="830"/>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t="s">
        <v>412</v>
      </c>
      <c r="C34" s="781"/>
      <c r="D34" s="781"/>
      <c r="E34" s="781"/>
      <c r="F34" s="781"/>
      <c r="G34" s="781"/>
      <c r="H34" s="781"/>
      <c r="I34" s="781"/>
      <c r="J34" s="781"/>
      <c r="K34" s="781"/>
      <c r="L34" s="781"/>
      <c r="M34" s="781"/>
      <c r="N34" s="781"/>
      <c r="O34" s="781"/>
      <c r="P34" s="782"/>
      <c r="Q34" s="783">
        <v>649</v>
      </c>
      <c r="R34" s="784"/>
      <c r="S34" s="784"/>
      <c r="T34" s="784"/>
      <c r="U34" s="784"/>
      <c r="V34" s="784">
        <v>649</v>
      </c>
      <c r="W34" s="784"/>
      <c r="X34" s="784"/>
      <c r="Y34" s="784"/>
      <c r="Z34" s="784"/>
      <c r="AA34" s="784">
        <v>0</v>
      </c>
      <c r="AB34" s="784"/>
      <c r="AC34" s="784"/>
      <c r="AD34" s="784"/>
      <c r="AE34" s="785"/>
      <c r="AF34" s="786" t="s">
        <v>130</v>
      </c>
      <c r="AG34" s="787"/>
      <c r="AH34" s="787"/>
      <c r="AI34" s="787"/>
      <c r="AJ34" s="788"/>
      <c r="AK34" s="831">
        <v>37</v>
      </c>
      <c r="AL34" s="832"/>
      <c r="AM34" s="832"/>
      <c r="AN34" s="832"/>
      <c r="AO34" s="832"/>
      <c r="AP34" s="832">
        <v>2547</v>
      </c>
      <c r="AQ34" s="832"/>
      <c r="AR34" s="832"/>
      <c r="AS34" s="832"/>
      <c r="AT34" s="832"/>
      <c r="AU34" s="828" t="s">
        <v>592</v>
      </c>
      <c r="AV34" s="828"/>
      <c r="AW34" s="828"/>
      <c r="AX34" s="828"/>
      <c r="AY34" s="828"/>
      <c r="AZ34" s="828" t="s">
        <v>592</v>
      </c>
      <c r="BA34" s="828"/>
      <c r="BB34" s="828"/>
      <c r="BC34" s="828"/>
      <c r="BD34" s="828"/>
      <c r="BE34" s="829" t="s">
        <v>414</v>
      </c>
      <c r="BF34" s="829"/>
      <c r="BG34" s="829"/>
      <c r="BH34" s="829"/>
      <c r="BI34" s="830"/>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1"/>
      <c r="AL35" s="832"/>
      <c r="AM35" s="832"/>
      <c r="AN35" s="832"/>
      <c r="AO35" s="832"/>
      <c r="AP35" s="832"/>
      <c r="AQ35" s="832"/>
      <c r="AR35" s="832"/>
      <c r="AS35" s="832"/>
      <c r="AT35" s="832"/>
      <c r="AU35" s="832"/>
      <c r="AV35" s="832"/>
      <c r="AW35" s="832"/>
      <c r="AX35" s="832"/>
      <c r="AY35" s="832"/>
      <c r="AZ35" s="828"/>
      <c r="BA35" s="828"/>
      <c r="BB35" s="828"/>
      <c r="BC35" s="828"/>
      <c r="BD35" s="828"/>
      <c r="BE35" s="829"/>
      <c r="BF35" s="829"/>
      <c r="BG35" s="829"/>
      <c r="BH35" s="829"/>
      <c r="BI35" s="830"/>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1"/>
      <c r="AL36" s="832"/>
      <c r="AM36" s="832"/>
      <c r="AN36" s="832"/>
      <c r="AO36" s="832"/>
      <c r="AP36" s="832"/>
      <c r="AQ36" s="832"/>
      <c r="AR36" s="832"/>
      <c r="AS36" s="832"/>
      <c r="AT36" s="832"/>
      <c r="AU36" s="832"/>
      <c r="AV36" s="832"/>
      <c r="AW36" s="832"/>
      <c r="AX36" s="832"/>
      <c r="AY36" s="832"/>
      <c r="AZ36" s="828"/>
      <c r="BA36" s="828"/>
      <c r="BB36" s="828"/>
      <c r="BC36" s="828"/>
      <c r="BD36" s="828"/>
      <c r="BE36" s="829"/>
      <c r="BF36" s="829"/>
      <c r="BG36" s="829"/>
      <c r="BH36" s="829"/>
      <c r="BI36" s="830"/>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1"/>
      <c r="AL37" s="832"/>
      <c r="AM37" s="832"/>
      <c r="AN37" s="832"/>
      <c r="AO37" s="832"/>
      <c r="AP37" s="832"/>
      <c r="AQ37" s="832"/>
      <c r="AR37" s="832"/>
      <c r="AS37" s="832"/>
      <c r="AT37" s="832"/>
      <c r="AU37" s="832"/>
      <c r="AV37" s="832"/>
      <c r="AW37" s="832"/>
      <c r="AX37" s="832"/>
      <c r="AY37" s="832"/>
      <c r="AZ37" s="828"/>
      <c r="BA37" s="828"/>
      <c r="BB37" s="828"/>
      <c r="BC37" s="828"/>
      <c r="BD37" s="828"/>
      <c r="BE37" s="829"/>
      <c r="BF37" s="829"/>
      <c r="BG37" s="829"/>
      <c r="BH37" s="829"/>
      <c r="BI37" s="830"/>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1"/>
      <c r="AL38" s="832"/>
      <c r="AM38" s="832"/>
      <c r="AN38" s="832"/>
      <c r="AO38" s="832"/>
      <c r="AP38" s="832"/>
      <c r="AQ38" s="832"/>
      <c r="AR38" s="832"/>
      <c r="AS38" s="832"/>
      <c r="AT38" s="832"/>
      <c r="AU38" s="832"/>
      <c r="AV38" s="832"/>
      <c r="AW38" s="832"/>
      <c r="AX38" s="832"/>
      <c r="AY38" s="832"/>
      <c r="AZ38" s="828"/>
      <c r="BA38" s="828"/>
      <c r="BB38" s="828"/>
      <c r="BC38" s="828"/>
      <c r="BD38" s="828"/>
      <c r="BE38" s="829"/>
      <c r="BF38" s="829"/>
      <c r="BG38" s="829"/>
      <c r="BH38" s="829"/>
      <c r="BI38" s="830"/>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1"/>
      <c r="AL39" s="832"/>
      <c r="AM39" s="832"/>
      <c r="AN39" s="832"/>
      <c r="AO39" s="832"/>
      <c r="AP39" s="832"/>
      <c r="AQ39" s="832"/>
      <c r="AR39" s="832"/>
      <c r="AS39" s="832"/>
      <c r="AT39" s="832"/>
      <c r="AU39" s="832"/>
      <c r="AV39" s="832"/>
      <c r="AW39" s="832"/>
      <c r="AX39" s="832"/>
      <c r="AY39" s="832"/>
      <c r="AZ39" s="828"/>
      <c r="BA39" s="828"/>
      <c r="BB39" s="828"/>
      <c r="BC39" s="828"/>
      <c r="BD39" s="828"/>
      <c r="BE39" s="829"/>
      <c r="BF39" s="829"/>
      <c r="BG39" s="829"/>
      <c r="BH39" s="829"/>
      <c r="BI39" s="830"/>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1"/>
      <c r="AL40" s="832"/>
      <c r="AM40" s="832"/>
      <c r="AN40" s="832"/>
      <c r="AO40" s="832"/>
      <c r="AP40" s="832"/>
      <c r="AQ40" s="832"/>
      <c r="AR40" s="832"/>
      <c r="AS40" s="832"/>
      <c r="AT40" s="832"/>
      <c r="AU40" s="832"/>
      <c r="AV40" s="832"/>
      <c r="AW40" s="832"/>
      <c r="AX40" s="832"/>
      <c r="AY40" s="832"/>
      <c r="AZ40" s="828"/>
      <c r="BA40" s="828"/>
      <c r="BB40" s="828"/>
      <c r="BC40" s="828"/>
      <c r="BD40" s="828"/>
      <c r="BE40" s="829"/>
      <c r="BF40" s="829"/>
      <c r="BG40" s="829"/>
      <c r="BH40" s="829"/>
      <c r="BI40" s="830"/>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1"/>
      <c r="AL41" s="832"/>
      <c r="AM41" s="832"/>
      <c r="AN41" s="832"/>
      <c r="AO41" s="832"/>
      <c r="AP41" s="832"/>
      <c r="AQ41" s="832"/>
      <c r="AR41" s="832"/>
      <c r="AS41" s="832"/>
      <c r="AT41" s="832"/>
      <c r="AU41" s="832"/>
      <c r="AV41" s="832"/>
      <c r="AW41" s="832"/>
      <c r="AX41" s="832"/>
      <c r="AY41" s="832"/>
      <c r="AZ41" s="828"/>
      <c r="BA41" s="828"/>
      <c r="BB41" s="828"/>
      <c r="BC41" s="828"/>
      <c r="BD41" s="828"/>
      <c r="BE41" s="829"/>
      <c r="BF41" s="829"/>
      <c r="BG41" s="829"/>
      <c r="BH41" s="829"/>
      <c r="BI41" s="830"/>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1"/>
      <c r="AL42" s="832"/>
      <c r="AM42" s="832"/>
      <c r="AN42" s="832"/>
      <c r="AO42" s="832"/>
      <c r="AP42" s="832"/>
      <c r="AQ42" s="832"/>
      <c r="AR42" s="832"/>
      <c r="AS42" s="832"/>
      <c r="AT42" s="832"/>
      <c r="AU42" s="832"/>
      <c r="AV42" s="832"/>
      <c r="AW42" s="832"/>
      <c r="AX42" s="832"/>
      <c r="AY42" s="832"/>
      <c r="AZ42" s="828"/>
      <c r="BA42" s="828"/>
      <c r="BB42" s="828"/>
      <c r="BC42" s="828"/>
      <c r="BD42" s="828"/>
      <c r="BE42" s="829"/>
      <c r="BF42" s="829"/>
      <c r="BG42" s="829"/>
      <c r="BH42" s="829"/>
      <c r="BI42" s="830"/>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1"/>
      <c r="AL43" s="832"/>
      <c r="AM43" s="832"/>
      <c r="AN43" s="832"/>
      <c r="AO43" s="832"/>
      <c r="AP43" s="832"/>
      <c r="AQ43" s="832"/>
      <c r="AR43" s="832"/>
      <c r="AS43" s="832"/>
      <c r="AT43" s="832"/>
      <c r="AU43" s="832"/>
      <c r="AV43" s="832"/>
      <c r="AW43" s="832"/>
      <c r="AX43" s="832"/>
      <c r="AY43" s="832"/>
      <c r="AZ43" s="828"/>
      <c r="BA43" s="828"/>
      <c r="BB43" s="828"/>
      <c r="BC43" s="828"/>
      <c r="BD43" s="828"/>
      <c r="BE43" s="829"/>
      <c r="BF43" s="829"/>
      <c r="BG43" s="829"/>
      <c r="BH43" s="829"/>
      <c r="BI43" s="830"/>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1"/>
      <c r="AL44" s="832"/>
      <c r="AM44" s="832"/>
      <c r="AN44" s="832"/>
      <c r="AO44" s="832"/>
      <c r="AP44" s="832"/>
      <c r="AQ44" s="832"/>
      <c r="AR44" s="832"/>
      <c r="AS44" s="832"/>
      <c r="AT44" s="832"/>
      <c r="AU44" s="832"/>
      <c r="AV44" s="832"/>
      <c r="AW44" s="832"/>
      <c r="AX44" s="832"/>
      <c r="AY44" s="832"/>
      <c r="AZ44" s="828"/>
      <c r="BA44" s="828"/>
      <c r="BB44" s="828"/>
      <c r="BC44" s="828"/>
      <c r="BD44" s="828"/>
      <c r="BE44" s="829"/>
      <c r="BF44" s="829"/>
      <c r="BG44" s="829"/>
      <c r="BH44" s="829"/>
      <c r="BI44" s="830"/>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1"/>
      <c r="AL45" s="832"/>
      <c r="AM45" s="832"/>
      <c r="AN45" s="832"/>
      <c r="AO45" s="832"/>
      <c r="AP45" s="832"/>
      <c r="AQ45" s="832"/>
      <c r="AR45" s="832"/>
      <c r="AS45" s="832"/>
      <c r="AT45" s="832"/>
      <c r="AU45" s="832"/>
      <c r="AV45" s="832"/>
      <c r="AW45" s="832"/>
      <c r="AX45" s="832"/>
      <c r="AY45" s="832"/>
      <c r="AZ45" s="828"/>
      <c r="BA45" s="828"/>
      <c r="BB45" s="828"/>
      <c r="BC45" s="828"/>
      <c r="BD45" s="828"/>
      <c r="BE45" s="829"/>
      <c r="BF45" s="829"/>
      <c r="BG45" s="829"/>
      <c r="BH45" s="829"/>
      <c r="BI45" s="830"/>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1"/>
      <c r="AL46" s="832"/>
      <c r="AM46" s="832"/>
      <c r="AN46" s="832"/>
      <c r="AO46" s="832"/>
      <c r="AP46" s="832"/>
      <c r="AQ46" s="832"/>
      <c r="AR46" s="832"/>
      <c r="AS46" s="832"/>
      <c r="AT46" s="832"/>
      <c r="AU46" s="832"/>
      <c r="AV46" s="832"/>
      <c r="AW46" s="832"/>
      <c r="AX46" s="832"/>
      <c r="AY46" s="832"/>
      <c r="AZ46" s="828"/>
      <c r="BA46" s="828"/>
      <c r="BB46" s="828"/>
      <c r="BC46" s="828"/>
      <c r="BD46" s="828"/>
      <c r="BE46" s="829"/>
      <c r="BF46" s="829"/>
      <c r="BG46" s="829"/>
      <c r="BH46" s="829"/>
      <c r="BI46" s="830"/>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1"/>
      <c r="AL47" s="832"/>
      <c r="AM47" s="832"/>
      <c r="AN47" s="832"/>
      <c r="AO47" s="832"/>
      <c r="AP47" s="832"/>
      <c r="AQ47" s="832"/>
      <c r="AR47" s="832"/>
      <c r="AS47" s="832"/>
      <c r="AT47" s="832"/>
      <c r="AU47" s="832"/>
      <c r="AV47" s="832"/>
      <c r="AW47" s="832"/>
      <c r="AX47" s="832"/>
      <c r="AY47" s="832"/>
      <c r="AZ47" s="828"/>
      <c r="BA47" s="828"/>
      <c r="BB47" s="828"/>
      <c r="BC47" s="828"/>
      <c r="BD47" s="828"/>
      <c r="BE47" s="829"/>
      <c r="BF47" s="829"/>
      <c r="BG47" s="829"/>
      <c r="BH47" s="829"/>
      <c r="BI47" s="830"/>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1"/>
      <c r="AL48" s="832"/>
      <c r="AM48" s="832"/>
      <c r="AN48" s="832"/>
      <c r="AO48" s="832"/>
      <c r="AP48" s="832"/>
      <c r="AQ48" s="832"/>
      <c r="AR48" s="832"/>
      <c r="AS48" s="832"/>
      <c r="AT48" s="832"/>
      <c r="AU48" s="832"/>
      <c r="AV48" s="832"/>
      <c r="AW48" s="832"/>
      <c r="AX48" s="832"/>
      <c r="AY48" s="832"/>
      <c r="AZ48" s="828"/>
      <c r="BA48" s="828"/>
      <c r="BB48" s="828"/>
      <c r="BC48" s="828"/>
      <c r="BD48" s="828"/>
      <c r="BE48" s="829"/>
      <c r="BF48" s="829"/>
      <c r="BG48" s="829"/>
      <c r="BH48" s="829"/>
      <c r="BI48" s="830"/>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1"/>
      <c r="AL49" s="832"/>
      <c r="AM49" s="832"/>
      <c r="AN49" s="832"/>
      <c r="AO49" s="832"/>
      <c r="AP49" s="832"/>
      <c r="AQ49" s="832"/>
      <c r="AR49" s="832"/>
      <c r="AS49" s="832"/>
      <c r="AT49" s="832"/>
      <c r="AU49" s="832"/>
      <c r="AV49" s="832"/>
      <c r="AW49" s="832"/>
      <c r="AX49" s="832"/>
      <c r="AY49" s="832"/>
      <c r="AZ49" s="828"/>
      <c r="BA49" s="828"/>
      <c r="BB49" s="828"/>
      <c r="BC49" s="828"/>
      <c r="BD49" s="828"/>
      <c r="BE49" s="829"/>
      <c r="BF49" s="829"/>
      <c r="BG49" s="829"/>
      <c r="BH49" s="829"/>
      <c r="BI49" s="830"/>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3"/>
      <c r="R50" s="834"/>
      <c r="S50" s="834"/>
      <c r="T50" s="834"/>
      <c r="U50" s="834"/>
      <c r="V50" s="834"/>
      <c r="W50" s="834"/>
      <c r="X50" s="834"/>
      <c r="Y50" s="834"/>
      <c r="Z50" s="834"/>
      <c r="AA50" s="834"/>
      <c r="AB50" s="834"/>
      <c r="AC50" s="834"/>
      <c r="AD50" s="834"/>
      <c r="AE50" s="835"/>
      <c r="AF50" s="786"/>
      <c r="AG50" s="787"/>
      <c r="AH50" s="787"/>
      <c r="AI50" s="787"/>
      <c r="AJ50" s="788"/>
      <c r="AK50" s="837"/>
      <c r="AL50" s="834"/>
      <c r="AM50" s="834"/>
      <c r="AN50" s="834"/>
      <c r="AO50" s="834"/>
      <c r="AP50" s="834"/>
      <c r="AQ50" s="834"/>
      <c r="AR50" s="834"/>
      <c r="AS50" s="834"/>
      <c r="AT50" s="834"/>
      <c r="AU50" s="834"/>
      <c r="AV50" s="834"/>
      <c r="AW50" s="834"/>
      <c r="AX50" s="834"/>
      <c r="AY50" s="834"/>
      <c r="AZ50" s="836"/>
      <c r="BA50" s="836"/>
      <c r="BB50" s="836"/>
      <c r="BC50" s="836"/>
      <c r="BD50" s="836"/>
      <c r="BE50" s="829"/>
      <c r="BF50" s="829"/>
      <c r="BG50" s="829"/>
      <c r="BH50" s="829"/>
      <c r="BI50" s="830"/>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3"/>
      <c r="R51" s="834"/>
      <c r="S51" s="834"/>
      <c r="T51" s="834"/>
      <c r="U51" s="834"/>
      <c r="V51" s="834"/>
      <c r="W51" s="834"/>
      <c r="X51" s="834"/>
      <c r="Y51" s="834"/>
      <c r="Z51" s="834"/>
      <c r="AA51" s="834"/>
      <c r="AB51" s="834"/>
      <c r="AC51" s="834"/>
      <c r="AD51" s="834"/>
      <c r="AE51" s="835"/>
      <c r="AF51" s="786"/>
      <c r="AG51" s="787"/>
      <c r="AH51" s="787"/>
      <c r="AI51" s="787"/>
      <c r="AJ51" s="788"/>
      <c r="AK51" s="837"/>
      <c r="AL51" s="834"/>
      <c r="AM51" s="834"/>
      <c r="AN51" s="834"/>
      <c r="AO51" s="834"/>
      <c r="AP51" s="834"/>
      <c r="AQ51" s="834"/>
      <c r="AR51" s="834"/>
      <c r="AS51" s="834"/>
      <c r="AT51" s="834"/>
      <c r="AU51" s="834"/>
      <c r="AV51" s="834"/>
      <c r="AW51" s="834"/>
      <c r="AX51" s="834"/>
      <c r="AY51" s="834"/>
      <c r="AZ51" s="836"/>
      <c r="BA51" s="836"/>
      <c r="BB51" s="836"/>
      <c r="BC51" s="836"/>
      <c r="BD51" s="836"/>
      <c r="BE51" s="829"/>
      <c r="BF51" s="829"/>
      <c r="BG51" s="829"/>
      <c r="BH51" s="829"/>
      <c r="BI51" s="830"/>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3"/>
      <c r="R52" s="834"/>
      <c r="S52" s="834"/>
      <c r="T52" s="834"/>
      <c r="U52" s="834"/>
      <c r="V52" s="834"/>
      <c r="W52" s="834"/>
      <c r="X52" s="834"/>
      <c r="Y52" s="834"/>
      <c r="Z52" s="834"/>
      <c r="AA52" s="834"/>
      <c r="AB52" s="834"/>
      <c r="AC52" s="834"/>
      <c r="AD52" s="834"/>
      <c r="AE52" s="835"/>
      <c r="AF52" s="786"/>
      <c r="AG52" s="787"/>
      <c r="AH52" s="787"/>
      <c r="AI52" s="787"/>
      <c r="AJ52" s="788"/>
      <c r="AK52" s="837"/>
      <c r="AL52" s="834"/>
      <c r="AM52" s="834"/>
      <c r="AN52" s="834"/>
      <c r="AO52" s="834"/>
      <c r="AP52" s="834"/>
      <c r="AQ52" s="834"/>
      <c r="AR52" s="834"/>
      <c r="AS52" s="834"/>
      <c r="AT52" s="834"/>
      <c r="AU52" s="834"/>
      <c r="AV52" s="834"/>
      <c r="AW52" s="834"/>
      <c r="AX52" s="834"/>
      <c r="AY52" s="834"/>
      <c r="AZ52" s="836"/>
      <c r="BA52" s="836"/>
      <c r="BB52" s="836"/>
      <c r="BC52" s="836"/>
      <c r="BD52" s="836"/>
      <c r="BE52" s="829"/>
      <c r="BF52" s="829"/>
      <c r="BG52" s="829"/>
      <c r="BH52" s="829"/>
      <c r="BI52" s="830"/>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3"/>
      <c r="R53" s="834"/>
      <c r="S53" s="834"/>
      <c r="T53" s="834"/>
      <c r="U53" s="834"/>
      <c r="V53" s="834"/>
      <c r="W53" s="834"/>
      <c r="X53" s="834"/>
      <c r="Y53" s="834"/>
      <c r="Z53" s="834"/>
      <c r="AA53" s="834"/>
      <c r="AB53" s="834"/>
      <c r="AC53" s="834"/>
      <c r="AD53" s="834"/>
      <c r="AE53" s="835"/>
      <c r="AF53" s="786"/>
      <c r="AG53" s="787"/>
      <c r="AH53" s="787"/>
      <c r="AI53" s="787"/>
      <c r="AJ53" s="788"/>
      <c r="AK53" s="837"/>
      <c r="AL53" s="834"/>
      <c r="AM53" s="834"/>
      <c r="AN53" s="834"/>
      <c r="AO53" s="834"/>
      <c r="AP53" s="834"/>
      <c r="AQ53" s="834"/>
      <c r="AR53" s="834"/>
      <c r="AS53" s="834"/>
      <c r="AT53" s="834"/>
      <c r="AU53" s="834"/>
      <c r="AV53" s="834"/>
      <c r="AW53" s="834"/>
      <c r="AX53" s="834"/>
      <c r="AY53" s="834"/>
      <c r="AZ53" s="836"/>
      <c r="BA53" s="836"/>
      <c r="BB53" s="836"/>
      <c r="BC53" s="836"/>
      <c r="BD53" s="836"/>
      <c r="BE53" s="829"/>
      <c r="BF53" s="829"/>
      <c r="BG53" s="829"/>
      <c r="BH53" s="829"/>
      <c r="BI53" s="830"/>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3"/>
      <c r="R54" s="834"/>
      <c r="S54" s="834"/>
      <c r="T54" s="834"/>
      <c r="U54" s="834"/>
      <c r="V54" s="834"/>
      <c r="W54" s="834"/>
      <c r="X54" s="834"/>
      <c r="Y54" s="834"/>
      <c r="Z54" s="834"/>
      <c r="AA54" s="834"/>
      <c r="AB54" s="834"/>
      <c r="AC54" s="834"/>
      <c r="AD54" s="834"/>
      <c r="AE54" s="835"/>
      <c r="AF54" s="786"/>
      <c r="AG54" s="787"/>
      <c r="AH54" s="787"/>
      <c r="AI54" s="787"/>
      <c r="AJ54" s="788"/>
      <c r="AK54" s="837"/>
      <c r="AL54" s="834"/>
      <c r="AM54" s="834"/>
      <c r="AN54" s="834"/>
      <c r="AO54" s="834"/>
      <c r="AP54" s="834"/>
      <c r="AQ54" s="834"/>
      <c r="AR54" s="834"/>
      <c r="AS54" s="834"/>
      <c r="AT54" s="834"/>
      <c r="AU54" s="834"/>
      <c r="AV54" s="834"/>
      <c r="AW54" s="834"/>
      <c r="AX54" s="834"/>
      <c r="AY54" s="834"/>
      <c r="AZ54" s="836"/>
      <c r="BA54" s="836"/>
      <c r="BB54" s="836"/>
      <c r="BC54" s="836"/>
      <c r="BD54" s="836"/>
      <c r="BE54" s="829"/>
      <c r="BF54" s="829"/>
      <c r="BG54" s="829"/>
      <c r="BH54" s="829"/>
      <c r="BI54" s="830"/>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3"/>
      <c r="R55" s="834"/>
      <c r="S55" s="834"/>
      <c r="T55" s="834"/>
      <c r="U55" s="834"/>
      <c r="V55" s="834"/>
      <c r="W55" s="834"/>
      <c r="X55" s="834"/>
      <c r="Y55" s="834"/>
      <c r="Z55" s="834"/>
      <c r="AA55" s="834"/>
      <c r="AB55" s="834"/>
      <c r="AC55" s="834"/>
      <c r="AD55" s="834"/>
      <c r="AE55" s="835"/>
      <c r="AF55" s="786"/>
      <c r="AG55" s="787"/>
      <c r="AH55" s="787"/>
      <c r="AI55" s="787"/>
      <c r="AJ55" s="788"/>
      <c r="AK55" s="837"/>
      <c r="AL55" s="834"/>
      <c r="AM55" s="834"/>
      <c r="AN55" s="834"/>
      <c r="AO55" s="834"/>
      <c r="AP55" s="834"/>
      <c r="AQ55" s="834"/>
      <c r="AR55" s="834"/>
      <c r="AS55" s="834"/>
      <c r="AT55" s="834"/>
      <c r="AU55" s="834"/>
      <c r="AV55" s="834"/>
      <c r="AW55" s="834"/>
      <c r="AX55" s="834"/>
      <c r="AY55" s="834"/>
      <c r="AZ55" s="836"/>
      <c r="BA55" s="836"/>
      <c r="BB55" s="836"/>
      <c r="BC55" s="836"/>
      <c r="BD55" s="836"/>
      <c r="BE55" s="829"/>
      <c r="BF55" s="829"/>
      <c r="BG55" s="829"/>
      <c r="BH55" s="829"/>
      <c r="BI55" s="830"/>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3"/>
      <c r="R56" s="834"/>
      <c r="S56" s="834"/>
      <c r="T56" s="834"/>
      <c r="U56" s="834"/>
      <c r="V56" s="834"/>
      <c r="W56" s="834"/>
      <c r="X56" s="834"/>
      <c r="Y56" s="834"/>
      <c r="Z56" s="834"/>
      <c r="AA56" s="834"/>
      <c r="AB56" s="834"/>
      <c r="AC56" s="834"/>
      <c r="AD56" s="834"/>
      <c r="AE56" s="835"/>
      <c r="AF56" s="786"/>
      <c r="AG56" s="787"/>
      <c r="AH56" s="787"/>
      <c r="AI56" s="787"/>
      <c r="AJ56" s="788"/>
      <c r="AK56" s="837"/>
      <c r="AL56" s="834"/>
      <c r="AM56" s="834"/>
      <c r="AN56" s="834"/>
      <c r="AO56" s="834"/>
      <c r="AP56" s="834"/>
      <c r="AQ56" s="834"/>
      <c r="AR56" s="834"/>
      <c r="AS56" s="834"/>
      <c r="AT56" s="834"/>
      <c r="AU56" s="834"/>
      <c r="AV56" s="834"/>
      <c r="AW56" s="834"/>
      <c r="AX56" s="834"/>
      <c r="AY56" s="834"/>
      <c r="AZ56" s="836"/>
      <c r="BA56" s="836"/>
      <c r="BB56" s="836"/>
      <c r="BC56" s="836"/>
      <c r="BD56" s="836"/>
      <c r="BE56" s="829"/>
      <c r="BF56" s="829"/>
      <c r="BG56" s="829"/>
      <c r="BH56" s="829"/>
      <c r="BI56" s="830"/>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3"/>
      <c r="R57" s="834"/>
      <c r="S57" s="834"/>
      <c r="T57" s="834"/>
      <c r="U57" s="834"/>
      <c r="V57" s="834"/>
      <c r="W57" s="834"/>
      <c r="X57" s="834"/>
      <c r="Y57" s="834"/>
      <c r="Z57" s="834"/>
      <c r="AA57" s="834"/>
      <c r="AB57" s="834"/>
      <c r="AC57" s="834"/>
      <c r="AD57" s="834"/>
      <c r="AE57" s="835"/>
      <c r="AF57" s="786"/>
      <c r="AG57" s="787"/>
      <c r="AH57" s="787"/>
      <c r="AI57" s="787"/>
      <c r="AJ57" s="788"/>
      <c r="AK57" s="837"/>
      <c r="AL57" s="834"/>
      <c r="AM57" s="834"/>
      <c r="AN57" s="834"/>
      <c r="AO57" s="834"/>
      <c r="AP57" s="834"/>
      <c r="AQ57" s="834"/>
      <c r="AR57" s="834"/>
      <c r="AS57" s="834"/>
      <c r="AT57" s="834"/>
      <c r="AU57" s="834"/>
      <c r="AV57" s="834"/>
      <c r="AW57" s="834"/>
      <c r="AX57" s="834"/>
      <c r="AY57" s="834"/>
      <c r="AZ57" s="836"/>
      <c r="BA57" s="836"/>
      <c r="BB57" s="836"/>
      <c r="BC57" s="836"/>
      <c r="BD57" s="836"/>
      <c r="BE57" s="829"/>
      <c r="BF57" s="829"/>
      <c r="BG57" s="829"/>
      <c r="BH57" s="829"/>
      <c r="BI57" s="830"/>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3"/>
      <c r="R58" s="834"/>
      <c r="S58" s="834"/>
      <c r="T58" s="834"/>
      <c r="U58" s="834"/>
      <c r="V58" s="834"/>
      <c r="W58" s="834"/>
      <c r="X58" s="834"/>
      <c r="Y58" s="834"/>
      <c r="Z58" s="834"/>
      <c r="AA58" s="834"/>
      <c r="AB58" s="834"/>
      <c r="AC58" s="834"/>
      <c r="AD58" s="834"/>
      <c r="AE58" s="835"/>
      <c r="AF58" s="786"/>
      <c r="AG58" s="787"/>
      <c r="AH58" s="787"/>
      <c r="AI58" s="787"/>
      <c r="AJ58" s="788"/>
      <c r="AK58" s="837"/>
      <c r="AL58" s="834"/>
      <c r="AM58" s="834"/>
      <c r="AN58" s="834"/>
      <c r="AO58" s="834"/>
      <c r="AP58" s="834"/>
      <c r="AQ58" s="834"/>
      <c r="AR58" s="834"/>
      <c r="AS58" s="834"/>
      <c r="AT58" s="834"/>
      <c r="AU58" s="834"/>
      <c r="AV58" s="834"/>
      <c r="AW58" s="834"/>
      <c r="AX58" s="834"/>
      <c r="AY58" s="834"/>
      <c r="AZ58" s="836"/>
      <c r="BA58" s="836"/>
      <c r="BB58" s="836"/>
      <c r="BC58" s="836"/>
      <c r="BD58" s="836"/>
      <c r="BE58" s="829"/>
      <c r="BF58" s="829"/>
      <c r="BG58" s="829"/>
      <c r="BH58" s="829"/>
      <c r="BI58" s="830"/>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3"/>
      <c r="R59" s="834"/>
      <c r="S59" s="834"/>
      <c r="T59" s="834"/>
      <c r="U59" s="834"/>
      <c r="V59" s="834"/>
      <c r="W59" s="834"/>
      <c r="X59" s="834"/>
      <c r="Y59" s="834"/>
      <c r="Z59" s="834"/>
      <c r="AA59" s="834"/>
      <c r="AB59" s="834"/>
      <c r="AC59" s="834"/>
      <c r="AD59" s="834"/>
      <c r="AE59" s="835"/>
      <c r="AF59" s="786"/>
      <c r="AG59" s="787"/>
      <c r="AH59" s="787"/>
      <c r="AI59" s="787"/>
      <c r="AJ59" s="788"/>
      <c r="AK59" s="837"/>
      <c r="AL59" s="834"/>
      <c r="AM59" s="834"/>
      <c r="AN59" s="834"/>
      <c r="AO59" s="834"/>
      <c r="AP59" s="834"/>
      <c r="AQ59" s="834"/>
      <c r="AR59" s="834"/>
      <c r="AS59" s="834"/>
      <c r="AT59" s="834"/>
      <c r="AU59" s="834"/>
      <c r="AV59" s="834"/>
      <c r="AW59" s="834"/>
      <c r="AX59" s="834"/>
      <c r="AY59" s="834"/>
      <c r="AZ59" s="836"/>
      <c r="BA59" s="836"/>
      <c r="BB59" s="836"/>
      <c r="BC59" s="836"/>
      <c r="BD59" s="836"/>
      <c r="BE59" s="829"/>
      <c r="BF59" s="829"/>
      <c r="BG59" s="829"/>
      <c r="BH59" s="829"/>
      <c r="BI59" s="830"/>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3"/>
      <c r="R60" s="834"/>
      <c r="S60" s="834"/>
      <c r="T60" s="834"/>
      <c r="U60" s="834"/>
      <c r="V60" s="834"/>
      <c r="W60" s="834"/>
      <c r="X60" s="834"/>
      <c r="Y60" s="834"/>
      <c r="Z60" s="834"/>
      <c r="AA60" s="834"/>
      <c r="AB60" s="834"/>
      <c r="AC60" s="834"/>
      <c r="AD60" s="834"/>
      <c r="AE60" s="835"/>
      <c r="AF60" s="786"/>
      <c r="AG60" s="787"/>
      <c r="AH60" s="787"/>
      <c r="AI60" s="787"/>
      <c r="AJ60" s="788"/>
      <c r="AK60" s="837"/>
      <c r="AL60" s="834"/>
      <c r="AM60" s="834"/>
      <c r="AN60" s="834"/>
      <c r="AO60" s="834"/>
      <c r="AP60" s="834"/>
      <c r="AQ60" s="834"/>
      <c r="AR60" s="834"/>
      <c r="AS60" s="834"/>
      <c r="AT60" s="834"/>
      <c r="AU60" s="834"/>
      <c r="AV60" s="834"/>
      <c r="AW60" s="834"/>
      <c r="AX60" s="834"/>
      <c r="AY60" s="834"/>
      <c r="AZ60" s="836"/>
      <c r="BA60" s="836"/>
      <c r="BB60" s="836"/>
      <c r="BC60" s="836"/>
      <c r="BD60" s="836"/>
      <c r="BE60" s="829"/>
      <c r="BF60" s="829"/>
      <c r="BG60" s="829"/>
      <c r="BH60" s="829"/>
      <c r="BI60" s="830"/>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3"/>
      <c r="R61" s="834"/>
      <c r="S61" s="834"/>
      <c r="T61" s="834"/>
      <c r="U61" s="834"/>
      <c r="V61" s="834"/>
      <c r="W61" s="834"/>
      <c r="X61" s="834"/>
      <c r="Y61" s="834"/>
      <c r="Z61" s="834"/>
      <c r="AA61" s="834"/>
      <c r="AB61" s="834"/>
      <c r="AC61" s="834"/>
      <c r="AD61" s="834"/>
      <c r="AE61" s="835"/>
      <c r="AF61" s="786"/>
      <c r="AG61" s="787"/>
      <c r="AH61" s="787"/>
      <c r="AI61" s="787"/>
      <c r="AJ61" s="788"/>
      <c r="AK61" s="837"/>
      <c r="AL61" s="834"/>
      <c r="AM61" s="834"/>
      <c r="AN61" s="834"/>
      <c r="AO61" s="834"/>
      <c r="AP61" s="834"/>
      <c r="AQ61" s="834"/>
      <c r="AR61" s="834"/>
      <c r="AS61" s="834"/>
      <c r="AT61" s="834"/>
      <c r="AU61" s="834"/>
      <c r="AV61" s="834"/>
      <c r="AW61" s="834"/>
      <c r="AX61" s="834"/>
      <c r="AY61" s="834"/>
      <c r="AZ61" s="836"/>
      <c r="BA61" s="836"/>
      <c r="BB61" s="836"/>
      <c r="BC61" s="836"/>
      <c r="BD61" s="836"/>
      <c r="BE61" s="829"/>
      <c r="BF61" s="829"/>
      <c r="BG61" s="829"/>
      <c r="BH61" s="829"/>
      <c r="BI61" s="830"/>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3"/>
      <c r="R62" s="834"/>
      <c r="S62" s="834"/>
      <c r="T62" s="834"/>
      <c r="U62" s="834"/>
      <c r="V62" s="834"/>
      <c r="W62" s="834"/>
      <c r="X62" s="834"/>
      <c r="Y62" s="834"/>
      <c r="Z62" s="834"/>
      <c r="AA62" s="834"/>
      <c r="AB62" s="834"/>
      <c r="AC62" s="834"/>
      <c r="AD62" s="834"/>
      <c r="AE62" s="835"/>
      <c r="AF62" s="786"/>
      <c r="AG62" s="787"/>
      <c r="AH62" s="787"/>
      <c r="AI62" s="787"/>
      <c r="AJ62" s="788"/>
      <c r="AK62" s="837"/>
      <c r="AL62" s="834"/>
      <c r="AM62" s="834"/>
      <c r="AN62" s="834"/>
      <c r="AO62" s="834"/>
      <c r="AP62" s="834"/>
      <c r="AQ62" s="834"/>
      <c r="AR62" s="834"/>
      <c r="AS62" s="834"/>
      <c r="AT62" s="834"/>
      <c r="AU62" s="834"/>
      <c r="AV62" s="834"/>
      <c r="AW62" s="834"/>
      <c r="AX62" s="834"/>
      <c r="AY62" s="834"/>
      <c r="AZ62" s="836"/>
      <c r="BA62" s="836"/>
      <c r="BB62" s="836"/>
      <c r="BC62" s="836"/>
      <c r="BD62" s="836"/>
      <c r="BE62" s="829"/>
      <c r="BF62" s="829"/>
      <c r="BG62" s="829"/>
      <c r="BH62" s="829"/>
      <c r="BI62" s="830"/>
      <c r="BJ62" s="845" t="s">
        <v>415</v>
      </c>
      <c r="BK62" s="808"/>
      <c r="BL62" s="808"/>
      <c r="BM62" s="808"/>
      <c r="BN62" s="809"/>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393</v>
      </c>
      <c r="B63" s="789" t="s">
        <v>416</v>
      </c>
      <c r="C63" s="790"/>
      <c r="D63" s="790"/>
      <c r="E63" s="790"/>
      <c r="F63" s="790"/>
      <c r="G63" s="790"/>
      <c r="H63" s="790"/>
      <c r="I63" s="790"/>
      <c r="J63" s="790"/>
      <c r="K63" s="790"/>
      <c r="L63" s="790"/>
      <c r="M63" s="790"/>
      <c r="N63" s="790"/>
      <c r="O63" s="790"/>
      <c r="P63" s="791"/>
      <c r="Q63" s="838"/>
      <c r="R63" s="839"/>
      <c r="S63" s="839"/>
      <c r="T63" s="839"/>
      <c r="U63" s="839"/>
      <c r="V63" s="839"/>
      <c r="W63" s="839"/>
      <c r="X63" s="839"/>
      <c r="Y63" s="839"/>
      <c r="Z63" s="839"/>
      <c r="AA63" s="839"/>
      <c r="AB63" s="839"/>
      <c r="AC63" s="839"/>
      <c r="AD63" s="839"/>
      <c r="AE63" s="840"/>
      <c r="AF63" s="841">
        <v>14121</v>
      </c>
      <c r="AG63" s="842"/>
      <c r="AH63" s="842"/>
      <c r="AI63" s="842"/>
      <c r="AJ63" s="843"/>
      <c r="AK63" s="844"/>
      <c r="AL63" s="839"/>
      <c r="AM63" s="839"/>
      <c r="AN63" s="839"/>
      <c r="AO63" s="839"/>
      <c r="AP63" s="846">
        <v>124952</v>
      </c>
      <c r="AQ63" s="847"/>
      <c r="AR63" s="847"/>
      <c r="AS63" s="847"/>
      <c r="AT63" s="848"/>
      <c r="AU63" s="846">
        <v>54518</v>
      </c>
      <c r="AV63" s="847"/>
      <c r="AW63" s="847"/>
      <c r="AX63" s="847"/>
      <c r="AY63" s="848"/>
      <c r="AZ63" s="849"/>
      <c r="BA63" s="849"/>
      <c r="BB63" s="849"/>
      <c r="BC63" s="849"/>
      <c r="BD63" s="849"/>
      <c r="BE63" s="850"/>
      <c r="BF63" s="850"/>
      <c r="BG63" s="850"/>
      <c r="BH63" s="850"/>
      <c r="BI63" s="851"/>
      <c r="BJ63" s="852" t="s">
        <v>417</v>
      </c>
      <c r="BK63" s="847"/>
      <c r="BL63" s="847"/>
      <c r="BM63" s="847"/>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419</v>
      </c>
      <c r="B66" s="728"/>
      <c r="C66" s="728"/>
      <c r="D66" s="728"/>
      <c r="E66" s="728"/>
      <c r="F66" s="728"/>
      <c r="G66" s="728"/>
      <c r="H66" s="728"/>
      <c r="I66" s="728"/>
      <c r="J66" s="728"/>
      <c r="K66" s="728"/>
      <c r="L66" s="728"/>
      <c r="M66" s="728"/>
      <c r="N66" s="728"/>
      <c r="O66" s="728"/>
      <c r="P66" s="729"/>
      <c r="Q66" s="733" t="s">
        <v>420</v>
      </c>
      <c r="R66" s="734"/>
      <c r="S66" s="734"/>
      <c r="T66" s="734"/>
      <c r="U66" s="735"/>
      <c r="V66" s="733" t="s">
        <v>421</v>
      </c>
      <c r="W66" s="734"/>
      <c r="X66" s="734"/>
      <c r="Y66" s="734"/>
      <c r="Z66" s="735"/>
      <c r="AA66" s="733" t="s">
        <v>422</v>
      </c>
      <c r="AB66" s="734"/>
      <c r="AC66" s="734"/>
      <c r="AD66" s="734"/>
      <c r="AE66" s="735"/>
      <c r="AF66" s="854" t="s">
        <v>423</v>
      </c>
      <c r="AG66" s="814"/>
      <c r="AH66" s="814"/>
      <c r="AI66" s="814"/>
      <c r="AJ66" s="855"/>
      <c r="AK66" s="733" t="s">
        <v>424</v>
      </c>
      <c r="AL66" s="728"/>
      <c r="AM66" s="728"/>
      <c r="AN66" s="728"/>
      <c r="AO66" s="729"/>
      <c r="AP66" s="733" t="s">
        <v>425</v>
      </c>
      <c r="AQ66" s="734"/>
      <c r="AR66" s="734"/>
      <c r="AS66" s="734"/>
      <c r="AT66" s="735"/>
      <c r="AU66" s="733" t="s">
        <v>426</v>
      </c>
      <c r="AV66" s="734"/>
      <c r="AW66" s="734"/>
      <c r="AX66" s="734"/>
      <c r="AY66" s="735"/>
      <c r="AZ66" s="733" t="s">
        <v>378</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7"/>
      <c r="AH67" s="817"/>
      <c r="AI67" s="817"/>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593</v>
      </c>
      <c r="C68" s="870"/>
      <c r="D68" s="870"/>
      <c r="E68" s="870"/>
      <c r="F68" s="870"/>
      <c r="G68" s="870"/>
      <c r="H68" s="870"/>
      <c r="I68" s="870"/>
      <c r="J68" s="870"/>
      <c r="K68" s="870"/>
      <c r="L68" s="870"/>
      <c r="M68" s="870"/>
      <c r="N68" s="870"/>
      <c r="O68" s="870"/>
      <c r="P68" s="871"/>
      <c r="Q68" s="872">
        <v>21460</v>
      </c>
      <c r="R68" s="866"/>
      <c r="S68" s="866"/>
      <c r="T68" s="866"/>
      <c r="U68" s="866"/>
      <c r="V68" s="866">
        <v>20757</v>
      </c>
      <c r="W68" s="866"/>
      <c r="X68" s="866"/>
      <c r="Y68" s="866"/>
      <c r="Z68" s="866"/>
      <c r="AA68" s="866">
        <v>704</v>
      </c>
      <c r="AB68" s="866"/>
      <c r="AC68" s="866"/>
      <c r="AD68" s="866"/>
      <c r="AE68" s="866"/>
      <c r="AF68" s="866">
        <v>704</v>
      </c>
      <c r="AG68" s="866"/>
      <c r="AH68" s="866"/>
      <c r="AI68" s="866"/>
      <c r="AJ68" s="866"/>
      <c r="AK68" s="866">
        <v>118</v>
      </c>
      <c r="AL68" s="866"/>
      <c r="AM68" s="866"/>
      <c r="AN68" s="866"/>
      <c r="AO68" s="866"/>
      <c r="AP68" s="866" t="s">
        <v>592</v>
      </c>
      <c r="AQ68" s="866"/>
      <c r="AR68" s="866"/>
      <c r="AS68" s="866"/>
      <c r="AT68" s="866"/>
      <c r="AU68" s="866" t="s">
        <v>592</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594</v>
      </c>
      <c r="C69" s="874"/>
      <c r="D69" s="874"/>
      <c r="E69" s="874"/>
      <c r="F69" s="874"/>
      <c r="G69" s="874"/>
      <c r="H69" s="874"/>
      <c r="I69" s="874"/>
      <c r="J69" s="874"/>
      <c r="K69" s="874"/>
      <c r="L69" s="874"/>
      <c r="M69" s="874"/>
      <c r="N69" s="874"/>
      <c r="O69" s="874"/>
      <c r="P69" s="875"/>
      <c r="Q69" s="876">
        <v>179</v>
      </c>
      <c r="R69" s="832"/>
      <c r="S69" s="832"/>
      <c r="T69" s="832"/>
      <c r="U69" s="832"/>
      <c r="V69" s="832">
        <v>133</v>
      </c>
      <c r="W69" s="832"/>
      <c r="X69" s="832"/>
      <c r="Y69" s="832"/>
      <c r="Z69" s="832"/>
      <c r="AA69" s="832">
        <v>47</v>
      </c>
      <c r="AB69" s="832"/>
      <c r="AC69" s="832"/>
      <c r="AD69" s="832"/>
      <c r="AE69" s="832"/>
      <c r="AF69" s="832">
        <v>47</v>
      </c>
      <c r="AG69" s="832"/>
      <c r="AH69" s="832"/>
      <c r="AI69" s="832"/>
      <c r="AJ69" s="832"/>
      <c r="AK69" s="832" t="s">
        <v>592</v>
      </c>
      <c r="AL69" s="832"/>
      <c r="AM69" s="832"/>
      <c r="AN69" s="832"/>
      <c r="AO69" s="832"/>
      <c r="AP69" s="832" t="s">
        <v>592</v>
      </c>
      <c r="AQ69" s="832"/>
      <c r="AR69" s="832"/>
      <c r="AS69" s="832"/>
      <c r="AT69" s="832"/>
      <c r="AU69" s="832" t="s">
        <v>592</v>
      </c>
      <c r="AV69" s="832"/>
      <c r="AW69" s="832"/>
      <c r="AX69" s="832"/>
      <c r="AY69" s="832"/>
      <c r="AZ69" s="829"/>
      <c r="BA69" s="829"/>
      <c r="BB69" s="829"/>
      <c r="BC69" s="829"/>
      <c r="BD69" s="830"/>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595</v>
      </c>
      <c r="C70" s="874"/>
      <c r="D70" s="874"/>
      <c r="E70" s="874"/>
      <c r="F70" s="874"/>
      <c r="G70" s="874"/>
      <c r="H70" s="874"/>
      <c r="I70" s="874"/>
      <c r="J70" s="874"/>
      <c r="K70" s="874"/>
      <c r="L70" s="874"/>
      <c r="M70" s="874"/>
      <c r="N70" s="874"/>
      <c r="O70" s="874"/>
      <c r="P70" s="875"/>
      <c r="Q70" s="876">
        <v>107</v>
      </c>
      <c r="R70" s="832"/>
      <c r="S70" s="832"/>
      <c r="T70" s="832"/>
      <c r="U70" s="832"/>
      <c r="V70" s="832">
        <v>106</v>
      </c>
      <c r="W70" s="832"/>
      <c r="X70" s="832"/>
      <c r="Y70" s="832"/>
      <c r="Z70" s="832"/>
      <c r="AA70" s="832">
        <v>1</v>
      </c>
      <c r="AB70" s="832"/>
      <c r="AC70" s="832"/>
      <c r="AD70" s="832"/>
      <c r="AE70" s="832"/>
      <c r="AF70" s="832">
        <v>1</v>
      </c>
      <c r="AG70" s="832"/>
      <c r="AH70" s="832"/>
      <c r="AI70" s="832"/>
      <c r="AJ70" s="832"/>
      <c r="AK70" s="832">
        <v>8</v>
      </c>
      <c r="AL70" s="832"/>
      <c r="AM70" s="832"/>
      <c r="AN70" s="832"/>
      <c r="AO70" s="832"/>
      <c r="AP70" s="832" t="s">
        <v>592</v>
      </c>
      <c r="AQ70" s="832"/>
      <c r="AR70" s="832"/>
      <c r="AS70" s="832"/>
      <c r="AT70" s="832"/>
      <c r="AU70" s="832" t="s">
        <v>592</v>
      </c>
      <c r="AV70" s="832"/>
      <c r="AW70" s="832"/>
      <c r="AX70" s="832"/>
      <c r="AY70" s="832"/>
      <c r="AZ70" s="829"/>
      <c r="BA70" s="829"/>
      <c r="BB70" s="829"/>
      <c r="BC70" s="829"/>
      <c r="BD70" s="830"/>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596</v>
      </c>
      <c r="C71" s="874"/>
      <c r="D71" s="874"/>
      <c r="E71" s="874"/>
      <c r="F71" s="874"/>
      <c r="G71" s="874"/>
      <c r="H71" s="874"/>
      <c r="I71" s="874"/>
      <c r="J71" s="874"/>
      <c r="K71" s="874"/>
      <c r="L71" s="874"/>
      <c r="M71" s="874"/>
      <c r="N71" s="874"/>
      <c r="O71" s="874"/>
      <c r="P71" s="875"/>
      <c r="Q71" s="876">
        <v>101</v>
      </c>
      <c r="R71" s="832"/>
      <c r="S71" s="832"/>
      <c r="T71" s="832"/>
      <c r="U71" s="832"/>
      <c r="V71" s="832">
        <v>61</v>
      </c>
      <c r="W71" s="832"/>
      <c r="X71" s="832"/>
      <c r="Y71" s="832"/>
      <c r="Z71" s="832"/>
      <c r="AA71" s="832">
        <v>40</v>
      </c>
      <c r="AB71" s="832"/>
      <c r="AC71" s="832"/>
      <c r="AD71" s="832"/>
      <c r="AE71" s="832"/>
      <c r="AF71" s="832">
        <v>40</v>
      </c>
      <c r="AG71" s="832"/>
      <c r="AH71" s="832"/>
      <c r="AI71" s="832"/>
      <c r="AJ71" s="832"/>
      <c r="AK71" s="832" t="s">
        <v>592</v>
      </c>
      <c r="AL71" s="832"/>
      <c r="AM71" s="832"/>
      <c r="AN71" s="832"/>
      <c r="AO71" s="832"/>
      <c r="AP71" s="832" t="s">
        <v>592</v>
      </c>
      <c r="AQ71" s="832"/>
      <c r="AR71" s="832"/>
      <c r="AS71" s="832"/>
      <c r="AT71" s="832"/>
      <c r="AU71" s="832" t="s">
        <v>592</v>
      </c>
      <c r="AV71" s="832"/>
      <c r="AW71" s="832"/>
      <c r="AX71" s="832"/>
      <c r="AY71" s="832"/>
      <c r="AZ71" s="829"/>
      <c r="BA71" s="829"/>
      <c r="BB71" s="829"/>
      <c r="BC71" s="829"/>
      <c r="BD71" s="830"/>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597</v>
      </c>
      <c r="C72" s="874"/>
      <c r="D72" s="874"/>
      <c r="E72" s="874"/>
      <c r="F72" s="874"/>
      <c r="G72" s="874"/>
      <c r="H72" s="874"/>
      <c r="I72" s="874"/>
      <c r="J72" s="874"/>
      <c r="K72" s="874"/>
      <c r="L72" s="874"/>
      <c r="M72" s="874"/>
      <c r="N72" s="874"/>
      <c r="O72" s="874"/>
      <c r="P72" s="875"/>
      <c r="Q72" s="876">
        <v>3634</v>
      </c>
      <c r="R72" s="832"/>
      <c r="S72" s="832"/>
      <c r="T72" s="832"/>
      <c r="U72" s="832"/>
      <c r="V72" s="832">
        <v>3409</v>
      </c>
      <c r="W72" s="832"/>
      <c r="X72" s="832"/>
      <c r="Y72" s="832"/>
      <c r="Z72" s="832"/>
      <c r="AA72" s="832">
        <v>225</v>
      </c>
      <c r="AB72" s="832"/>
      <c r="AC72" s="832"/>
      <c r="AD72" s="832"/>
      <c r="AE72" s="832"/>
      <c r="AF72" s="832">
        <v>225</v>
      </c>
      <c r="AG72" s="832"/>
      <c r="AH72" s="832"/>
      <c r="AI72" s="832"/>
      <c r="AJ72" s="832"/>
      <c r="AK72" s="832" t="s">
        <v>592</v>
      </c>
      <c r="AL72" s="832"/>
      <c r="AM72" s="832"/>
      <c r="AN72" s="832"/>
      <c r="AO72" s="832"/>
      <c r="AP72" s="832">
        <v>9615</v>
      </c>
      <c r="AQ72" s="832"/>
      <c r="AR72" s="832"/>
      <c r="AS72" s="832"/>
      <c r="AT72" s="832"/>
      <c r="AU72" s="832">
        <v>4558</v>
      </c>
      <c r="AV72" s="832"/>
      <c r="AW72" s="832"/>
      <c r="AX72" s="832"/>
      <c r="AY72" s="832"/>
      <c r="AZ72" s="829"/>
      <c r="BA72" s="829"/>
      <c r="BB72" s="829"/>
      <c r="BC72" s="829"/>
      <c r="BD72" s="830"/>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598</v>
      </c>
      <c r="C73" s="874"/>
      <c r="D73" s="874"/>
      <c r="E73" s="874"/>
      <c r="F73" s="874"/>
      <c r="G73" s="874"/>
      <c r="H73" s="874"/>
      <c r="I73" s="874"/>
      <c r="J73" s="874"/>
      <c r="K73" s="874"/>
      <c r="L73" s="874"/>
      <c r="M73" s="874"/>
      <c r="N73" s="874"/>
      <c r="O73" s="874"/>
      <c r="P73" s="875"/>
      <c r="Q73" s="876">
        <v>106950</v>
      </c>
      <c r="R73" s="832"/>
      <c r="S73" s="832"/>
      <c r="T73" s="832"/>
      <c r="U73" s="832"/>
      <c r="V73" s="832">
        <v>106037</v>
      </c>
      <c r="W73" s="832"/>
      <c r="X73" s="832"/>
      <c r="Y73" s="832"/>
      <c r="Z73" s="832"/>
      <c r="AA73" s="832">
        <v>913</v>
      </c>
      <c r="AB73" s="832"/>
      <c r="AC73" s="832"/>
      <c r="AD73" s="832"/>
      <c r="AE73" s="832"/>
      <c r="AF73" s="832">
        <v>905</v>
      </c>
      <c r="AG73" s="832"/>
      <c r="AH73" s="832"/>
      <c r="AI73" s="832"/>
      <c r="AJ73" s="832"/>
      <c r="AK73" s="877" t="s">
        <v>592</v>
      </c>
      <c r="AL73" s="878"/>
      <c r="AM73" s="878"/>
      <c r="AN73" s="878"/>
      <c r="AO73" s="831"/>
      <c r="AP73" s="877" t="s">
        <v>592</v>
      </c>
      <c r="AQ73" s="878"/>
      <c r="AR73" s="878"/>
      <c r="AS73" s="878"/>
      <c r="AT73" s="831"/>
      <c r="AU73" s="877" t="s">
        <v>592</v>
      </c>
      <c r="AV73" s="878"/>
      <c r="AW73" s="878"/>
      <c r="AX73" s="878"/>
      <c r="AY73" s="831"/>
      <c r="AZ73" s="829"/>
      <c r="BA73" s="829"/>
      <c r="BB73" s="829"/>
      <c r="BC73" s="829"/>
      <c r="BD73" s="830"/>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599</v>
      </c>
      <c r="C74" s="874"/>
      <c r="D74" s="874"/>
      <c r="E74" s="874"/>
      <c r="F74" s="874"/>
      <c r="G74" s="874"/>
      <c r="H74" s="874"/>
      <c r="I74" s="874"/>
      <c r="J74" s="874"/>
      <c r="K74" s="874"/>
      <c r="L74" s="874"/>
      <c r="M74" s="874"/>
      <c r="N74" s="874"/>
      <c r="O74" s="874"/>
      <c r="P74" s="875"/>
      <c r="Q74" s="876">
        <v>2423</v>
      </c>
      <c r="R74" s="832"/>
      <c r="S74" s="832"/>
      <c r="T74" s="832"/>
      <c r="U74" s="832"/>
      <c r="V74" s="832">
        <v>2308</v>
      </c>
      <c r="W74" s="832"/>
      <c r="X74" s="832"/>
      <c r="Y74" s="832"/>
      <c r="Z74" s="832"/>
      <c r="AA74" s="832">
        <v>115</v>
      </c>
      <c r="AB74" s="832"/>
      <c r="AC74" s="832"/>
      <c r="AD74" s="832"/>
      <c r="AE74" s="832"/>
      <c r="AF74" s="832">
        <v>115</v>
      </c>
      <c r="AG74" s="832"/>
      <c r="AH74" s="832"/>
      <c r="AI74" s="832"/>
      <c r="AJ74" s="832"/>
      <c r="AK74" s="832">
        <v>130</v>
      </c>
      <c r="AL74" s="832"/>
      <c r="AM74" s="832"/>
      <c r="AN74" s="832"/>
      <c r="AO74" s="832"/>
      <c r="AP74" s="832" t="s">
        <v>592</v>
      </c>
      <c r="AQ74" s="832"/>
      <c r="AR74" s="832"/>
      <c r="AS74" s="832"/>
      <c r="AT74" s="832"/>
      <c r="AU74" s="832" t="s">
        <v>592</v>
      </c>
      <c r="AV74" s="832"/>
      <c r="AW74" s="832"/>
      <c r="AX74" s="832"/>
      <c r="AY74" s="832"/>
      <c r="AZ74" s="829"/>
      <c r="BA74" s="829"/>
      <c r="BB74" s="829"/>
      <c r="BC74" s="829"/>
      <c r="BD74" s="830"/>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600</v>
      </c>
      <c r="C75" s="874"/>
      <c r="D75" s="874"/>
      <c r="E75" s="874"/>
      <c r="F75" s="874"/>
      <c r="G75" s="874"/>
      <c r="H75" s="874"/>
      <c r="I75" s="874"/>
      <c r="J75" s="874"/>
      <c r="K75" s="874"/>
      <c r="L75" s="874"/>
      <c r="M75" s="874"/>
      <c r="N75" s="874"/>
      <c r="O75" s="874"/>
      <c r="P75" s="875"/>
      <c r="Q75" s="879">
        <v>719774</v>
      </c>
      <c r="R75" s="878"/>
      <c r="S75" s="878"/>
      <c r="T75" s="878"/>
      <c r="U75" s="831"/>
      <c r="V75" s="877">
        <v>711648</v>
      </c>
      <c r="W75" s="878"/>
      <c r="X75" s="878"/>
      <c r="Y75" s="878"/>
      <c r="Z75" s="831"/>
      <c r="AA75" s="877">
        <v>8126</v>
      </c>
      <c r="AB75" s="878"/>
      <c r="AC75" s="878"/>
      <c r="AD75" s="878"/>
      <c r="AE75" s="831"/>
      <c r="AF75" s="877">
        <v>8126</v>
      </c>
      <c r="AG75" s="878"/>
      <c r="AH75" s="878"/>
      <c r="AI75" s="878"/>
      <c r="AJ75" s="831"/>
      <c r="AK75" s="877">
        <v>402</v>
      </c>
      <c r="AL75" s="878"/>
      <c r="AM75" s="878"/>
      <c r="AN75" s="878"/>
      <c r="AO75" s="831"/>
      <c r="AP75" s="832" t="s">
        <v>592</v>
      </c>
      <c r="AQ75" s="832"/>
      <c r="AR75" s="832"/>
      <c r="AS75" s="832"/>
      <c r="AT75" s="832"/>
      <c r="AU75" s="832" t="s">
        <v>592</v>
      </c>
      <c r="AV75" s="832"/>
      <c r="AW75" s="832"/>
      <c r="AX75" s="832"/>
      <c r="AY75" s="832"/>
      <c r="AZ75" s="829"/>
      <c r="BA75" s="829"/>
      <c r="BB75" s="829"/>
      <c r="BC75" s="829"/>
      <c r="BD75" s="830"/>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9"/>
      <c r="R76" s="878"/>
      <c r="S76" s="878"/>
      <c r="T76" s="878"/>
      <c r="U76" s="831"/>
      <c r="V76" s="877"/>
      <c r="W76" s="878"/>
      <c r="X76" s="878"/>
      <c r="Y76" s="878"/>
      <c r="Z76" s="831"/>
      <c r="AA76" s="877"/>
      <c r="AB76" s="878"/>
      <c r="AC76" s="878"/>
      <c r="AD76" s="878"/>
      <c r="AE76" s="831"/>
      <c r="AF76" s="877"/>
      <c r="AG76" s="878"/>
      <c r="AH76" s="878"/>
      <c r="AI76" s="878"/>
      <c r="AJ76" s="831"/>
      <c r="AK76" s="877"/>
      <c r="AL76" s="878"/>
      <c r="AM76" s="878"/>
      <c r="AN76" s="878"/>
      <c r="AO76" s="831"/>
      <c r="AP76" s="877"/>
      <c r="AQ76" s="878"/>
      <c r="AR76" s="878"/>
      <c r="AS76" s="878"/>
      <c r="AT76" s="831"/>
      <c r="AU76" s="877"/>
      <c r="AV76" s="878"/>
      <c r="AW76" s="878"/>
      <c r="AX76" s="878"/>
      <c r="AY76" s="831"/>
      <c r="AZ76" s="829"/>
      <c r="BA76" s="829"/>
      <c r="BB76" s="829"/>
      <c r="BC76" s="829"/>
      <c r="BD76" s="830"/>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9"/>
      <c r="R77" s="878"/>
      <c r="S77" s="878"/>
      <c r="T77" s="878"/>
      <c r="U77" s="831"/>
      <c r="V77" s="877"/>
      <c r="W77" s="878"/>
      <c r="X77" s="878"/>
      <c r="Y77" s="878"/>
      <c r="Z77" s="831"/>
      <c r="AA77" s="877"/>
      <c r="AB77" s="878"/>
      <c r="AC77" s="878"/>
      <c r="AD77" s="878"/>
      <c r="AE77" s="831"/>
      <c r="AF77" s="877"/>
      <c r="AG77" s="878"/>
      <c r="AH77" s="878"/>
      <c r="AI77" s="878"/>
      <c r="AJ77" s="831"/>
      <c r="AK77" s="877"/>
      <c r="AL77" s="878"/>
      <c r="AM77" s="878"/>
      <c r="AN77" s="878"/>
      <c r="AO77" s="831"/>
      <c r="AP77" s="877"/>
      <c r="AQ77" s="878"/>
      <c r="AR77" s="878"/>
      <c r="AS77" s="878"/>
      <c r="AT77" s="831"/>
      <c r="AU77" s="877"/>
      <c r="AV77" s="878"/>
      <c r="AW77" s="878"/>
      <c r="AX77" s="878"/>
      <c r="AY77" s="831"/>
      <c r="AZ77" s="829"/>
      <c r="BA77" s="829"/>
      <c r="BB77" s="829"/>
      <c r="BC77" s="829"/>
      <c r="BD77" s="830"/>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2"/>
      <c r="S78" s="832"/>
      <c r="T78" s="832"/>
      <c r="U78" s="832"/>
      <c r="V78" s="832"/>
      <c r="W78" s="832"/>
      <c r="X78" s="832"/>
      <c r="Y78" s="832"/>
      <c r="Z78" s="832"/>
      <c r="AA78" s="832"/>
      <c r="AB78" s="832"/>
      <c r="AC78" s="832"/>
      <c r="AD78" s="832"/>
      <c r="AE78" s="832"/>
      <c r="AF78" s="832"/>
      <c r="AG78" s="832"/>
      <c r="AH78" s="832"/>
      <c r="AI78" s="832"/>
      <c r="AJ78" s="832"/>
      <c r="AK78" s="832"/>
      <c r="AL78" s="832"/>
      <c r="AM78" s="832"/>
      <c r="AN78" s="832"/>
      <c r="AO78" s="832"/>
      <c r="AP78" s="832"/>
      <c r="AQ78" s="832"/>
      <c r="AR78" s="832"/>
      <c r="AS78" s="832"/>
      <c r="AT78" s="832"/>
      <c r="AU78" s="832"/>
      <c r="AV78" s="832"/>
      <c r="AW78" s="832"/>
      <c r="AX78" s="832"/>
      <c r="AY78" s="832"/>
      <c r="AZ78" s="829"/>
      <c r="BA78" s="829"/>
      <c r="BB78" s="829"/>
      <c r="BC78" s="829"/>
      <c r="BD78" s="830"/>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2"/>
      <c r="S79" s="832"/>
      <c r="T79" s="832"/>
      <c r="U79" s="832"/>
      <c r="V79" s="832"/>
      <c r="W79" s="832"/>
      <c r="X79" s="832"/>
      <c r="Y79" s="832"/>
      <c r="Z79" s="832"/>
      <c r="AA79" s="832"/>
      <c r="AB79" s="832"/>
      <c r="AC79" s="832"/>
      <c r="AD79" s="832"/>
      <c r="AE79" s="832"/>
      <c r="AF79" s="832"/>
      <c r="AG79" s="832"/>
      <c r="AH79" s="832"/>
      <c r="AI79" s="832"/>
      <c r="AJ79" s="832"/>
      <c r="AK79" s="832"/>
      <c r="AL79" s="832"/>
      <c r="AM79" s="832"/>
      <c r="AN79" s="832"/>
      <c r="AO79" s="832"/>
      <c r="AP79" s="832"/>
      <c r="AQ79" s="832"/>
      <c r="AR79" s="832"/>
      <c r="AS79" s="832"/>
      <c r="AT79" s="832"/>
      <c r="AU79" s="832"/>
      <c r="AV79" s="832"/>
      <c r="AW79" s="832"/>
      <c r="AX79" s="832"/>
      <c r="AY79" s="832"/>
      <c r="AZ79" s="829"/>
      <c r="BA79" s="829"/>
      <c r="BB79" s="829"/>
      <c r="BC79" s="829"/>
      <c r="BD79" s="830"/>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2"/>
      <c r="S80" s="832"/>
      <c r="T80" s="832"/>
      <c r="U80" s="832"/>
      <c r="V80" s="832"/>
      <c r="W80" s="832"/>
      <c r="X80" s="832"/>
      <c r="Y80" s="832"/>
      <c r="Z80" s="832"/>
      <c r="AA80" s="832"/>
      <c r="AB80" s="832"/>
      <c r="AC80" s="832"/>
      <c r="AD80" s="832"/>
      <c r="AE80" s="832"/>
      <c r="AF80" s="832"/>
      <c r="AG80" s="832"/>
      <c r="AH80" s="832"/>
      <c r="AI80" s="832"/>
      <c r="AJ80" s="832"/>
      <c r="AK80" s="832"/>
      <c r="AL80" s="832"/>
      <c r="AM80" s="832"/>
      <c r="AN80" s="832"/>
      <c r="AO80" s="832"/>
      <c r="AP80" s="832"/>
      <c r="AQ80" s="832"/>
      <c r="AR80" s="832"/>
      <c r="AS80" s="832"/>
      <c r="AT80" s="832"/>
      <c r="AU80" s="832"/>
      <c r="AV80" s="832"/>
      <c r="AW80" s="832"/>
      <c r="AX80" s="832"/>
      <c r="AY80" s="832"/>
      <c r="AZ80" s="829"/>
      <c r="BA80" s="829"/>
      <c r="BB80" s="829"/>
      <c r="BC80" s="829"/>
      <c r="BD80" s="830"/>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2"/>
      <c r="S81" s="832"/>
      <c r="T81" s="832"/>
      <c r="U81" s="832"/>
      <c r="V81" s="832"/>
      <c r="W81" s="832"/>
      <c r="X81" s="832"/>
      <c r="Y81" s="832"/>
      <c r="Z81" s="832"/>
      <c r="AA81" s="832"/>
      <c r="AB81" s="832"/>
      <c r="AC81" s="832"/>
      <c r="AD81" s="832"/>
      <c r="AE81" s="832"/>
      <c r="AF81" s="832"/>
      <c r="AG81" s="832"/>
      <c r="AH81" s="832"/>
      <c r="AI81" s="832"/>
      <c r="AJ81" s="832"/>
      <c r="AK81" s="832"/>
      <c r="AL81" s="832"/>
      <c r="AM81" s="832"/>
      <c r="AN81" s="832"/>
      <c r="AO81" s="832"/>
      <c r="AP81" s="832"/>
      <c r="AQ81" s="832"/>
      <c r="AR81" s="832"/>
      <c r="AS81" s="832"/>
      <c r="AT81" s="832"/>
      <c r="AU81" s="832"/>
      <c r="AV81" s="832"/>
      <c r="AW81" s="832"/>
      <c r="AX81" s="832"/>
      <c r="AY81" s="832"/>
      <c r="AZ81" s="829"/>
      <c r="BA81" s="829"/>
      <c r="BB81" s="829"/>
      <c r="BC81" s="829"/>
      <c r="BD81" s="830"/>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2"/>
      <c r="S82" s="832"/>
      <c r="T82" s="832"/>
      <c r="U82" s="832"/>
      <c r="V82" s="832"/>
      <c r="W82" s="832"/>
      <c r="X82" s="832"/>
      <c r="Y82" s="832"/>
      <c r="Z82" s="832"/>
      <c r="AA82" s="832"/>
      <c r="AB82" s="832"/>
      <c r="AC82" s="832"/>
      <c r="AD82" s="832"/>
      <c r="AE82" s="832"/>
      <c r="AF82" s="832"/>
      <c r="AG82" s="832"/>
      <c r="AH82" s="832"/>
      <c r="AI82" s="832"/>
      <c r="AJ82" s="832"/>
      <c r="AK82" s="832"/>
      <c r="AL82" s="832"/>
      <c r="AM82" s="832"/>
      <c r="AN82" s="832"/>
      <c r="AO82" s="832"/>
      <c r="AP82" s="832"/>
      <c r="AQ82" s="832"/>
      <c r="AR82" s="832"/>
      <c r="AS82" s="832"/>
      <c r="AT82" s="832"/>
      <c r="AU82" s="832"/>
      <c r="AV82" s="832"/>
      <c r="AW82" s="832"/>
      <c r="AX82" s="832"/>
      <c r="AY82" s="832"/>
      <c r="AZ82" s="829"/>
      <c r="BA82" s="829"/>
      <c r="BB82" s="829"/>
      <c r="BC82" s="829"/>
      <c r="BD82" s="830"/>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2"/>
      <c r="S83" s="832"/>
      <c r="T83" s="832"/>
      <c r="U83" s="832"/>
      <c r="V83" s="832"/>
      <c r="W83" s="832"/>
      <c r="X83" s="832"/>
      <c r="Y83" s="832"/>
      <c r="Z83" s="832"/>
      <c r="AA83" s="832"/>
      <c r="AB83" s="832"/>
      <c r="AC83" s="832"/>
      <c r="AD83" s="832"/>
      <c r="AE83" s="832"/>
      <c r="AF83" s="832"/>
      <c r="AG83" s="832"/>
      <c r="AH83" s="832"/>
      <c r="AI83" s="832"/>
      <c r="AJ83" s="832"/>
      <c r="AK83" s="832"/>
      <c r="AL83" s="832"/>
      <c r="AM83" s="832"/>
      <c r="AN83" s="832"/>
      <c r="AO83" s="832"/>
      <c r="AP83" s="832"/>
      <c r="AQ83" s="832"/>
      <c r="AR83" s="832"/>
      <c r="AS83" s="832"/>
      <c r="AT83" s="832"/>
      <c r="AU83" s="832"/>
      <c r="AV83" s="832"/>
      <c r="AW83" s="832"/>
      <c r="AX83" s="832"/>
      <c r="AY83" s="832"/>
      <c r="AZ83" s="829"/>
      <c r="BA83" s="829"/>
      <c r="BB83" s="829"/>
      <c r="BC83" s="829"/>
      <c r="BD83" s="830"/>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2"/>
      <c r="S84" s="832"/>
      <c r="T84" s="832"/>
      <c r="U84" s="832"/>
      <c r="V84" s="832"/>
      <c r="W84" s="832"/>
      <c r="X84" s="832"/>
      <c r="Y84" s="832"/>
      <c r="Z84" s="832"/>
      <c r="AA84" s="832"/>
      <c r="AB84" s="832"/>
      <c r="AC84" s="832"/>
      <c r="AD84" s="832"/>
      <c r="AE84" s="832"/>
      <c r="AF84" s="832"/>
      <c r="AG84" s="832"/>
      <c r="AH84" s="832"/>
      <c r="AI84" s="832"/>
      <c r="AJ84" s="832"/>
      <c r="AK84" s="832"/>
      <c r="AL84" s="832"/>
      <c r="AM84" s="832"/>
      <c r="AN84" s="832"/>
      <c r="AO84" s="832"/>
      <c r="AP84" s="832"/>
      <c r="AQ84" s="832"/>
      <c r="AR84" s="832"/>
      <c r="AS84" s="832"/>
      <c r="AT84" s="832"/>
      <c r="AU84" s="832"/>
      <c r="AV84" s="832"/>
      <c r="AW84" s="832"/>
      <c r="AX84" s="832"/>
      <c r="AY84" s="832"/>
      <c r="AZ84" s="829"/>
      <c r="BA84" s="829"/>
      <c r="BB84" s="829"/>
      <c r="BC84" s="829"/>
      <c r="BD84" s="830"/>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2"/>
      <c r="S85" s="832"/>
      <c r="T85" s="832"/>
      <c r="U85" s="832"/>
      <c r="V85" s="832"/>
      <c r="W85" s="832"/>
      <c r="X85" s="832"/>
      <c r="Y85" s="832"/>
      <c r="Z85" s="832"/>
      <c r="AA85" s="832"/>
      <c r="AB85" s="832"/>
      <c r="AC85" s="832"/>
      <c r="AD85" s="832"/>
      <c r="AE85" s="832"/>
      <c r="AF85" s="832"/>
      <c r="AG85" s="832"/>
      <c r="AH85" s="832"/>
      <c r="AI85" s="832"/>
      <c r="AJ85" s="832"/>
      <c r="AK85" s="832"/>
      <c r="AL85" s="832"/>
      <c r="AM85" s="832"/>
      <c r="AN85" s="832"/>
      <c r="AO85" s="832"/>
      <c r="AP85" s="832"/>
      <c r="AQ85" s="832"/>
      <c r="AR85" s="832"/>
      <c r="AS85" s="832"/>
      <c r="AT85" s="832"/>
      <c r="AU85" s="832"/>
      <c r="AV85" s="832"/>
      <c r="AW85" s="832"/>
      <c r="AX85" s="832"/>
      <c r="AY85" s="832"/>
      <c r="AZ85" s="829"/>
      <c r="BA85" s="829"/>
      <c r="BB85" s="829"/>
      <c r="BC85" s="829"/>
      <c r="BD85" s="830"/>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2"/>
      <c r="S86" s="832"/>
      <c r="T86" s="832"/>
      <c r="U86" s="832"/>
      <c r="V86" s="832"/>
      <c r="W86" s="832"/>
      <c r="X86" s="832"/>
      <c r="Y86" s="832"/>
      <c r="Z86" s="832"/>
      <c r="AA86" s="832"/>
      <c r="AB86" s="832"/>
      <c r="AC86" s="832"/>
      <c r="AD86" s="832"/>
      <c r="AE86" s="832"/>
      <c r="AF86" s="832"/>
      <c r="AG86" s="832"/>
      <c r="AH86" s="832"/>
      <c r="AI86" s="832"/>
      <c r="AJ86" s="832"/>
      <c r="AK86" s="832"/>
      <c r="AL86" s="832"/>
      <c r="AM86" s="832"/>
      <c r="AN86" s="832"/>
      <c r="AO86" s="832"/>
      <c r="AP86" s="832"/>
      <c r="AQ86" s="832"/>
      <c r="AR86" s="832"/>
      <c r="AS86" s="832"/>
      <c r="AT86" s="832"/>
      <c r="AU86" s="832"/>
      <c r="AV86" s="832"/>
      <c r="AW86" s="832"/>
      <c r="AX86" s="832"/>
      <c r="AY86" s="832"/>
      <c r="AZ86" s="829"/>
      <c r="BA86" s="829"/>
      <c r="BB86" s="829"/>
      <c r="BC86" s="829"/>
      <c r="BD86" s="830"/>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393</v>
      </c>
      <c r="B88" s="789" t="s">
        <v>427</v>
      </c>
      <c r="C88" s="790"/>
      <c r="D88" s="790"/>
      <c r="E88" s="790"/>
      <c r="F88" s="790"/>
      <c r="G88" s="790"/>
      <c r="H88" s="790"/>
      <c r="I88" s="790"/>
      <c r="J88" s="790"/>
      <c r="K88" s="790"/>
      <c r="L88" s="790"/>
      <c r="M88" s="790"/>
      <c r="N88" s="790"/>
      <c r="O88" s="790"/>
      <c r="P88" s="791"/>
      <c r="Q88" s="838"/>
      <c r="R88" s="839"/>
      <c r="S88" s="839"/>
      <c r="T88" s="839"/>
      <c r="U88" s="839"/>
      <c r="V88" s="839"/>
      <c r="W88" s="839"/>
      <c r="X88" s="839"/>
      <c r="Y88" s="839"/>
      <c r="Z88" s="839"/>
      <c r="AA88" s="839"/>
      <c r="AB88" s="839"/>
      <c r="AC88" s="839"/>
      <c r="AD88" s="839"/>
      <c r="AE88" s="839"/>
      <c r="AF88" s="846">
        <v>10163</v>
      </c>
      <c r="AG88" s="847"/>
      <c r="AH88" s="847"/>
      <c r="AI88" s="847"/>
      <c r="AJ88" s="848"/>
      <c r="AK88" s="840"/>
      <c r="AL88" s="887"/>
      <c r="AM88" s="887"/>
      <c r="AN88" s="887"/>
      <c r="AO88" s="844"/>
      <c r="AP88" s="846">
        <v>9615</v>
      </c>
      <c r="AQ88" s="847"/>
      <c r="AR88" s="847"/>
      <c r="AS88" s="847"/>
      <c r="AT88" s="848"/>
      <c r="AU88" s="846">
        <v>4558</v>
      </c>
      <c r="AV88" s="847"/>
      <c r="AW88" s="847"/>
      <c r="AX88" s="847"/>
      <c r="AY88" s="848"/>
      <c r="AZ88" s="850"/>
      <c r="BA88" s="850"/>
      <c r="BB88" s="850"/>
      <c r="BC88" s="850"/>
      <c r="BD88" s="851"/>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789" t="s">
        <v>428</v>
      </c>
      <c r="BS102" s="790"/>
      <c r="BT102" s="790"/>
      <c r="BU102" s="790"/>
      <c r="BV102" s="790"/>
      <c r="BW102" s="790"/>
      <c r="BX102" s="790"/>
      <c r="BY102" s="790"/>
      <c r="BZ102" s="790"/>
      <c r="CA102" s="790"/>
      <c r="CB102" s="790"/>
      <c r="CC102" s="790"/>
      <c r="CD102" s="790"/>
      <c r="CE102" s="790"/>
      <c r="CF102" s="790"/>
      <c r="CG102" s="791"/>
      <c r="CH102" s="888"/>
      <c r="CI102" s="887"/>
      <c r="CJ102" s="887"/>
      <c r="CK102" s="887"/>
      <c r="CL102" s="889"/>
      <c r="CM102" s="888"/>
      <c r="CN102" s="887"/>
      <c r="CO102" s="887"/>
      <c r="CP102" s="887"/>
      <c r="CQ102" s="889"/>
      <c r="CR102" s="890">
        <v>16451</v>
      </c>
      <c r="CS102" s="847"/>
      <c r="CT102" s="847"/>
      <c r="CU102" s="847"/>
      <c r="CV102" s="891"/>
      <c r="CW102" s="890">
        <v>198</v>
      </c>
      <c r="CX102" s="847"/>
      <c r="CY102" s="847"/>
      <c r="CZ102" s="847"/>
      <c r="DA102" s="891"/>
      <c r="DB102" s="890" t="s">
        <v>526</v>
      </c>
      <c r="DC102" s="847"/>
      <c r="DD102" s="847"/>
      <c r="DE102" s="847"/>
      <c r="DF102" s="891"/>
      <c r="DG102" s="890" t="s">
        <v>526</v>
      </c>
      <c r="DH102" s="847"/>
      <c r="DI102" s="847"/>
      <c r="DJ102" s="847"/>
      <c r="DK102" s="891"/>
      <c r="DL102" s="890" t="s">
        <v>526</v>
      </c>
      <c r="DM102" s="847"/>
      <c r="DN102" s="847"/>
      <c r="DO102" s="847"/>
      <c r="DP102" s="891"/>
      <c r="DQ102" s="890" t="s">
        <v>526</v>
      </c>
      <c r="DR102" s="847"/>
      <c r="DS102" s="847"/>
      <c r="DT102" s="847"/>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429</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430</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433</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434</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435</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436</v>
      </c>
      <c r="AB109" s="893"/>
      <c r="AC109" s="893"/>
      <c r="AD109" s="893"/>
      <c r="AE109" s="894"/>
      <c r="AF109" s="892" t="s">
        <v>437</v>
      </c>
      <c r="AG109" s="893"/>
      <c r="AH109" s="893"/>
      <c r="AI109" s="893"/>
      <c r="AJ109" s="894"/>
      <c r="AK109" s="892" t="s">
        <v>307</v>
      </c>
      <c r="AL109" s="893"/>
      <c r="AM109" s="893"/>
      <c r="AN109" s="893"/>
      <c r="AO109" s="894"/>
      <c r="AP109" s="892" t="s">
        <v>438</v>
      </c>
      <c r="AQ109" s="893"/>
      <c r="AR109" s="893"/>
      <c r="AS109" s="893"/>
      <c r="AT109" s="895"/>
      <c r="AU109" s="912" t="s">
        <v>435</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436</v>
      </c>
      <c r="BR109" s="893"/>
      <c r="BS109" s="893"/>
      <c r="BT109" s="893"/>
      <c r="BU109" s="894"/>
      <c r="BV109" s="892" t="s">
        <v>437</v>
      </c>
      <c r="BW109" s="893"/>
      <c r="BX109" s="893"/>
      <c r="BY109" s="893"/>
      <c r="BZ109" s="894"/>
      <c r="CA109" s="892" t="s">
        <v>307</v>
      </c>
      <c r="CB109" s="893"/>
      <c r="CC109" s="893"/>
      <c r="CD109" s="893"/>
      <c r="CE109" s="894"/>
      <c r="CF109" s="913" t="s">
        <v>438</v>
      </c>
      <c r="CG109" s="913"/>
      <c r="CH109" s="913"/>
      <c r="CI109" s="913"/>
      <c r="CJ109" s="913"/>
      <c r="CK109" s="892" t="s">
        <v>439</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436</v>
      </c>
      <c r="DH109" s="893"/>
      <c r="DI109" s="893"/>
      <c r="DJ109" s="893"/>
      <c r="DK109" s="894"/>
      <c r="DL109" s="892" t="s">
        <v>437</v>
      </c>
      <c r="DM109" s="893"/>
      <c r="DN109" s="893"/>
      <c r="DO109" s="893"/>
      <c r="DP109" s="894"/>
      <c r="DQ109" s="892" t="s">
        <v>307</v>
      </c>
      <c r="DR109" s="893"/>
      <c r="DS109" s="893"/>
      <c r="DT109" s="893"/>
      <c r="DU109" s="894"/>
      <c r="DV109" s="892" t="s">
        <v>438</v>
      </c>
      <c r="DW109" s="893"/>
      <c r="DX109" s="893"/>
      <c r="DY109" s="893"/>
      <c r="DZ109" s="895"/>
    </row>
    <row r="110" spans="1:131" s="230" customFormat="1" ht="26.25" customHeight="1" x14ac:dyDescent="0.15">
      <c r="A110" s="896" t="s">
        <v>440</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15660783</v>
      </c>
      <c r="AB110" s="900"/>
      <c r="AC110" s="900"/>
      <c r="AD110" s="900"/>
      <c r="AE110" s="901"/>
      <c r="AF110" s="902">
        <v>16955758</v>
      </c>
      <c r="AG110" s="900"/>
      <c r="AH110" s="900"/>
      <c r="AI110" s="900"/>
      <c r="AJ110" s="901"/>
      <c r="AK110" s="902">
        <v>17919147</v>
      </c>
      <c r="AL110" s="900"/>
      <c r="AM110" s="900"/>
      <c r="AN110" s="900"/>
      <c r="AO110" s="901"/>
      <c r="AP110" s="903">
        <v>16.2</v>
      </c>
      <c r="AQ110" s="904"/>
      <c r="AR110" s="904"/>
      <c r="AS110" s="904"/>
      <c r="AT110" s="905"/>
      <c r="AU110" s="906" t="s">
        <v>74</v>
      </c>
      <c r="AV110" s="907"/>
      <c r="AW110" s="907"/>
      <c r="AX110" s="907"/>
      <c r="AY110" s="907"/>
      <c r="AZ110" s="929" t="s">
        <v>441</v>
      </c>
      <c r="BA110" s="897"/>
      <c r="BB110" s="897"/>
      <c r="BC110" s="897"/>
      <c r="BD110" s="897"/>
      <c r="BE110" s="897"/>
      <c r="BF110" s="897"/>
      <c r="BG110" s="897"/>
      <c r="BH110" s="897"/>
      <c r="BI110" s="897"/>
      <c r="BJ110" s="897"/>
      <c r="BK110" s="897"/>
      <c r="BL110" s="897"/>
      <c r="BM110" s="897"/>
      <c r="BN110" s="897"/>
      <c r="BO110" s="897"/>
      <c r="BP110" s="898"/>
      <c r="BQ110" s="930">
        <v>188583916</v>
      </c>
      <c r="BR110" s="931"/>
      <c r="BS110" s="931"/>
      <c r="BT110" s="931"/>
      <c r="BU110" s="931"/>
      <c r="BV110" s="931">
        <v>186620639</v>
      </c>
      <c r="BW110" s="931"/>
      <c r="BX110" s="931"/>
      <c r="BY110" s="931"/>
      <c r="BZ110" s="931"/>
      <c r="CA110" s="931">
        <v>178999535</v>
      </c>
      <c r="CB110" s="931"/>
      <c r="CC110" s="931"/>
      <c r="CD110" s="931"/>
      <c r="CE110" s="931"/>
      <c r="CF110" s="944">
        <v>161.4</v>
      </c>
      <c r="CG110" s="945"/>
      <c r="CH110" s="945"/>
      <c r="CI110" s="945"/>
      <c r="CJ110" s="945"/>
      <c r="CK110" s="946" t="s">
        <v>442</v>
      </c>
      <c r="CL110" s="947"/>
      <c r="CM110" s="929" t="s">
        <v>443</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444</v>
      </c>
      <c r="DH110" s="931"/>
      <c r="DI110" s="931"/>
      <c r="DJ110" s="931"/>
      <c r="DK110" s="931"/>
      <c r="DL110" s="931" t="s">
        <v>130</v>
      </c>
      <c r="DM110" s="931"/>
      <c r="DN110" s="931"/>
      <c r="DO110" s="931"/>
      <c r="DP110" s="931"/>
      <c r="DQ110" s="931" t="s">
        <v>413</v>
      </c>
      <c r="DR110" s="931"/>
      <c r="DS110" s="931"/>
      <c r="DT110" s="931"/>
      <c r="DU110" s="931"/>
      <c r="DV110" s="932" t="s">
        <v>130</v>
      </c>
      <c r="DW110" s="932"/>
      <c r="DX110" s="932"/>
      <c r="DY110" s="932"/>
      <c r="DZ110" s="933"/>
    </row>
    <row r="111" spans="1:131" s="230" customFormat="1" ht="26.25" customHeight="1" x14ac:dyDescent="0.15">
      <c r="A111" s="934" t="s">
        <v>445</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v>39476</v>
      </c>
      <c r="AB111" s="938"/>
      <c r="AC111" s="938"/>
      <c r="AD111" s="938"/>
      <c r="AE111" s="939"/>
      <c r="AF111" s="940">
        <v>28458</v>
      </c>
      <c r="AG111" s="938"/>
      <c r="AH111" s="938"/>
      <c r="AI111" s="938"/>
      <c r="AJ111" s="939"/>
      <c r="AK111" s="940" t="s">
        <v>413</v>
      </c>
      <c r="AL111" s="938"/>
      <c r="AM111" s="938"/>
      <c r="AN111" s="938"/>
      <c r="AO111" s="939"/>
      <c r="AP111" s="941" t="s">
        <v>130</v>
      </c>
      <c r="AQ111" s="942"/>
      <c r="AR111" s="942"/>
      <c r="AS111" s="942"/>
      <c r="AT111" s="943"/>
      <c r="AU111" s="908"/>
      <c r="AV111" s="909"/>
      <c r="AW111" s="909"/>
      <c r="AX111" s="909"/>
      <c r="AY111" s="909"/>
      <c r="AZ111" s="922" t="s">
        <v>446</v>
      </c>
      <c r="BA111" s="923"/>
      <c r="BB111" s="923"/>
      <c r="BC111" s="923"/>
      <c r="BD111" s="923"/>
      <c r="BE111" s="923"/>
      <c r="BF111" s="923"/>
      <c r="BG111" s="923"/>
      <c r="BH111" s="923"/>
      <c r="BI111" s="923"/>
      <c r="BJ111" s="923"/>
      <c r="BK111" s="923"/>
      <c r="BL111" s="923"/>
      <c r="BM111" s="923"/>
      <c r="BN111" s="923"/>
      <c r="BO111" s="923"/>
      <c r="BP111" s="924"/>
      <c r="BQ111" s="925">
        <v>1043877</v>
      </c>
      <c r="BR111" s="926"/>
      <c r="BS111" s="926"/>
      <c r="BT111" s="926"/>
      <c r="BU111" s="926"/>
      <c r="BV111" s="926">
        <v>762373</v>
      </c>
      <c r="BW111" s="926"/>
      <c r="BX111" s="926"/>
      <c r="BY111" s="926"/>
      <c r="BZ111" s="926"/>
      <c r="CA111" s="926">
        <v>531466</v>
      </c>
      <c r="CB111" s="926"/>
      <c r="CC111" s="926"/>
      <c r="CD111" s="926"/>
      <c r="CE111" s="926"/>
      <c r="CF111" s="920">
        <v>0.5</v>
      </c>
      <c r="CG111" s="921"/>
      <c r="CH111" s="921"/>
      <c r="CI111" s="921"/>
      <c r="CJ111" s="921"/>
      <c r="CK111" s="948"/>
      <c r="CL111" s="949"/>
      <c r="CM111" s="922" t="s">
        <v>447</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130</v>
      </c>
      <c r="DH111" s="926"/>
      <c r="DI111" s="926"/>
      <c r="DJ111" s="926"/>
      <c r="DK111" s="926"/>
      <c r="DL111" s="926" t="s">
        <v>417</v>
      </c>
      <c r="DM111" s="926"/>
      <c r="DN111" s="926"/>
      <c r="DO111" s="926"/>
      <c r="DP111" s="926"/>
      <c r="DQ111" s="926" t="s">
        <v>417</v>
      </c>
      <c r="DR111" s="926"/>
      <c r="DS111" s="926"/>
      <c r="DT111" s="926"/>
      <c r="DU111" s="926"/>
      <c r="DV111" s="927" t="s">
        <v>130</v>
      </c>
      <c r="DW111" s="927"/>
      <c r="DX111" s="927"/>
      <c r="DY111" s="927"/>
      <c r="DZ111" s="928"/>
    </row>
    <row r="112" spans="1:131" s="230" customFormat="1" ht="26.25" customHeight="1" x14ac:dyDescent="0.15">
      <c r="A112" s="952" t="s">
        <v>448</v>
      </c>
      <c r="B112" s="953"/>
      <c r="C112" s="923" t="s">
        <v>449</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v>33333</v>
      </c>
      <c r="AB112" s="959"/>
      <c r="AC112" s="959"/>
      <c r="AD112" s="959"/>
      <c r="AE112" s="960"/>
      <c r="AF112" s="961">
        <v>16667</v>
      </c>
      <c r="AG112" s="959"/>
      <c r="AH112" s="959"/>
      <c r="AI112" s="959"/>
      <c r="AJ112" s="960"/>
      <c r="AK112" s="961" t="s">
        <v>417</v>
      </c>
      <c r="AL112" s="959"/>
      <c r="AM112" s="959"/>
      <c r="AN112" s="959"/>
      <c r="AO112" s="960"/>
      <c r="AP112" s="962" t="s">
        <v>450</v>
      </c>
      <c r="AQ112" s="963"/>
      <c r="AR112" s="963"/>
      <c r="AS112" s="963"/>
      <c r="AT112" s="964"/>
      <c r="AU112" s="908"/>
      <c r="AV112" s="909"/>
      <c r="AW112" s="909"/>
      <c r="AX112" s="909"/>
      <c r="AY112" s="909"/>
      <c r="AZ112" s="922" t="s">
        <v>451</v>
      </c>
      <c r="BA112" s="923"/>
      <c r="BB112" s="923"/>
      <c r="BC112" s="923"/>
      <c r="BD112" s="923"/>
      <c r="BE112" s="923"/>
      <c r="BF112" s="923"/>
      <c r="BG112" s="923"/>
      <c r="BH112" s="923"/>
      <c r="BI112" s="923"/>
      <c r="BJ112" s="923"/>
      <c r="BK112" s="923"/>
      <c r="BL112" s="923"/>
      <c r="BM112" s="923"/>
      <c r="BN112" s="923"/>
      <c r="BO112" s="923"/>
      <c r="BP112" s="924"/>
      <c r="BQ112" s="925">
        <v>70930239</v>
      </c>
      <c r="BR112" s="926"/>
      <c r="BS112" s="926"/>
      <c r="BT112" s="926"/>
      <c r="BU112" s="926"/>
      <c r="BV112" s="926">
        <v>64360777</v>
      </c>
      <c r="BW112" s="926"/>
      <c r="BX112" s="926"/>
      <c r="BY112" s="926"/>
      <c r="BZ112" s="926"/>
      <c r="CA112" s="926">
        <v>54518597</v>
      </c>
      <c r="CB112" s="926"/>
      <c r="CC112" s="926"/>
      <c r="CD112" s="926"/>
      <c r="CE112" s="926"/>
      <c r="CF112" s="920">
        <v>49.2</v>
      </c>
      <c r="CG112" s="921"/>
      <c r="CH112" s="921"/>
      <c r="CI112" s="921"/>
      <c r="CJ112" s="921"/>
      <c r="CK112" s="948"/>
      <c r="CL112" s="949"/>
      <c r="CM112" s="922" t="s">
        <v>452</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v>11008</v>
      </c>
      <c r="DH112" s="926"/>
      <c r="DI112" s="926"/>
      <c r="DJ112" s="926"/>
      <c r="DK112" s="926"/>
      <c r="DL112" s="926">
        <v>11008</v>
      </c>
      <c r="DM112" s="926"/>
      <c r="DN112" s="926"/>
      <c r="DO112" s="926"/>
      <c r="DP112" s="926"/>
      <c r="DQ112" s="926">
        <v>11008</v>
      </c>
      <c r="DR112" s="926"/>
      <c r="DS112" s="926"/>
      <c r="DT112" s="926"/>
      <c r="DU112" s="926"/>
      <c r="DV112" s="927">
        <v>0</v>
      </c>
      <c r="DW112" s="927"/>
      <c r="DX112" s="927"/>
      <c r="DY112" s="927"/>
      <c r="DZ112" s="928"/>
    </row>
    <row r="113" spans="1:130" s="230" customFormat="1" ht="26.25" customHeight="1" x14ac:dyDescent="0.15">
      <c r="A113" s="954"/>
      <c r="B113" s="955"/>
      <c r="C113" s="923" t="s">
        <v>453</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5845912</v>
      </c>
      <c r="AB113" s="938"/>
      <c r="AC113" s="938"/>
      <c r="AD113" s="938"/>
      <c r="AE113" s="939"/>
      <c r="AF113" s="940">
        <v>5168678</v>
      </c>
      <c r="AG113" s="938"/>
      <c r="AH113" s="938"/>
      <c r="AI113" s="938"/>
      <c r="AJ113" s="939"/>
      <c r="AK113" s="940">
        <v>4846034</v>
      </c>
      <c r="AL113" s="938"/>
      <c r="AM113" s="938"/>
      <c r="AN113" s="938"/>
      <c r="AO113" s="939"/>
      <c r="AP113" s="941">
        <v>4.4000000000000004</v>
      </c>
      <c r="AQ113" s="942"/>
      <c r="AR113" s="942"/>
      <c r="AS113" s="942"/>
      <c r="AT113" s="943"/>
      <c r="AU113" s="908"/>
      <c r="AV113" s="909"/>
      <c r="AW113" s="909"/>
      <c r="AX113" s="909"/>
      <c r="AY113" s="909"/>
      <c r="AZ113" s="922" t="s">
        <v>454</v>
      </c>
      <c r="BA113" s="923"/>
      <c r="BB113" s="923"/>
      <c r="BC113" s="923"/>
      <c r="BD113" s="923"/>
      <c r="BE113" s="923"/>
      <c r="BF113" s="923"/>
      <c r="BG113" s="923"/>
      <c r="BH113" s="923"/>
      <c r="BI113" s="923"/>
      <c r="BJ113" s="923"/>
      <c r="BK113" s="923"/>
      <c r="BL113" s="923"/>
      <c r="BM113" s="923"/>
      <c r="BN113" s="923"/>
      <c r="BO113" s="923"/>
      <c r="BP113" s="924"/>
      <c r="BQ113" s="925">
        <v>4061272</v>
      </c>
      <c r="BR113" s="926"/>
      <c r="BS113" s="926"/>
      <c r="BT113" s="926"/>
      <c r="BU113" s="926"/>
      <c r="BV113" s="926">
        <v>4103979</v>
      </c>
      <c r="BW113" s="926"/>
      <c r="BX113" s="926"/>
      <c r="BY113" s="926"/>
      <c r="BZ113" s="926"/>
      <c r="CA113" s="926">
        <v>4557614</v>
      </c>
      <c r="CB113" s="926"/>
      <c r="CC113" s="926"/>
      <c r="CD113" s="926"/>
      <c r="CE113" s="926"/>
      <c r="CF113" s="920">
        <v>4.0999999999999996</v>
      </c>
      <c r="CG113" s="921"/>
      <c r="CH113" s="921"/>
      <c r="CI113" s="921"/>
      <c r="CJ113" s="921"/>
      <c r="CK113" s="948"/>
      <c r="CL113" s="949"/>
      <c r="CM113" s="922" t="s">
        <v>455</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130</v>
      </c>
      <c r="DH113" s="959"/>
      <c r="DI113" s="959"/>
      <c r="DJ113" s="959"/>
      <c r="DK113" s="960"/>
      <c r="DL113" s="961" t="s">
        <v>456</v>
      </c>
      <c r="DM113" s="959"/>
      <c r="DN113" s="959"/>
      <c r="DO113" s="959"/>
      <c r="DP113" s="960"/>
      <c r="DQ113" s="961" t="s">
        <v>130</v>
      </c>
      <c r="DR113" s="959"/>
      <c r="DS113" s="959"/>
      <c r="DT113" s="959"/>
      <c r="DU113" s="960"/>
      <c r="DV113" s="962" t="s">
        <v>130</v>
      </c>
      <c r="DW113" s="963"/>
      <c r="DX113" s="963"/>
      <c r="DY113" s="963"/>
      <c r="DZ113" s="964"/>
    </row>
    <row r="114" spans="1:130" s="230" customFormat="1" ht="26.25" customHeight="1" x14ac:dyDescent="0.15">
      <c r="A114" s="954"/>
      <c r="B114" s="955"/>
      <c r="C114" s="923" t="s">
        <v>457</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115369</v>
      </c>
      <c r="AB114" s="959"/>
      <c r="AC114" s="959"/>
      <c r="AD114" s="959"/>
      <c r="AE114" s="960"/>
      <c r="AF114" s="961">
        <v>193645</v>
      </c>
      <c r="AG114" s="959"/>
      <c r="AH114" s="959"/>
      <c r="AI114" s="959"/>
      <c r="AJ114" s="960"/>
      <c r="AK114" s="961">
        <v>267733</v>
      </c>
      <c r="AL114" s="959"/>
      <c r="AM114" s="959"/>
      <c r="AN114" s="959"/>
      <c r="AO114" s="960"/>
      <c r="AP114" s="962">
        <v>0.2</v>
      </c>
      <c r="AQ114" s="963"/>
      <c r="AR114" s="963"/>
      <c r="AS114" s="963"/>
      <c r="AT114" s="964"/>
      <c r="AU114" s="908"/>
      <c r="AV114" s="909"/>
      <c r="AW114" s="909"/>
      <c r="AX114" s="909"/>
      <c r="AY114" s="909"/>
      <c r="AZ114" s="922" t="s">
        <v>458</v>
      </c>
      <c r="BA114" s="923"/>
      <c r="BB114" s="923"/>
      <c r="BC114" s="923"/>
      <c r="BD114" s="923"/>
      <c r="BE114" s="923"/>
      <c r="BF114" s="923"/>
      <c r="BG114" s="923"/>
      <c r="BH114" s="923"/>
      <c r="BI114" s="923"/>
      <c r="BJ114" s="923"/>
      <c r="BK114" s="923"/>
      <c r="BL114" s="923"/>
      <c r="BM114" s="923"/>
      <c r="BN114" s="923"/>
      <c r="BO114" s="923"/>
      <c r="BP114" s="924"/>
      <c r="BQ114" s="925">
        <v>23471179</v>
      </c>
      <c r="BR114" s="926"/>
      <c r="BS114" s="926"/>
      <c r="BT114" s="926"/>
      <c r="BU114" s="926"/>
      <c r="BV114" s="926">
        <v>23272990</v>
      </c>
      <c r="BW114" s="926"/>
      <c r="BX114" s="926"/>
      <c r="BY114" s="926"/>
      <c r="BZ114" s="926"/>
      <c r="CA114" s="926">
        <v>22945726</v>
      </c>
      <c r="CB114" s="926"/>
      <c r="CC114" s="926"/>
      <c r="CD114" s="926"/>
      <c r="CE114" s="926"/>
      <c r="CF114" s="920">
        <v>20.7</v>
      </c>
      <c r="CG114" s="921"/>
      <c r="CH114" s="921"/>
      <c r="CI114" s="921"/>
      <c r="CJ114" s="921"/>
      <c r="CK114" s="948"/>
      <c r="CL114" s="949"/>
      <c r="CM114" s="922" t="s">
        <v>459</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130</v>
      </c>
      <c r="DH114" s="959"/>
      <c r="DI114" s="959"/>
      <c r="DJ114" s="959"/>
      <c r="DK114" s="960"/>
      <c r="DL114" s="961" t="s">
        <v>460</v>
      </c>
      <c r="DM114" s="959"/>
      <c r="DN114" s="959"/>
      <c r="DO114" s="959"/>
      <c r="DP114" s="960"/>
      <c r="DQ114" s="961" t="s">
        <v>456</v>
      </c>
      <c r="DR114" s="959"/>
      <c r="DS114" s="959"/>
      <c r="DT114" s="959"/>
      <c r="DU114" s="960"/>
      <c r="DV114" s="962" t="s">
        <v>130</v>
      </c>
      <c r="DW114" s="963"/>
      <c r="DX114" s="963"/>
      <c r="DY114" s="963"/>
      <c r="DZ114" s="964"/>
    </row>
    <row r="115" spans="1:130" s="230" customFormat="1" ht="26.25" customHeight="1" x14ac:dyDescent="0.15">
      <c r="A115" s="954"/>
      <c r="B115" s="955"/>
      <c r="C115" s="923" t="s">
        <v>461</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208325</v>
      </c>
      <c r="AB115" s="938"/>
      <c r="AC115" s="938"/>
      <c r="AD115" s="938"/>
      <c r="AE115" s="939"/>
      <c r="AF115" s="940">
        <v>196016</v>
      </c>
      <c r="AG115" s="938"/>
      <c r="AH115" s="938"/>
      <c r="AI115" s="938"/>
      <c r="AJ115" s="939"/>
      <c r="AK115" s="940">
        <v>97421</v>
      </c>
      <c r="AL115" s="938"/>
      <c r="AM115" s="938"/>
      <c r="AN115" s="938"/>
      <c r="AO115" s="939"/>
      <c r="AP115" s="941">
        <v>0.1</v>
      </c>
      <c r="AQ115" s="942"/>
      <c r="AR115" s="942"/>
      <c r="AS115" s="942"/>
      <c r="AT115" s="943"/>
      <c r="AU115" s="908"/>
      <c r="AV115" s="909"/>
      <c r="AW115" s="909"/>
      <c r="AX115" s="909"/>
      <c r="AY115" s="909"/>
      <c r="AZ115" s="922" t="s">
        <v>462</v>
      </c>
      <c r="BA115" s="923"/>
      <c r="BB115" s="923"/>
      <c r="BC115" s="923"/>
      <c r="BD115" s="923"/>
      <c r="BE115" s="923"/>
      <c r="BF115" s="923"/>
      <c r="BG115" s="923"/>
      <c r="BH115" s="923"/>
      <c r="BI115" s="923"/>
      <c r="BJ115" s="923"/>
      <c r="BK115" s="923"/>
      <c r="BL115" s="923"/>
      <c r="BM115" s="923"/>
      <c r="BN115" s="923"/>
      <c r="BO115" s="923"/>
      <c r="BP115" s="924"/>
      <c r="BQ115" s="925">
        <v>39455</v>
      </c>
      <c r="BR115" s="926"/>
      <c r="BS115" s="926"/>
      <c r="BT115" s="926"/>
      <c r="BU115" s="926"/>
      <c r="BV115" s="926">
        <v>29829</v>
      </c>
      <c r="BW115" s="926"/>
      <c r="BX115" s="926"/>
      <c r="BY115" s="926"/>
      <c r="BZ115" s="926"/>
      <c r="CA115" s="926">
        <v>30785</v>
      </c>
      <c r="CB115" s="926"/>
      <c r="CC115" s="926"/>
      <c r="CD115" s="926"/>
      <c r="CE115" s="926"/>
      <c r="CF115" s="920">
        <v>0</v>
      </c>
      <c r="CG115" s="921"/>
      <c r="CH115" s="921"/>
      <c r="CI115" s="921"/>
      <c r="CJ115" s="921"/>
      <c r="CK115" s="948"/>
      <c r="CL115" s="949"/>
      <c r="CM115" s="922" t="s">
        <v>463</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v>614451</v>
      </c>
      <c r="DH115" s="959"/>
      <c r="DI115" s="959"/>
      <c r="DJ115" s="959"/>
      <c r="DK115" s="960"/>
      <c r="DL115" s="961">
        <v>547111</v>
      </c>
      <c r="DM115" s="959"/>
      <c r="DN115" s="959"/>
      <c r="DO115" s="959"/>
      <c r="DP115" s="960"/>
      <c r="DQ115" s="961">
        <v>427882</v>
      </c>
      <c r="DR115" s="959"/>
      <c r="DS115" s="959"/>
      <c r="DT115" s="959"/>
      <c r="DU115" s="960"/>
      <c r="DV115" s="962">
        <v>0.4</v>
      </c>
      <c r="DW115" s="963"/>
      <c r="DX115" s="963"/>
      <c r="DY115" s="963"/>
      <c r="DZ115" s="964"/>
    </row>
    <row r="116" spans="1:130" s="230" customFormat="1" ht="26.25" customHeight="1" x14ac:dyDescent="0.15">
      <c r="A116" s="956"/>
      <c r="B116" s="957"/>
      <c r="C116" s="965" t="s">
        <v>464</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417</v>
      </c>
      <c r="AB116" s="959"/>
      <c r="AC116" s="959"/>
      <c r="AD116" s="959"/>
      <c r="AE116" s="960"/>
      <c r="AF116" s="961" t="s">
        <v>130</v>
      </c>
      <c r="AG116" s="959"/>
      <c r="AH116" s="959"/>
      <c r="AI116" s="959"/>
      <c r="AJ116" s="960"/>
      <c r="AK116" s="961" t="s">
        <v>130</v>
      </c>
      <c r="AL116" s="959"/>
      <c r="AM116" s="959"/>
      <c r="AN116" s="959"/>
      <c r="AO116" s="960"/>
      <c r="AP116" s="962" t="s">
        <v>130</v>
      </c>
      <c r="AQ116" s="963"/>
      <c r="AR116" s="963"/>
      <c r="AS116" s="963"/>
      <c r="AT116" s="964"/>
      <c r="AU116" s="908"/>
      <c r="AV116" s="909"/>
      <c r="AW116" s="909"/>
      <c r="AX116" s="909"/>
      <c r="AY116" s="909"/>
      <c r="AZ116" s="967" t="s">
        <v>465</v>
      </c>
      <c r="BA116" s="968"/>
      <c r="BB116" s="968"/>
      <c r="BC116" s="968"/>
      <c r="BD116" s="968"/>
      <c r="BE116" s="968"/>
      <c r="BF116" s="968"/>
      <c r="BG116" s="968"/>
      <c r="BH116" s="968"/>
      <c r="BI116" s="968"/>
      <c r="BJ116" s="968"/>
      <c r="BK116" s="968"/>
      <c r="BL116" s="968"/>
      <c r="BM116" s="968"/>
      <c r="BN116" s="968"/>
      <c r="BO116" s="968"/>
      <c r="BP116" s="969"/>
      <c r="BQ116" s="925" t="s">
        <v>130</v>
      </c>
      <c r="BR116" s="926"/>
      <c r="BS116" s="926"/>
      <c r="BT116" s="926"/>
      <c r="BU116" s="926"/>
      <c r="BV116" s="926" t="s">
        <v>417</v>
      </c>
      <c r="BW116" s="926"/>
      <c r="BX116" s="926"/>
      <c r="BY116" s="926"/>
      <c r="BZ116" s="926"/>
      <c r="CA116" s="926" t="s">
        <v>417</v>
      </c>
      <c r="CB116" s="926"/>
      <c r="CC116" s="926"/>
      <c r="CD116" s="926"/>
      <c r="CE116" s="926"/>
      <c r="CF116" s="920" t="s">
        <v>444</v>
      </c>
      <c r="CG116" s="921"/>
      <c r="CH116" s="921"/>
      <c r="CI116" s="921"/>
      <c r="CJ116" s="921"/>
      <c r="CK116" s="948"/>
      <c r="CL116" s="949"/>
      <c r="CM116" s="922" t="s">
        <v>466</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130</v>
      </c>
      <c r="DH116" s="959"/>
      <c r="DI116" s="959"/>
      <c r="DJ116" s="959"/>
      <c r="DK116" s="960"/>
      <c r="DL116" s="961" t="s">
        <v>130</v>
      </c>
      <c r="DM116" s="959"/>
      <c r="DN116" s="959"/>
      <c r="DO116" s="959"/>
      <c r="DP116" s="960"/>
      <c r="DQ116" s="961" t="s">
        <v>460</v>
      </c>
      <c r="DR116" s="959"/>
      <c r="DS116" s="959"/>
      <c r="DT116" s="959"/>
      <c r="DU116" s="960"/>
      <c r="DV116" s="962" t="s">
        <v>130</v>
      </c>
      <c r="DW116" s="963"/>
      <c r="DX116" s="963"/>
      <c r="DY116" s="963"/>
      <c r="DZ116" s="964"/>
    </row>
    <row r="117" spans="1:130" s="230" customFormat="1" ht="26.25" customHeight="1" x14ac:dyDescent="0.15">
      <c r="A117" s="912" t="s">
        <v>188</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467</v>
      </c>
      <c r="Z117" s="894"/>
      <c r="AA117" s="978">
        <v>21903198</v>
      </c>
      <c r="AB117" s="979"/>
      <c r="AC117" s="979"/>
      <c r="AD117" s="979"/>
      <c r="AE117" s="980"/>
      <c r="AF117" s="981">
        <v>22559222</v>
      </c>
      <c r="AG117" s="979"/>
      <c r="AH117" s="979"/>
      <c r="AI117" s="979"/>
      <c r="AJ117" s="980"/>
      <c r="AK117" s="981">
        <v>23130335</v>
      </c>
      <c r="AL117" s="979"/>
      <c r="AM117" s="979"/>
      <c r="AN117" s="979"/>
      <c r="AO117" s="980"/>
      <c r="AP117" s="982"/>
      <c r="AQ117" s="983"/>
      <c r="AR117" s="983"/>
      <c r="AS117" s="983"/>
      <c r="AT117" s="984"/>
      <c r="AU117" s="908"/>
      <c r="AV117" s="909"/>
      <c r="AW117" s="909"/>
      <c r="AX117" s="909"/>
      <c r="AY117" s="909"/>
      <c r="AZ117" s="974" t="s">
        <v>468</v>
      </c>
      <c r="BA117" s="975"/>
      <c r="BB117" s="975"/>
      <c r="BC117" s="975"/>
      <c r="BD117" s="975"/>
      <c r="BE117" s="975"/>
      <c r="BF117" s="975"/>
      <c r="BG117" s="975"/>
      <c r="BH117" s="975"/>
      <c r="BI117" s="975"/>
      <c r="BJ117" s="975"/>
      <c r="BK117" s="975"/>
      <c r="BL117" s="975"/>
      <c r="BM117" s="975"/>
      <c r="BN117" s="975"/>
      <c r="BO117" s="975"/>
      <c r="BP117" s="976"/>
      <c r="BQ117" s="925" t="s">
        <v>130</v>
      </c>
      <c r="BR117" s="926"/>
      <c r="BS117" s="926"/>
      <c r="BT117" s="926"/>
      <c r="BU117" s="926"/>
      <c r="BV117" s="926" t="s">
        <v>417</v>
      </c>
      <c r="BW117" s="926"/>
      <c r="BX117" s="926"/>
      <c r="BY117" s="926"/>
      <c r="BZ117" s="926"/>
      <c r="CA117" s="926" t="s">
        <v>417</v>
      </c>
      <c r="CB117" s="926"/>
      <c r="CC117" s="926"/>
      <c r="CD117" s="926"/>
      <c r="CE117" s="926"/>
      <c r="CF117" s="920" t="s">
        <v>460</v>
      </c>
      <c r="CG117" s="921"/>
      <c r="CH117" s="921"/>
      <c r="CI117" s="921"/>
      <c r="CJ117" s="921"/>
      <c r="CK117" s="948"/>
      <c r="CL117" s="949"/>
      <c r="CM117" s="922" t="s">
        <v>469</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460</v>
      </c>
      <c r="DH117" s="959"/>
      <c r="DI117" s="959"/>
      <c r="DJ117" s="959"/>
      <c r="DK117" s="960"/>
      <c r="DL117" s="961" t="s">
        <v>417</v>
      </c>
      <c r="DM117" s="959"/>
      <c r="DN117" s="959"/>
      <c r="DO117" s="959"/>
      <c r="DP117" s="960"/>
      <c r="DQ117" s="961" t="s">
        <v>417</v>
      </c>
      <c r="DR117" s="959"/>
      <c r="DS117" s="959"/>
      <c r="DT117" s="959"/>
      <c r="DU117" s="960"/>
      <c r="DV117" s="962" t="s">
        <v>417</v>
      </c>
      <c r="DW117" s="963"/>
      <c r="DX117" s="963"/>
      <c r="DY117" s="963"/>
      <c r="DZ117" s="964"/>
    </row>
    <row r="118" spans="1:130" s="230" customFormat="1" ht="26.25" customHeight="1" x14ac:dyDescent="0.15">
      <c r="A118" s="912" t="s">
        <v>439</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436</v>
      </c>
      <c r="AB118" s="893"/>
      <c r="AC118" s="893"/>
      <c r="AD118" s="893"/>
      <c r="AE118" s="894"/>
      <c r="AF118" s="892" t="s">
        <v>437</v>
      </c>
      <c r="AG118" s="893"/>
      <c r="AH118" s="893"/>
      <c r="AI118" s="893"/>
      <c r="AJ118" s="894"/>
      <c r="AK118" s="892" t="s">
        <v>307</v>
      </c>
      <c r="AL118" s="893"/>
      <c r="AM118" s="893"/>
      <c r="AN118" s="893"/>
      <c r="AO118" s="894"/>
      <c r="AP118" s="970" t="s">
        <v>438</v>
      </c>
      <c r="AQ118" s="971"/>
      <c r="AR118" s="971"/>
      <c r="AS118" s="971"/>
      <c r="AT118" s="972"/>
      <c r="AU118" s="908"/>
      <c r="AV118" s="909"/>
      <c r="AW118" s="909"/>
      <c r="AX118" s="909"/>
      <c r="AY118" s="909"/>
      <c r="AZ118" s="973" t="s">
        <v>470</v>
      </c>
      <c r="BA118" s="965"/>
      <c r="BB118" s="965"/>
      <c r="BC118" s="965"/>
      <c r="BD118" s="965"/>
      <c r="BE118" s="965"/>
      <c r="BF118" s="965"/>
      <c r="BG118" s="965"/>
      <c r="BH118" s="965"/>
      <c r="BI118" s="965"/>
      <c r="BJ118" s="965"/>
      <c r="BK118" s="965"/>
      <c r="BL118" s="965"/>
      <c r="BM118" s="965"/>
      <c r="BN118" s="965"/>
      <c r="BO118" s="965"/>
      <c r="BP118" s="966"/>
      <c r="BQ118" s="999" t="s">
        <v>130</v>
      </c>
      <c r="BR118" s="1000"/>
      <c r="BS118" s="1000"/>
      <c r="BT118" s="1000"/>
      <c r="BU118" s="1000"/>
      <c r="BV118" s="1000" t="s">
        <v>456</v>
      </c>
      <c r="BW118" s="1000"/>
      <c r="BX118" s="1000"/>
      <c r="BY118" s="1000"/>
      <c r="BZ118" s="1000"/>
      <c r="CA118" s="1000" t="s">
        <v>456</v>
      </c>
      <c r="CB118" s="1000"/>
      <c r="CC118" s="1000"/>
      <c r="CD118" s="1000"/>
      <c r="CE118" s="1000"/>
      <c r="CF118" s="920" t="s">
        <v>130</v>
      </c>
      <c r="CG118" s="921"/>
      <c r="CH118" s="921"/>
      <c r="CI118" s="921"/>
      <c r="CJ118" s="921"/>
      <c r="CK118" s="948"/>
      <c r="CL118" s="949"/>
      <c r="CM118" s="922" t="s">
        <v>471</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456</v>
      </c>
      <c r="DH118" s="959"/>
      <c r="DI118" s="959"/>
      <c r="DJ118" s="959"/>
      <c r="DK118" s="960"/>
      <c r="DL118" s="961" t="s">
        <v>417</v>
      </c>
      <c r="DM118" s="959"/>
      <c r="DN118" s="959"/>
      <c r="DO118" s="959"/>
      <c r="DP118" s="960"/>
      <c r="DQ118" s="961" t="s">
        <v>456</v>
      </c>
      <c r="DR118" s="959"/>
      <c r="DS118" s="959"/>
      <c r="DT118" s="959"/>
      <c r="DU118" s="960"/>
      <c r="DV118" s="962" t="s">
        <v>130</v>
      </c>
      <c r="DW118" s="963"/>
      <c r="DX118" s="963"/>
      <c r="DY118" s="963"/>
      <c r="DZ118" s="964"/>
    </row>
    <row r="119" spans="1:130" s="230" customFormat="1" ht="26.25" customHeight="1" x14ac:dyDescent="0.15">
      <c r="A119" s="1056" t="s">
        <v>442</v>
      </c>
      <c r="B119" s="947"/>
      <c r="C119" s="929" t="s">
        <v>443</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456</v>
      </c>
      <c r="AB119" s="900"/>
      <c r="AC119" s="900"/>
      <c r="AD119" s="900"/>
      <c r="AE119" s="901"/>
      <c r="AF119" s="902" t="s">
        <v>130</v>
      </c>
      <c r="AG119" s="900"/>
      <c r="AH119" s="900"/>
      <c r="AI119" s="900"/>
      <c r="AJ119" s="901"/>
      <c r="AK119" s="902" t="s">
        <v>417</v>
      </c>
      <c r="AL119" s="900"/>
      <c r="AM119" s="900"/>
      <c r="AN119" s="900"/>
      <c r="AO119" s="901"/>
      <c r="AP119" s="903" t="s">
        <v>130</v>
      </c>
      <c r="AQ119" s="904"/>
      <c r="AR119" s="904"/>
      <c r="AS119" s="904"/>
      <c r="AT119" s="905"/>
      <c r="AU119" s="910"/>
      <c r="AV119" s="911"/>
      <c r="AW119" s="911"/>
      <c r="AX119" s="911"/>
      <c r="AY119" s="911"/>
      <c r="AZ119" s="251" t="s">
        <v>188</v>
      </c>
      <c r="BA119" s="251"/>
      <c r="BB119" s="251"/>
      <c r="BC119" s="251"/>
      <c r="BD119" s="251"/>
      <c r="BE119" s="251"/>
      <c r="BF119" s="251"/>
      <c r="BG119" s="251"/>
      <c r="BH119" s="251"/>
      <c r="BI119" s="251"/>
      <c r="BJ119" s="251"/>
      <c r="BK119" s="251"/>
      <c r="BL119" s="251"/>
      <c r="BM119" s="251"/>
      <c r="BN119" s="251"/>
      <c r="BO119" s="977" t="s">
        <v>472</v>
      </c>
      <c r="BP119" s="1005"/>
      <c r="BQ119" s="999">
        <v>288129938</v>
      </c>
      <c r="BR119" s="1000"/>
      <c r="BS119" s="1000"/>
      <c r="BT119" s="1000"/>
      <c r="BU119" s="1000"/>
      <c r="BV119" s="1000">
        <v>279150587</v>
      </c>
      <c r="BW119" s="1000"/>
      <c r="BX119" s="1000"/>
      <c r="BY119" s="1000"/>
      <c r="BZ119" s="1000"/>
      <c r="CA119" s="1000">
        <v>261583723</v>
      </c>
      <c r="CB119" s="1000"/>
      <c r="CC119" s="1000"/>
      <c r="CD119" s="1000"/>
      <c r="CE119" s="1000"/>
      <c r="CF119" s="1001"/>
      <c r="CG119" s="1002"/>
      <c r="CH119" s="1002"/>
      <c r="CI119" s="1002"/>
      <c r="CJ119" s="1003"/>
      <c r="CK119" s="950"/>
      <c r="CL119" s="951"/>
      <c r="CM119" s="973" t="s">
        <v>473</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418418</v>
      </c>
      <c r="DH119" s="986"/>
      <c r="DI119" s="986"/>
      <c r="DJ119" s="986"/>
      <c r="DK119" s="987"/>
      <c r="DL119" s="985">
        <v>204254</v>
      </c>
      <c r="DM119" s="986"/>
      <c r="DN119" s="986"/>
      <c r="DO119" s="986"/>
      <c r="DP119" s="987"/>
      <c r="DQ119" s="985">
        <v>92576</v>
      </c>
      <c r="DR119" s="986"/>
      <c r="DS119" s="986"/>
      <c r="DT119" s="986"/>
      <c r="DU119" s="987"/>
      <c r="DV119" s="988">
        <v>0.1</v>
      </c>
      <c r="DW119" s="989"/>
      <c r="DX119" s="989"/>
      <c r="DY119" s="989"/>
      <c r="DZ119" s="990"/>
    </row>
    <row r="120" spans="1:130" s="230" customFormat="1" ht="26.25" customHeight="1" x14ac:dyDescent="0.15">
      <c r="A120" s="1057"/>
      <c r="B120" s="949"/>
      <c r="C120" s="922" t="s">
        <v>447</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456</v>
      </c>
      <c r="AB120" s="959"/>
      <c r="AC120" s="959"/>
      <c r="AD120" s="959"/>
      <c r="AE120" s="960"/>
      <c r="AF120" s="961" t="s">
        <v>130</v>
      </c>
      <c r="AG120" s="959"/>
      <c r="AH120" s="959"/>
      <c r="AI120" s="959"/>
      <c r="AJ120" s="960"/>
      <c r="AK120" s="961" t="s">
        <v>456</v>
      </c>
      <c r="AL120" s="959"/>
      <c r="AM120" s="959"/>
      <c r="AN120" s="959"/>
      <c r="AO120" s="960"/>
      <c r="AP120" s="962" t="s">
        <v>417</v>
      </c>
      <c r="AQ120" s="963"/>
      <c r="AR120" s="963"/>
      <c r="AS120" s="963"/>
      <c r="AT120" s="964"/>
      <c r="AU120" s="991" t="s">
        <v>474</v>
      </c>
      <c r="AV120" s="992"/>
      <c r="AW120" s="992"/>
      <c r="AX120" s="992"/>
      <c r="AY120" s="993"/>
      <c r="AZ120" s="929" t="s">
        <v>475</v>
      </c>
      <c r="BA120" s="897"/>
      <c r="BB120" s="897"/>
      <c r="BC120" s="897"/>
      <c r="BD120" s="897"/>
      <c r="BE120" s="897"/>
      <c r="BF120" s="897"/>
      <c r="BG120" s="897"/>
      <c r="BH120" s="897"/>
      <c r="BI120" s="897"/>
      <c r="BJ120" s="897"/>
      <c r="BK120" s="897"/>
      <c r="BL120" s="897"/>
      <c r="BM120" s="897"/>
      <c r="BN120" s="897"/>
      <c r="BO120" s="897"/>
      <c r="BP120" s="898"/>
      <c r="BQ120" s="930">
        <v>22608917</v>
      </c>
      <c r="BR120" s="931"/>
      <c r="BS120" s="931"/>
      <c r="BT120" s="931"/>
      <c r="BU120" s="931"/>
      <c r="BV120" s="931">
        <v>28827600</v>
      </c>
      <c r="BW120" s="931"/>
      <c r="BX120" s="931"/>
      <c r="BY120" s="931"/>
      <c r="BZ120" s="931"/>
      <c r="CA120" s="931">
        <v>41994846</v>
      </c>
      <c r="CB120" s="931"/>
      <c r="CC120" s="931"/>
      <c r="CD120" s="931"/>
      <c r="CE120" s="931"/>
      <c r="CF120" s="944">
        <v>37.9</v>
      </c>
      <c r="CG120" s="945"/>
      <c r="CH120" s="945"/>
      <c r="CI120" s="945"/>
      <c r="CJ120" s="945"/>
      <c r="CK120" s="1006" t="s">
        <v>476</v>
      </c>
      <c r="CL120" s="1007"/>
      <c r="CM120" s="1007"/>
      <c r="CN120" s="1007"/>
      <c r="CO120" s="1008"/>
      <c r="CP120" s="1014" t="s">
        <v>477</v>
      </c>
      <c r="CQ120" s="1015"/>
      <c r="CR120" s="1015"/>
      <c r="CS120" s="1015"/>
      <c r="CT120" s="1015"/>
      <c r="CU120" s="1015"/>
      <c r="CV120" s="1015"/>
      <c r="CW120" s="1015"/>
      <c r="CX120" s="1015"/>
      <c r="CY120" s="1015"/>
      <c r="CZ120" s="1015"/>
      <c r="DA120" s="1015"/>
      <c r="DB120" s="1015"/>
      <c r="DC120" s="1015"/>
      <c r="DD120" s="1015"/>
      <c r="DE120" s="1015"/>
      <c r="DF120" s="1016"/>
      <c r="DG120" s="930">
        <v>67193450</v>
      </c>
      <c r="DH120" s="931"/>
      <c r="DI120" s="931"/>
      <c r="DJ120" s="931"/>
      <c r="DK120" s="931"/>
      <c r="DL120" s="931">
        <v>61247126</v>
      </c>
      <c r="DM120" s="931"/>
      <c r="DN120" s="931"/>
      <c r="DO120" s="931"/>
      <c r="DP120" s="931"/>
      <c r="DQ120" s="931">
        <v>51975339</v>
      </c>
      <c r="DR120" s="931"/>
      <c r="DS120" s="931"/>
      <c r="DT120" s="931"/>
      <c r="DU120" s="931"/>
      <c r="DV120" s="932">
        <v>46.9</v>
      </c>
      <c r="DW120" s="932"/>
      <c r="DX120" s="932"/>
      <c r="DY120" s="932"/>
      <c r="DZ120" s="933"/>
    </row>
    <row r="121" spans="1:130" s="230" customFormat="1" ht="26.25" customHeight="1" x14ac:dyDescent="0.15">
      <c r="A121" s="1057"/>
      <c r="B121" s="949"/>
      <c r="C121" s="974" t="s">
        <v>478</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130</v>
      </c>
      <c r="AB121" s="959"/>
      <c r="AC121" s="959"/>
      <c r="AD121" s="959"/>
      <c r="AE121" s="960"/>
      <c r="AF121" s="961" t="s">
        <v>130</v>
      </c>
      <c r="AG121" s="959"/>
      <c r="AH121" s="959"/>
      <c r="AI121" s="959"/>
      <c r="AJ121" s="960"/>
      <c r="AK121" s="961" t="s">
        <v>130</v>
      </c>
      <c r="AL121" s="959"/>
      <c r="AM121" s="959"/>
      <c r="AN121" s="959"/>
      <c r="AO121" s="960"/>
      <c r="AP121" s="962" t="s">
        <v>456</v>
      </c>
      <c r="AQ121" s="963"/>
      <c r="AR121" s="963"/>
      <c r="AS121" s="963"/>
      <c r="AT121" s="964"/>
      <c r="AU121" s="994"/>
      <c r="AV121" s="995"/>
      <c r="AW121" s="995"/>
      <c r="AX121" s="995"/>
      <c r="AY121" s="996"/>
      <c r="AZ121" s="922" t="s">
        <v>479</v>
      </c>
      <c r="BA121" s="923"/>
      <c r="BB121" s="923"/>
      <c r="BC121" s="923"/>
      <c r="BD121" s="923"/>
      <c r="BE121" s="923"/>
      <c r="BF121" s="923"/>
      <c r="BG121" s="923"/>
      <c r="BH121" s="923"/>
      <c r="BI121" s="923"/>
      <c r="BJ121" s="923"/>
      <c r="BK121" s="923"/>
      <c r="BL121" s="923"/>
      <c r="BM121" s="923"/>
      <c r="BN121" s="923"/>
      <c r="BO121" s="923"/>
      <c r="BP121" s="924"/>
      <c r="BQ121" s="925">
        <v>66936581</v>
      </c>
      <c r="BR121" s="926"/>
      <c r="BS121" s="926"/>
      <c r="BT121" s="926"/>
      <c r="BU121" s="926"/>
      <c r="BV121" s="926">
        <v>63661086</v>
      </c>
      <c r="BW121" s="926"/>
      <c r="BX121" s="926"/>
      <c r="BY121" s="926"/>
      <c r="BZ121" s="926"/>
      <c r="CA121" s="926">
        <v>57159530</v>
      </c>
      <c r="CB121" s="926"/>
      <c r="CC121" s="926"/>
      <c r="CD121" s="926"/>
      <c r="CE121" s="926"/>
      <c r="CF121" s="920">
        <v>51.5</v>
      </c>
      <c r="CG121" s="921"/>
      <c r="CH121" s="921"/>
      <c r="CI121" s="921"/>
      <c r="CJ121" s="921"/>
      <c r="CK121" s="1009"/>
      <c r="CL121" s="1010"/>
      <c r="CM121" s="1010"/>
      <c r="CN121" s="1010"/>
      <c r="CO121" s="1011"/>
      <c r="CP121" s="1019" t="s">
        <v>410</v>
      </c>
      <c r="CQ121" s="1020"/>
      <c r="CR121" s="1020"/>
      <c r="CS121" s="1020"/>
      <c r="CT121" s="1020"/>
      <c r="CU121" s="1020"/>
      <c r="CV121" s="1020"/>
      <c r="CW121" s="1020"/>
      <c r="CX121" s="1020"/>
      <c r="CY121" s="1020"/>
      <c r="CZ121" s="1020"/>
      <c r="DA121" s="1020"/>
      <c r="DB121" s="1020"/>
      <c r="DC121" s="1020"/>
      <c r="DD121" s="1020"/>
      <c r="DE121" s="1020"/>
      <c r="DF121" s="1021"/>
      <c r="DG121" s="925">
        <v>3298962</v>
      </c>
      <c r="DH121" s="926"/>
      <c r="DI121" s="926"/>
      <c r="DJ121" s="926"/>
      <c r="DK121" s="926"/>
      <c r="DL121" s="926">
        <v>2722951</v>
      </c>
      <c r="DM121" s="926"/>
      <c r="DN121" s="926"/>
      <c r="DO121" s="926"/>
      <c r="DP121" s="926"/>
      <c r="DQ121" s="926">
        <v>2133486</v>
      </c>
      <c r="DR121" s="926"/>
      <c r="DS121" s="926"/>
      <c r="DT121" s="926"/>
      <c r="DU121" s="926"/>
      <c r="DV121" s="927">
        <v>1.9</v>
      </c>
      <c r="DW121" s="927"/>
      <c r="DX121" s="927"/>
      <c r="DY121" s="927"/>
      <c r="DZ121" s="928"/>
    </row>
    <row r="122" spans="1:130" s="230" customFormat="1" ht="26.25" customHeight="1" x14ac:dyDescent="0.15">
      <c r="A122" s="1057"/>
      <c r="B122" s="949"/>
      <c r="C122" s="922" t="s">
        <v>459</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456</v>
      </c>
      <c r="AB122" s="959"/>
      <c r="AC122" s="959"/>
      <c r="AD122" s="959"/>
      <c r="AE122" s="960"/>
      <c r="AF122" s="961" t="s">
        <v>130</v>
      </c>
      <c r="AG122" s="959"/>
      <c r="AH122" s="959"/>
      <c r="AI122" s="959"/>
      <c r="AJ122" s="960"/>
      <c r="AK122" s="961" t="s">
        <v>456</v>
      </c>
      <c r="AL122" s="959"/>
      <c r="AM122" s="959"/>
      <c r="AN122" s="959"/>
      <c r="AO122" s="960"/>
      <c r="AP122" s="962" t="s">
        <v>417</v>
      </c>
      <c r="AQ122" s="963"/>
      <c r="AR122" s="963"/>
      <c r="AS122" s="963"/>
      <c r="AT122" s="964"/>
      <c r="AU122" s="994"/>
      <c r="AV122" s="995"/>
      <c r="AW122" s="995"/>
      <c r="AX122" s="995"/>
      <c r="AY122" s="996"/>
      <c r="AZ122" s="973" t="s">
        <v>480</v>
      </c>
      <c r="BA122" s="965"/>
      <c r="BB122" s="965"/>
      <c r="BC122" s="965"/>
      <c r="BD122" s="965"/>
      <c r="BE122" s="965"/>
      <c r="BF122" s="965"/>
      <c r="BG122" s="965"/>
      <c r="BH122" s="965"/>
      <c r="BI122" s="965"/>
      <c r="BJ122" s="965"/>
      <c r="BK122" s="965"/>
      <c r="BL122" s="965"/>
      <c r="BM122" s="965"/>
      <c r="BN122" s="965"/>
      <c r="BO122" s="965"/>
      <c r="BP122" s="966"/>
      <c r="BQ122" s="999">
        <v>172708862</v>
      </c>
      <c r="BR122" s="1000"/>
      <c r="BS122" s="1000"/>
      <c r="BT122" s="1000"/>
      <c r="BU122" s="1000"/>
      <c r="BV122" s="1000">
        <v>169201421</v>
      </c>
      <c r="BW122" s="1000"/>
      <c r="BX122" s="1000"/>
      <c r="BY122" s="1000"/>
      <c r="BZ122" s="1000"/>
      <c r="CA122" s="1000">
        <v>167984450</v>
      </c>
      <c r="CB122" s="1000"/>
      <c r="CC122" s="1000"/>
      <c r="CD122" s="1000"/>
      <c r="CE122" s="1000"/>
      <c r="CF122" s="1017">
        <v>151.5</v>
      </c>
      <c r="CG122" s="1018"/>
      <c r="CH122" s="1018"/>
      <c r="CI122" s="1018"/>
      <c r="CJ122" s="1018"/>
      <c r="CK122" s="1009"/>
      <c r="CL122" s="1010"/>
      <c r="CM122" s="1010"/>
      <c r="CN122" s="1010"/>
      <c r="CO122" s="1011"/>
      <c r="CP122" s="1019" t="s">
        <v>481</v>
      </c>
      <c r="CQ122" s="1020"/>
      <c r="CR122" s="1020"/>
      <c r="CS122" s="1020"/>
      <c r="CT122" s="1020"/>
      <c r="CU122" s="1020"/>
      <c r="CV122" s="1020"/>
      <c r="CW122" s="1020"/>
      <c r="CX122" s="1020"/>
      <c r="CY122" s="1020"/>
      <c r="CZ122" s="1020"/>
      <c r="DA122" s="1020"/>
      <c r="DB122" s="1020"/>
      <c r="DC122" s="1020"/>
      <c r="DD122" s="1020"/>
      <c r="DE122" s="1020"/>
      <c r="DF122" s="1021"/>
      <c r="DG122" s="925">
        <v>437827</v>
      </c>
      <c r="DH122" s="926"/>
      <c r="DI122" s="926"/>
      <c r="DJ122" s="926"/>
      <c r="DK122" s="926"/>
      <c r="DL122" s="926">
        <v>390700</v>
      </c>
      <c r="DM122" s="926"/>
      <c r="DN122" s="926"/>
      <c r="DO122" s="926"/>
      <c r="DP122" s="926"/>
      <c r="DQ122" s="926">
        <v>409772</v>
      </c>
      <c r="DR122" s="926"/>
      <c r="DS122" s="926"/>
      <c r="DT122" s="926"/>
      <c r="DU122" s="926"/>
      <c r="DV122" s="927">
        <v>0.4</v>
      </c>
      <c r="DW122" s="927"/>
      <c r="DX122" s="927"/>
      <c r="DY122" s="927"/>
      <c r="DZ122" s="928"/>
    </row>
    <row r="123" spans="1:130" s="230" customFormat="1" ht="26.25" customHeight="1" x14ac:dyDescent="0.15">
      <c r="A123" s="1057"/>
      <c r="B123" s="949"/>
      <c r="C123" s="922" t="s">
        <v>466</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417</v>
      </c>
      <c r="AB123" s="959"/>
      <c r="AC123" s="959"/>
      <c r="AD123" s="959"/>
      <c r="AE123" s="960"/>
      <c r="AF123" s="961" t="s">
        <v>417</v>
      </c>
      <c r="AG123" s="959"/>
      <c r="AH123" s="959"/>
      <c r="AI123" s="959"/>
      <c r="AJ123" s="960"/>
      <c r="AK123" s="961" t="s">
        <v>417</v>
      </c>
      <c r="AL123" s="959"/>
      <c r="AM123" s="959"/>
      <c r="AN123" s="959"/>
      <c r="AO123" s="960"/>
      <c r="AP123" s="962" t="s">
        <v>130</v>
      </c>
      <c r="AQ123" s="963"/>
      <c r="AR123" s="963"/>
      <c r="AS123" s="963"/>
      <c r="AT123" s="964"/>
      <c r="AU123" s="997"/>
      <c r="AV123" s="998"/>
      <c r="AW123" s="998"/>
      <c r="AX123" s="998"/>
      <c r="AY123" s="998"/>
      <c r="AZ123" s="251" t="s">
        <v>188</v>
      </c>
      <c r="BA123" s="251"/>
      <c r="BB123" s="251"/>
      <c r="BC123" s="251"/>
      <c r="BD123" s="251"/>
      <c r="BE123" s="251"/>
      <c r="BF123" s="251"/>
      <c r="BG123" s="251"/>
      <c r="BH123" s="251"/>
      <c r="BI123" s="251"/>
      <c r="BJ123" s="251"/>
      <c r="BK123" s="251"/>
      <c r="BL123" s="251"/>
      <c r="BM123" s="251"/>
      <c r="BN123" s="251"/>
      <c r="BO123" s="977" t="s">
        <v>482</v>
      </c>
      <c r="BP123" s="1005"/>
      <c r="BQ123" s="1063">
        <v>262254360</v>
      </c>
      <c r="BR123" s="1064"/>
      <c r="BS123" s="1064"/>
      <c r="BT123" s="1064"/>
      <c r="BU123" s="1064"/>
      <c r="BV123" s="1064">
        <v>261690107</v>
      </c>
      <c r="BW123" s="1064"/>
      <c r="BX123" s="1064"/>
      <c r="BY123" s="1064"/>
      <c r="BZ123" s="1064"/>
      <c r="CA123" s="1064">
        <v>267138826</v>
      </c>
      <c r="CB123" s="1064"/>
      <c r="CC123" s="1064"/>
      <c r="CD123" s="1064"/>
      <c r="CE123" s="1064"/>
      <c r="CF123" s="1001"/>
      <c r="CG123" s="1002"/>
      <c r="CH123" s="1002"/>
      <c r="CI123" s="1002"/>
      <c r="CJ123" s="1003"/>
      <c r="CK123" s="1009"/>
      <c r="CL123" s="1010"/>
      <c r="CM123" s="1010"/>
      <c r="CN123" s="1010"/>
      <c r="CO123" s="1011"/>
      <c r="CP123" s="1019" t="s">
        <v>483</v>
      </c>
      <c r="CQ123" s="1020"/>
      <c r="CR123" s="1020"/>
      <c r="CS123" s="1020"/>
      <c r="CT123" s="1020"/>
      <c r="CU123" s="1020"/>
      <c r="CV123" s="1020"/>
      <c r="CW123" s="1020"/>
      <c r="CX123" s="1020"/>
      <c r="CY123" s="1020"/>
      <c r="CZ123" s="1020"/>
      <c r="DA123" s="1020"/>
      <c r="DB123" s="1020"/>
      <c r="DC123" s="1020"/>
      <c r="DD123" s="1020"/>
      <c r="DE123" s="1020"/>
      <c r="DF123" s="1021"/>
      <c r="DG123" s="958" t="s">
        <v>417</v>
      </c>
      <c r="DH123" s="959"/>
      <c r="DI123" s="959"/>
      <c r="DJ123" s="959"/>
      <c r="DK123" s="960"/>
      <c r="DL123" s="961" t="s">
        <v>417</v>
      </c>
      <c r="DM123" s="959"/>
      <c r="DN123" s="959"/>
      <c r="DO123" s="959"/>
      <c r="DP123" s="960"/>
      <c r="DQ123" s="961" t="s">
        <v>417</v>
      </c>
      <c r="DR123" s="959"/>
      <c r="DS123" s="959"/>
      <c r="DT123" s="959"/>
      <c r="DU123" s="960"/>
      <c r="DV123" s="962" t="s">
        <v>417</v>
      </c>
      <c r="DW123" s="963"/>
      <c r="DX123" s="963"/>
      <c r="DY123" s="963"/>
      <c r="DZ123" s="964"/>
    </row>
    <row r="124" spans="1:130" s="230" customFormat="1" ht="26.25" customHeight="1" thickBot="1" x14ac:dyDescent="0.2">
      <c r="A124" s="1057"/>
      <c r="B124" s="949"/>
      <c r="C124" s="922" t="s">
        <v>469</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417</v>
      </c>
      <c r="AB124" s="959"/>
      <c r="AC124" s="959"/>
      <c r="AD124" s="959"/>
      <c r="AE124" s="960"/>
      <c r="AF124" s="961" t="s">
        <v>417</v>
      </c>
      <c r="AG124" s="959"/>
      <c r="AH124" s="959"/>
      <c r="AI124" s="959"/>
      <c r="AJ124" s="960"/>
      <c r="AK124" s="961" t="s">
        <v>417</v>
      </c>
      <c r="AL124" s="959"/>
      <c r="AM124" s="959"/>
      <c r="AN124" s="959"/>
      <c r="AO124" s="960"/>
      <c r="AP124" s="962" t="s">
        <v>417</v>
      </c>
      <c r="AQ124" s="963"/>
      <c r="AR124" s="963"/>
      <c r="AS124" s="963"/>
      <c r="AT124" s="964"/>
      <c r="AU124" s="1059" t="s">
        <v>484</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24.3</v>
      </c>
      <c r="BR124" s="1027"/>
      <c r="BS124" s="1027"/>
      <c r="BT124" s="1027"/>
      <c r="BU124" s="1027"/>
      <c r="BV124" s="1027">
        <v>15.5</v>
      </c>
      <c r="BW124" s="1027"/>
      <c r="BX124" s="1027"/>
      <c r="BY124" s="1027"/>
      <c r="BZ124" s="1027"/>
      <c r="CA124" s="1027" t="s">
        <v>450</v>
      </c>
      <c r="CB124" s="1027"/>
      <c r="CC124" s="1027"/>
      <c r="CD124" s="1027"/>
      <c r="CE124" s="1027"/>
      <c r="CF124" s="1028"/>
      <c r="CG124" s="1029"/>
      <c r="CH124" s="1029"/>
      <c r="CI124" s="1029"/>
      <c r="CJ124" s="1030"/>
      <c r="CK124" s="1012"/>
      <c r="CL124" s="1012"/>
      <c r="CM124" s="1012"/>
      <c r="CN124" s="1012"/>
      <c r="CO124" s="1013"/>
      <c r="CP124" s="1019" t="s">
        <v>485</v>
      </c>
      <c r="CQ124" s="1020"/>
      <c r="CR124" s="1020"/>
      <c r="CS124" s="1020"/>
      <c r="CT124" s="1020"/>
      <c r="CU124" s="1020"/>
      <c r="CV124" s="1020"/>
      <c r="CW124" s="1020"/>
      <c r="CX124" s="1020"/>
      <c r="CY124" s="1020"/>
      <c r="CZ124" s="1020"/>
      <c r="DA124" s="1020"/>
      <c r="DB124" s="1020"/>
      <c r="DC124" s="1020"/>
      <c r="DD124" s="1020"/>
      <c r="DE124" s="1020"/>
      <c r="DF124" s="1021"/>
      <c r="DG124" s="1004" t="s">
        <v>390</v>
      </c>
      <c r="DH124" s="986"/>
      <c r="DI124" s="986"/>
      <c r="DJ124" s="986"/>
      <c r="DK124" s="987"/>
      <c r="DL124" s="985" t="s">
        <v>450</v>
      </c>
      <c r="DM124" s="986"/>
      <c r="DN124" s="986"/>
      <c r="DO124" s="986"/>
      <c r="DP124" s="987"/>
      <c r="DQ124" s="985" t="s">
        <v>486</v>
      </c>
      <c r="DR124" s="986"/>
      <c r="DS124" s="986"/>
      <c r="DT124" s="986"/>
      <c r="DU124" s="987"/>
      <c r="DV124" s="988" t="s">
        <v>450</v>
      </c>
      <c r="DW124" s="989"/>
      <c r="DX124" s="989"/>
      <c r="DY124" s="989"/>
      <c r="DZ124" s="990"/>
    </row>
    <row r="125" spans="1:130" s="230" customFormat="1" ht="26.25" customHeight="1" x14ac:dyDescent="0.15">
      <c r="A125" s="1057"/>
      <c r="B125" s="949"/>
      <c r="C125" s="922" t="s">
        <v>471</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413</v>
      </c>
      <c r="AB125" s="959"/>
      <c r="AC125" s="959"/>
      <c r="AD125" s="959"/>
      <c r="AE125" s="960"/>
      <c r="AF125" s="961" t="s">
        <v>487</v>
      </c>
      <c r="AG125" s="959"/>
      <c r="AH125" s="959"/>
      <c r="AI125" s="959"/>
      <c r="AJ125" s="960"/>
      <c r="AK125" s="961" t="s">
        <v>390</v>
      </c>
      <c r="AL125" s="959"/>
      <c r="AM125" s="959"/>
      <c r="AN125" s="959"/>
      <c r="AO125" s="960"/>
      <c r="AP125" s="962" t="s">
        <v>488</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489</v>
      </c>
      <c r="CL125" s="1007"/>
      <c r="CM125" s="1007"/>
      <c r="CN125" s="1007"/>
      <c r="CO125" s="1008"/>
      <c r="CP125" s="929" t="s">
        <v>490</v>
      </c>
      <c r="CQ125" s="897"/>
      <c r="CR125" s="897"/>
      <c r="CS125" s="897"/>
      <c r="CT125" s="897"/>
      <c r="CU125" s="897"/>
      <c r="CV125" s="897"/>
      <c r="CW125" s="897"/>
      <c r="CX125" s="897"/>
      <c r="CY125" s="897"/>
      <c r="CZ125" s="897"/>
      <c r="DA125" s="897"/>
      <c r="DB125" s="897"/>
      <c r="DC125" s="897"/>
      <c r="DD125" s="897"/>
      <c r="DE125" s="897"/>
      <c r="DF125" s="898"/>
      <c r="DG125" s="930" t="s">
        <v>390</v>
      </c>
      <c r="DH125" s="931"/>
      <c r="DI125" s="931"/>
      <c r="DJ125" s="931"/>
      <c r="DK125" s="931"/>
      <c r="DL125" s="931" t="s">
        <v>413</v>
      </c>
      <c r="DM125" s="931"/>
      <c r="DN125" s="931"/>
      <c r="DO125" s="931"/>
      <c r="DP125" s="931"/>
      <c r="DQ125" s="931" t="s">
        <v>491</v>
      </c>
      <c r="DR125" s="931"/>
      <c r="DS125" s="931"/>
      <c r="DT125" s="931"/>
      <c r="DU125" s="931"/>
      <c r="DV125" s="932" t="s">
        <v>130</v>
      </c>
      <c r="DW125" s="932"/>
      <c r="DX125" s="932"/>
      <c r="DY125" s="932"/>
      <c r="DZ125" s="933"/>
    </row>
    <row r="126" spans="1:130" s="230" customFormat="1" ht="26.25" customHeight="1" thickBot="1" x14ac:dyDescent="0.2">
      <c r="A126" s="1057"/>
      <c r="B126" s="949"/>
      <c r="C126" s="922" t="s">
        <v>473</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196859</v>
      </c>
      <c r="AB126" s="959"/>
      <c r="AC126" s="959"/>
      <c r="AD126" s="959"/>
      <c r="AE126" s="960"/>
      <c r="AF126" s="961">
        <v>195647</v>
      </c>
      <c r="AG126" s="959"/>
      <c r="AH126" s="959"/>
      <c r="AI126" s="959"/>
      <c r="AJ126" s="960"/>
      <c r="AK126" s="961">
        <v>96884</v>
      </c>
      <c r="AL126" s="959"/>
      <c r="AM126" s="959"/>
      <c r="AN126" s="959"/>
      <c r="AO126" s="960"/>
      <c r="AP126" s="962">
        <v>0.1</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492</v>
      </c>
      <c r="CQ126" s="923"/>
      <c r="CR126" s="923"/>
      <c r="CS126" s="923"/>
      <c r="CT126" s="923"/>
      <c r="CU126" s="923"/>
      <c r="CV126" s="923"/>
      <c r="CW126" s="923"/>
      <c r="CX126" s="923"/>
      <c r="CY126" s="923"/>
      <c r="CZ126" s="923"/>
      <c r="DA126" s="923"/>
      <c r="DB126" s="923"/>
      <c r="DC126" s="923"/>
      <c r="DD126" s="923"/>
      <c r="DE126" s="923"/>
      <c r="DF126" s="924"/>
      <c r="DG126" s="925" t="s">
        <v>390</v>
      </c>
      <c r="DH126" s="926"/>
      <c r="DI126" s="926"/>
      <c r="DJ126" s="926"/>
      <c r="DK126" s="926"/>
      <c r="DL126" s="926" t="s">
        <v>130</v>
      </c>
      <c r="DM126" s="926"/>
      <c r="DN126" s="926"/>
      <c r="DO126" s="926"/>
      <c r="DP126" s="926"/>
      <c r="DQ126" s="926" t="s">
        <v>493</v>
      </c>
      <c r="DR126" s="926"/>
      <c r="DS126" s="926"/>
      <c r="DT126" s="926"/>
      <c r="DU126" s="926"/>
      <c r="DV126" s="927" t="s">
        <v>413</v>
      </c>
      <c r="DW126" s="927"/>
      <c r="DX126" s="927"/>
      <c r="DY126" s="927"/>
      <c r="DZ126" s="928"/>
    </row>
    <row r="127" spans="1:130" s="230" customFormat="1" ht="26.25" customHeight="1" x14ac:dyDescent="0.15">
      <c r="A127" s="1058"/>
      <c r="B127" s="951"/>
      <c r="C127" s="973" t="s">
        <v>494</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11466</v>
      </c>
      <c r="AB127" s="959"/>
      <c r="AC127" s="959"/>
      <c r="AD127" s="959"/>
      <c r="AE127" s="960"/>
      <c r="AF127" s="961">
        <v>369</v>
      </c>
      <c r="AG127" s="959"/>
      <c r="AH127" s="959"/>
      <c r="AI127" s="959"/>
      <c r="AJ127" s="960"/>
      <c r="AK127" s="961">
        <v>537</v>
      </c>
      <c r="AL127" s="959"/>
      <c r="AM127" s="959"/>
      <c r="AN127" s="959"/>
      <c r="AO127" s="960"/>
      <c r="AP127" s="962">
        <v>0</v>
      </c>
      <c r="AQ127" s="963"/>
      <c r="AR127" s="963"/>
      <c r="AS127" s="963"/>
      <c r="AT127" s="964"/>
      <c r="AU127" s="232"/>
      <c r="AV127" s="232"/>
      <c r="AW127" s="232"/>
      <c r="AX127" s="1031" t="s">
        <v>495</v>
      </c>
      <c r="AY127" s="1032"/>
      <c r="AZ127" s="1032"/>
      <c r="BA127" s="1032"/>
      <c r="BB127" s="1032"/>
      <c r="BC127" s="1032"/>
      <c r="BD127" s="1032"/>
      <c r="BE127" s="1033"/>
      <c r="BF127" s="1034" t="s">
        <v>496</v>
      </c>
      <c r="BG127" s="1032"/>
      <c r="BH127" s="1032"/>
      <c r="BI127" s="1032"/>
      <c r="BJ127" s="1032"/>
      <c r="BK127" s="1032"/>
      <c r="BL127" s="1033"/>
      <c r="BM127" s="1034" t="s">
        <v>497</v>
      </c>
      <c r="BN127" s="1032"/>
      <c r="BO127" s="1032"/>
      <c r="BP127" s="1032"/>
      <c r="BQ127" s="1032"/>
      <c r="BR127" s="1032"/>
      <c r="BS127" s="1033"/>
      <c r="BT127" s="1034" t="s">
        <v>498</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499</v>
      </c>
      <c r="CQ127" s="923"/>
      <c r="CR127" s="923"/>
      <c r="CS127" s="923"/>
      <c r="CT127" s="923"/>
      <c r="CU127" s="923"/>
      <c r="CV127" s="923"/>
      <c r="CW127" s="923"/>
      <c r="CX127" s="923"/>
      <c r="CY127" s="923"/>
      <c r="CZ127" s="923"/>
      <c r="DA127" s="923"/>
      <c r="DB127" s="923"/>
      <c r="DC127" s="923"/>
      <c r="DD127" s="923"/>
      <c r="DE127" s="923"/>
      <c r="DF127" s="924"/>
      <c r="DG127" s="925" t="s">
        <v>130</v>
      </c>
      <c r="DH127" s="926"/>
      <c r="DI127" s="926"/>
      <c r="DJ127" s="926"/>
      <c r="DK127" s="926"/>
      <c r="DL127" s="926" t="s">
        <v>487</v>
      </c>
      <c r="DM127" s="926"/>
      <c r="DN127" s="926"/>
      <c r="DO127" s="926"/>
      <c r="DP127" s="926"/>
      <c r="DQ127" s="926" t="s">
        <v>130</v>
      </c>
      <c r="DR127" s="926"/>
      <c r="DS127" s="926"/>
      <c r="DT127" s="926"/>
      <c r="DU127" s="926"/>
      <c r="DV127" s="927" t="s">
        <v>450</v>
      </c>
      <c r="DW127" s="927"/>
      <c r="DX127" s="927"/>
      <c r="DY127" s="927"/>
      <c r="DZ127" s="928"/>
    </row>
    <row r="128" spans="1:130" s="230" customFormat="1" ht="26.25" customHeight="1" thickBot="1" x14ac:dyDescent="0.2">
      <c r="A128" s="1041" t="s">
        <v>500</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501</v>
      </c>
      <c r="X128" s="1043"/>
      <c r="Y128" s="1043"/>
      <c r="Z128" s="1044"/>
      <c r="AA128" s="1045">
        <v>5534703</v>
      </c>
      <c r="AB128" s="1046"/>
      <c r="AC128" s="1046"/>
      <c r="AD128" s="1046"/>
      <c r="AE128" s="1047"/>
      <c r="AF128" s="1048">
        <v>5361332</v>
      </c>
      <c r="AG128" s="1046"/>
      <c r="AH128" s="1046"/>
      <c r="AI128" s="1046"/>
      <c r="AJ128" s="1047"/>
      <c r="AK128" s="1048">
        <v>4887833</v>
      </c>
      <c r="AL128" s="1046"/>
      <c r="AM128" s="1046"/>
      <c r="AN128" s="1046"/>
      <c r="AO128" s="1047"/>
      <c r="AP128" s="1049"/>
      <c r="AQ128" s="1050"/>
      <c r="AR128" s="1050"/>
      <c r="AS128" s="1050"/>
      <c r="AT128" s="1051"/>
      <c r="AU128" s="232"/>
      <c r="AV128" s="232"/>
      <c r="AW128" s="232"/>
      <c r="AX128" s="896" t="s">
        <v>502</v>
      </c>
      <c r="AY128" s="897"/>
      <c r="AZ128" s="897"/>
      <c r="BA128" s="897"/>
      <c r="BB128" s="897"/>
      <c r="BC128" s="897"/>
      <c r="BD128" s="897"/>
      <c r="BE128" s="898"/>
      <c r="BF128" s="1052" t="s">
        <v>413</v>
      </c>
      <c r="BG128" s="1053"/>
      <c r="BH128" s="1053"/>
      <c r="BI128" s="1053"/>
      <c r="BJ128" s="1053"/>
      <c r="BK128" s="1053"/>
      <c r="BL128" s="1054"/>
      <c r="BM128" s="1052">
        <v>11.25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503</v>
      </c>
      <c r="CQ128" s="726"/>
      <c r="CR128" s="726"/>
      <c r="CS128" s="726"/>
      <c r="CT128" s="726"/>
      <c r="CU128" s="726"/>
      <c r="CV128" s="726"/>
      <c r="CW128" s="726"/>
      <c r="CX128" s="726"/>
      <c r="CY128" s="726"/>
      <c r="CZ128" s="726"/>
      <c r="DA128" s="726"/>
      <c r="DB128" s="726"/>
      <c r="DC128" s="726"/>
      <c r="DD128" s="726"/>
      <c r="DE128" s="726"/>
      <c r="DF128" s="1036"/>
      <c r="DG128" s="1037">
        <v>39455</v>
      </c>
      <c r="DH128" s="1038"/>
      <c r="DI128" s="1038"/>
      <c r="DJ128" s="1038"/>
      <c r="DK128" s="1038"/>
      <c r="DL128" s="1038">
        <v>29829</v>
      </c>
      <c r="DM128" s="1038"/>
      <c r="DN128" s="1038"/>
      <c r="DO128" s="1038"/>
      <c r="DP128" s="1038"/>
      <c r="DQ128" s="1038">
        <v>30785</v>
      </c>
      <c r="DR128" s="1038"/>
      <c r="DS128" s="1038"/>
      <c r="DT128" s="1038"/>
      <c r="DU128" s="1038"/>
      <c r="DV128" s="1039">
        <v>0</v>
      </c>
      <c r="DW128" s="1039"/>
      <c r="DX128" s="1039"/>
      <c r="DY128" s="1039"/>
      <c r="DZ128" s="1040"/>
    </row>
    <row r="129" spans="1:131" s="230" customFormat="1" ht="26.25" customHeight="1" x14ac:dyDescent="0.15">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504</v>
      </c>
      <c r="X129" s="1071"/>
      <c r="Y129" s="1071"/>
      <c r="Z129" s="1072"/>
      <c r="AA129" s="958">
        <v>119445097</v>
      </c>
      <c r="AB129" s="959"/>
      <c r="AC129" s="959"/>
      <c r="AD129" s="959"/>
      <c r="AE129" s="960"/>
      <c r="AF129" s="961">
        <v>125918304</v>
      </c>
      <c r="AG129" s="959"/>
      <c r="AH129" s="959"/>
      <c r="AI129" s="959"/>
      <c r="AJ129" s="960"/>
      <c r="AK129" s="961">
        <v>124872673</v>
      </c>
      <c r="AL129" s="959"/>
      <c r="AM129" s="959"/>
      <c r="AN129" s="959"/>
      <c r="AO129" s="960"/>
      <c r="AP129" s="1073"/>
      <c r="AQ129" s="1074"/>
      <c r="AR129" s="1074"/>
      <c r="AS129" s="1074"/>
      <c r="AT129" s="1075"/>
      <c r="AU129" s="233"/>
      <c r="AV129" s="233"/>
      <c r="AW129" s="233"/>
      <c r="AX129" s="1065" t="s">
        <v>505</v>
      </c>
      <c r="AY129" s="923"/>
      <c r="AZ129" s="923"/>
      <c r="BA129" s="923"/>
      <c r="BB129" s="923"/>
      <c r="BC129" s="923"/>
      <c r="BD129" s="923"/>
      <c r="BE129" s="924"/>
      <c r="BF129" s="1066" t="s">
        <v>413</v>
      </c>
      <c r="BG129" s="1067"/>
      <c r="BH129" s="1067"/>
      <c r="BI129" s="1067"/>
      <c r="BJ129" s="1067"/>
      <c r="BK129" s="1067"/>
      <c r="BL129" s="1068"/>
      <c r="BM129" s="1066">
        <v>16.25</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506</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507</v>
      </c>
      <c r="X130" s="1071"/>
      <c r="Y130" s="1071"/>
      <c r="Z130" s="1072"/>
      <c r="AA130" s="958">
        <v>13153554</v>
      </c>
      <c r="AB130" s="959"/>
      <c r="AC130" s="959"/>
      <c r="AD130" s="959"/>
      <c r="AE130" s="960"/>
      <c r="AF130" s="961">
        <v>13294997</v>
      </c>
      <c r="AG130" s="959"/>
      <c r="AH130" s="959"/>
      <c r="AI130" s="959"/>
      <c r="AJ130" s="960"/>
      <c r="AK130" s="961">
        <v>13978299</v>
      </c>
      <c r="AL130" s="959"/>
      <c r="AM130" s="959"/>
      <c r="AN130" s="959"/>
      <c r="AO130" s="960"/>
      <c r="AP130" s="1073"/>
      <c r="AQ130" s="1074"/>
      <c r="AR130" s="1074"/>
      <c r="AS130" s="1074"/>
      <c r="AT130" s="1075"/>
      <c r="AU130" s="233"/>
      <c r="AV130" s="233"/>
      <c r="AW130" s="233"/>
      <c r="AX130" s="1065" t="s">
        <v>508</v>
      </c>
      <c r="AY130" s="923"/>
      <c r="AZ130" s="923"/>
      <c r="BA130" s="923"/>
      <c r="BB130" s="923"/>
      <c r="BC130" s="923"/>
      <c r="BD130" s="923"/>
      <c r="BE130" s="924"/>
      <c r="BF130" s="1101">
        <v>3.4</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509</v>
      </c>
      <c r="X131" s="1108"/>
      <c r="Y131" s="1108"/>
      <c r="Z131" s="1109"/>
      <c r="AA131" s="1004">
        <v>106291543</v>
      </c>
      <c r="AB131" s="986"/>
      <c r="AC131" s="986"/>
      <c r="AD131" s="986"/>
      <c r="AE131" s="987"/>
      <c r="AF131" s="985">
        <v>112623307</v>
      </c>
      <c r="AG131" s="986"/>
      <c r="AH131" s="986"/>
      <c r="AI131" s="986"/>
      <c r="AJ131" s="987"/>
      <c r="AK131" s="985">
        <v>110894374</v>
      </c>
      <c r="AL131" s="986"/>
      <c r="AM131" s="986"/>
      <c r="AN131" s="986"/>
      <c r="AO131" s="987"/>
      <c r="AP131" s="1110"/>
      <c r="AQ131" s="1111"/>
      <c r="AR131" s="1111"/>
      <c r="AS131" s="1111"/>
      <c r="AT131" s="1112"/>
      <c r="AU131" s="233"/>
      <c r="AV131" s="233"/>
      <c r="AW131" s="233"/>
      <c r="AX131" s="1083" t="s">
        <v>510</v>
      </c>
      <c r="AY131" s="726"/>
      <c r="AZ131" s="726"/>
      <c r="BA131" s="726"/>
      <c r="BB131" s="726"/>
      <c r="BC131" s="726"/>
      <c r="BD131" s="726"/>
      <c r="BE131" s="1036"/>
      <c r="BF131" s="1084" t="s">
        <v>486</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511</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512</v>
      </c>
      <c r="W132" s="1094"/>
      <c r="X132" s="1094"/>
      <c r="Y132" s="1094"/>
      <c r="Z132" s="1095"/>
      <c r="AA132" s="1096">
        <v>3.0246442089999999</v>
      </c>
      <c r="AB132" s="1097"/>
      <c r="AC132" s="1097"/>
      <c r="AD132" s="1097"/>
      <c r="AE132" s="1098"/>
      <c r="AF132" s="1099">
        <v>3.4654398839999998</v>
      </c>
      <c r="AG132" s="1097"/>
      <c r="AH132" s="1097"/>
      <c r="AI132" s="1097"/>
      <c r="AJ132" s="1098"/>
      <c r="AK132" s="1099">
        <v>3.845283631</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513</v>
      </c>
      <c r="W133" s="1077"/>
      <c r="X133" s="1077"/>
      <c r="Y133" s="1077"/>
      <c r="Z133" s="1078"/>
      <c r="AA133" s="1079">
        <v>1.9</v>
      </c>
      <c r="AB133" s="1080"/>
      <c r="AC133" s="1080"/>
      <c r="AD133" s="1080"/>
      <c r="AE133" s="1081"/>
      <c r="AF133" s="1079">
        <v>2.9</v>
      </c>
      <c r="AG133" s="1080"/>
      <c r="AH133" s="1080"/>
      <c r="AI133" s="1080"/>
      <c r="AJ133" s="1081"/>
      <c r="AK133" s="1079">
        <v>3.4</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vnBeyKKqGJUnyuGfnW0eK0fPU7qsR/XecJb/zkrou0SOCQrczLnbeO/uVddqCjRyYlsSOGxcaI1YZnkn9TEIg==" saltValue="R6UtKTUOlh8xtLagHdawc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514</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XUCIYmg8L9qJg0MvjyzJst8ANyjh1ex401rOSo03oAdkkU9B4chpP8294OK7EcUBwT2OyTiApHx6tUsStIAbzg==" saltValue="MEJSDpDfntaIRQ3GZco8X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0Xxa5PwKMA93ztV41ib2r4bsA9j5+i3N3SjsgDEMqWwv6SEfzSsJHXjgVRmsU7ZVtsyJl7AhuuQH3sEalH7PQw==" saltValue="xqEf24MLgWDLtTN4siTrR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516</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517</v>
      </c>
      <c r="AP7" s="272"/>
      <c r="AQ7" s="273" t="s">
        <v>518</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519</v>
      </c>
      <c r="AQ8" s="279" t="s">
        <v>520</v>
      </c>
      <c r="AR8" s="280" t="s">
        <v>521</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522</v>
      </c>
      <c r="AL9" s="1117"/>
      <c r="AM9" s="1117"/>
      <c r="AN9" s="1118"/>
      <c r="AO9" s="281">
        <v>38764118</v>
      </c>
      <c r="AP9" s="281">
        <v>59910</v>
      </c>
      <c r="AQ9" s="282">
        <v>63571</v>
      </c>
      <c r="AR9" s="283">
        <v>-5.8</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523</v>
      </c>
      <c r="AL10" s="1117"/>
      <c r="AM10" s="1117"/>
      <c r="AN10" s="1118"/>
      <c r="AO10" s="284">
        <v>49396</v>
      </c>
      <c r="AP10" s="284">
        <v>76</v>
      </c>
      <c r="AQ10" s="285">
        <v>1690</v>
      </c>
      <c r="AR10" s="286">
        <v>-95.5</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524</v>
      </c>
      <c r="AL11" s="1117"/>
      <c r="AM11" s="1117"/>
      <c r="AN11" s="1118"/>
      <c r="AO11" s="284">
        <v>110868</v>
      </c>
      <c r="AP11" s="284">
        <v>171</v>
      </c>
      <c r="AQ11" s="285">
        <v>679</v>
      </c>
      <c r="AR11" s="286">
        <v>-74.8</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525</v>
      </c>
      <c r="AL12" s="1117"/>
      <c r="AM12" s="1117"/>
      <c r="AN12" s="1118"/>
      <c r="AO12" s="284" t="s">
        <v>526</v>
      </c>
      <c r="AP12" s="284" t="s">
        <v>526</v>
      </c>
      <c r="AQ12" s="285">
        <v>23</v>
      </c>
      <c r="AR12" s="286" t="s">
        <v>526</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527</v>
      </c>
      <c r="AL13" s="1117"/>
      <c r="AM13" s="1117"/>
      <c r="AN13" s="1118"/>
      <c r="AO13" s="284">
        <v>1297074</v>
      </c>
      <c r="AP13" s="284">
        <v>2005</v>
      </c>
      <c r="AQ13" s="285">
        <v>1992</v>
      </c>
      <c r="AR13" s="286">
        <v>0.7</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528</v>
      </c>
      <c r="AL14" s="1117"/>
      <c r="AM14" s="1117"/>
      <c r="AN14" s="1118"/>
      <c r="AO14" s="284">
        <v>1219097</v>
      </c>
      <c r="AP14" s="284">
        <v>1884</v>
      </c>
      <c r="AQ14" s="285">
        <v>1254</v>
      </c>
      <c r="AR14" s="286">
        <v>50.2</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529</v>
      </c>
      <c r="AL15" s="1120"/>
      <c r="AM15" s="1120"/>
      <c r="AN15" s="1121"/>
      <c r="AO15" s="284">
        <v>-2233600</v>
      </c>
      <c r="AP15" s="284">
        <v>-3452</v>
      </c>
      <c r="AQ15" s="285">
        <v>-3845</v>
      </c>
      <c r="AR15" s="286">
        <v>-10.199999999999999</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188</v>
      </c>
      <c r="AL16" s="1120"/>
      <c r="AM16" s="1120"/>
      <c r="AN16" s="1121"/>
      <c r="AO16" s="284">
        <v>39206953</v>
      </c>
      <c r="AP16" s="284">
        <v>60595</v>
      </c>
      <c r="AQ16" s="285">
        <v>65365</v>
      </c>
      <c r="AR16" s="286">
        <v>-7.3</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530</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531</v>
      </c>
      <c r="AP20" s="293" t="s">
        <v>532</v>
      </c>
      <c r="AQ20" s="294" t="s">
        <v>533</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534</v>
      </c>
      <c r="AL21" s="1123"/>
      <c r="AM21" s="1123"/>
      <c r="AN21" s="1124"/>
      <c r="AO21" s="297">
        <v>6.02</v>
      </c>
      <c r="AP21" s="298">
        <v>6.46</v>
      </c>
      <c r="AQ21" s="299">
        <v>-0.44</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535</v>
      </c>
      <c r="AL22" s="1123"/>
      <c r="AM22" s="1123"/>
      <c r="AN22" s="1124"/>
      <c r="AO22" s="302">
        <v>99.7</v>
      </c>
      <c r="AP22" s="303">
        <v>99.4</v>
      </c>
      <c r="AQ22" s="304">
        <v>0.3</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536</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537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538</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517</v>
      </c>
      <c r="AP30" s="272"/>
      <c r="AQ30" s="273" t="s">
        <v>518</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519</v>
      </c>
      <c r="AQ31" s="279" t="s">
        <v>520</v>
      </c>
      <c r="AR31" s="280" t="s">
        <v>521</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539</v>
      </c>
      <c r="AL32" s="1131"/>
      <c r="AM32" s="1131"/>
      <c r="AN32" s="1132"/>
      <c r="AO32" s="312">
        <v>17919147</v>
      </c>
      <c r="AP32" s="312">
        <v>27694</v>
      </c>
      <c r="AQ32" s="313">
        <v>37452</v>
      </c>
      <c r="AR32" s="314">
        <v>-26.1</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540</v>
      </c>
      <c r="AL33" s="1131"/>
      <c r="AM33" s="1131"/>
      <c r="AN33" s="1132"/>
      <c r="AO33" s="312" t="s">
        <v>526</v>
      </c>
      <c r="AP33" s="312" t="s">
        <v>526</v>
      </c>
      <c r="AQ33" s="313" t="s">
        <v>526</v>
      </c>
      <c r="AR33" s="314" t="s">
        <v>526</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541</v>
      </c>
      <c r="AL34" s="1131"/>
      <c r="AM34" s="1131"/>
      <c r="AN34" s="1132"/>
      <c r="AO34" s="312" t="s">
        <v>526</v>
      </c>
      <c r="AP34" s="312" t="s">
        <v>526</v>
      </c>
      <c r="AQ34" s="313">
        <v>45</v>
      </c>
      <c r="AR34" s="314" t="s">
        <v>526</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542</v>
      </c>
      <c r="AL35" s="1131"/>
      <c r="AM35" s="1131"/>
      <c r="AN35" s="1132"/>
      <c r="AO35" s="312">
        <v>4846034</v>
      </c>
      <c r="AP35" s="312">
        <v>7490</v>
      </c>
      <c r="AQ35" s="313">
        <v>8356</v>
      </c>
      <c r="AR35" s="314">
        <v>-10.4</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543</v>
      </c>
      <c r="AL36" s="1131"/>
      <c r="AM36" s="1131"/>
      <c r="AN36" s="1132"/>
      <c r="AO36" s="312">
        <v>267733</v>
      </c>
      <c r="AP36" s="312">
        <v>414</v>
      </c>
      <c r="AQ36" s="313">
        <v>443</v>
      </c>
      <c r="AR36" s="314">
        <v>-6.5</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544</v>
      </c>
      <c r="AL37" s="1131"/>
      <c r="AM37" s="1131"/>
      <c r="AN37" s="1132"/>
      <c r="AO37" s="312">
        <v>97421</v>
      </c>
      <c r="AP37" s="312">
        <v>151</v>
      </c>
      <c r="AQ37" s="313">
        <v>649</v>
      </c>
      <c r="AR37" s="314">
        <v>-76.7</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545</v>
      </c>
      <c r="AL38" s="1134"/>
      <c r="AM38" s="1134"/>
      <c r="AN38" s="1135"/>
      <c r="AO38" s="315" t="s">
        <v>526</v>
      </c>
      <c r="AP38" s="315" t="s">
        <v>526</v>
      </c>
      <c r="AQ38" s="316">
        <v>1</v>
      </c>
      <c r="AR38" s="304" t="s">
        <v>526</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546</v>
      </c>
      <c r="AL39" s="1134"/>
      <c r="AM39" s="1134"/>
      <c r="AN39" s="1135"/>
      <c r="AO39" s="312">
        <v>-4887833</v>
      </c>
      <c r="AP39" s="312">
        <v>-7554</v>
      </c>
      <c r="AQ39" s="313">
        <v>-7867</v>
      </c>
      <c r="AR39" s="314">
        <v>-4</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547</v>
      </c>
      <c r="AL40" s="1131"/>
      <c r="AM40" s="1131"/>
      <c r="AN40" s="1132"/>
      <c r="AO40" s="312">
        <v>-13978299</v>
      </c>
      <c r="AP40" s="312">
        <v>-21604</v>
      </c>
      <c r="AQ40" s="313">
        <v>-28343</v>
      </c>
      <c r="AR40" s="314">
        <v>-23.8</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300</v>
      </c>
      <c r="AL41" s="1137"/>
      <c r="AM41" s="1137"/>
      <c r="AN41" s="1138"/>
      <c r="AO41" s="312">
        <v>4264203</v>
      </c>
      <c r="AP41" s="312">
        <v>6590</v>
      </c>
      <c r="AQ41" s="313">
        <v>10736</v>
      </c>
      <c r="AR41" s="314">
        <v>-38.6</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548</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550</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517</v>
      </c>
      <c r="AN49" s="1127" t="s">
        <v>551</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552</v>
      </c>
      <c r="AO50" s="329" t="s">
        <v>553</v>
      </c>
      <c r="AP50" s="330" t="s">
        <v>554</v>
      </c>
      <c r="AQ50" s="331" t="s">
        <v>555</v>
      </c>
      <c r="AR50" s="332" t="s">
        <v>556</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557</v>
      </c>
      <c r="AL51" s="325"/>
      <c r="AM51" s="333">
        <v>27458628</v>
      </c>
      <c r="AN51" s="334">
        <v>42931</v>
      </c>
      <c r="AO51" s="335">
        <v>-14.1</v>
      </c>
      <c r="AP51" s="336">
        <v>46457</v>
      </c>
      <c r="AQ51" s="337">
        <v>-3.4</v>
      </c>
      <c r="AR51" s="338">
        <v>-10.7</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558</v>
      </c>
      <c r="AM52" s="341">
        <v>12736769</v>
      </c>
      <c r="AN52" s="342">
        <v>19914</v>
      </c>
      <c r="AO52" s="343">
        <v>-45.1</v>
      </c>
      <c r="AP52" s="344">
        <v>24020</v>
      </c>
      <c r="AQ52" s="345">
        <v>-4.5999999999999996</v>
      </c>
      <c r="AR52" s="346">
        <v>-40.5</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559</v>
      </c>
      <c r="AL53" s="325"/>
      <c r="AM53" s="333">
        <v>25468091</v>
      </c>
      <c r="AN53" s="334">
        <v>39612</v>
      </c>
      <c r="AO53" s="335">
        <v>-7.7</v>
      </c>
      <c r="AP53" s="336">
        <v>51849</v>
      </c>
      <c r="AQ53" s="337">
        <v>11.6</v>
      </c>
      <c r="AR53" s="338">
        <v>-19.3</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558</v>
      </c>
      <c r="AM54" s="341">
        <v>11405013</v>
      </c>
      <c r="AN54" s="342">
        <v>17739</v>
      </c>
      <c r="AO54" s="343">
        <v>-10.9</v>
      </c>
      <c r="AP54" s="344">
        <v>26326</v>
      </c>
      <c r="AQ54" s="345">
        <v>9.6</v>
      </c>
      <c r="AR54" s="346">
        <v>-20.5</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560</v>
      </c>
      <c r="AL55" s="325"/>
      <c r="AM55" s="333">
        <v>18708736</v>
      </c>
      <c r="AN55" s="334">
        <v>29007</v>
      </c>
      <c r="AO55" s="335">
        <v>-26.8</v>
      </c>
      <c r="AP55" s="336">
        <v>52191</v>
      </c>
      <c r="AQ55" s="337">
        <v>0.7</v>
      </c>
      <c r="AR55" s="338">
        <v>-27.5</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558</v>
      </c>
      <c r="AM56" s="341">
        <v>10465800</v>
      </c>
      <c r="AN56" s="342">
        <v>16227</v>
      </c>
      <c r="AO56" s="343">
        <v>-8.5</v>
      </c>
      <c r="AP56" s="344">
        <v>26807</v>
      </c>
      <c r="AQ56" s="345">
        <v>1.8</v>
      </c>
      <c r="AR56" s="346">
        <v>-10.3</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561</v>
      </c>
      <c r="AL57" s="325"/>
      <c r="AM57" s="333">
        <v>13438755</v>
      </c>
      <c r="AN57" s="334">
        <v>20812</v>
      </c>
      <c r="AO57" s="335">
        <v>-28.3</v>
      </c>
      <c r="AP57" s="336">
        <v>48105</v>
      </c>
      <c r="AQ57" s="337">
        <v>-7.8</v>
      </c>
      <c r="AR57" s="338">
        <v>-20.5</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558</v>
      </c>
      <c r="AM58" s="341">
        <v>7080683</v>
      </c>
      <c r="AN58" s="342">
        <v>10966</v>
      </c>
      <c r="AO58" s="343">
        <v>-32.4</v>
      </c>
      <c r="AP58" s="344">
        <v>24072</v>
      </c>
      <c r="AQ58" s="345">
        <v>-10.199999999999999</v>
      </c>
      <c r="AR58" s="346">
        <v>-22.2</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562</v>
      </c>
      <c r="AL59" s="325"/>
      <c r="AM59" s="333">
        <v>11876507</v>
      </c>
      <c r="AN59" s="334">
        <v>18355</v>
      </c>
      <c r="AO59" s="335">
        <v>-11.8</v>
      </c>
      <c r="AP59" s="336">
        <v>47446</v>
      </c>
      <c r="AQ59" s="337">
        <v>-1.4</v>
      </c>
      <c r="AR59" s="338">
        <v>-10.4</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558</v>
      </c>
      <c r="AM60" s="341">
        <v>7883840</v>
      </c>
      <c r="AN60" s="342">
        <v>12185</v>
      </c>
      <c r="AO60" s="343">
        <v>11.1</v>
      </c>
      <c r="AP60" s="344">
        <v>24371</v>
      </c>
      <c r="AQ60" s="345">
        <v>1.2</v>
      </c>
      <c r="AR60" s="346">
        <v>9.9</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563</v>
      </c>
      <c r="AL61" s="347"/>
      <c r="AM61" s="348">
        <v>19390143</v>
      </c>
      <c r="AN61" s="349">
        <v>30143</v>
      </c>
      <c r="AO61" s="350">
        <v>-17.7</v>
      </c>
      <c r="AP61" s="351">
        <v>49210</v>
      </c>
      <c r="AQ61" s="352">
        <v>-0.1</v>
      </c>
      <c r="AR61" s="338">
        <v>-17.600000000000001</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558</v>
      </c>
      <c r="AM62" s="341">
        <v>9914421</v>
      </c>
      <c r="AN62" s="342">
        <v>15406</v>
      </c>
      <c r="AO62" s="343">
        <v>-17.2</v>
      </c>
      <c r="AP62" s="344">
        <v>25119</v>
      </c>
      <c r="AQ62" s="345">
        <v>-0.4</v>
      </c>
      <c r="AR62" s="346">
        <v>-16.8</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aJBQibmNO7oU4xubTjzTV/+nRXgLPheRsJTMtmf4qCShHMHIys4YfWOz6nmbNMfEjoLJUCsXrjF60Z9rfCQ09w==" saltValue="N/jFCXY4RRGi03NLbPk05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565</v>
      </c>
    </row>
    <row r="120" spans="125:125" ht="13.5" hidden="1" customHeight="1" x14ac:dyDescent="0.15"/>
    <row r="121" spans="125:125" ht="13.5" hidden="1" customHeight="1" x14ac:dyDescent="0.15">
      <c r="DU121" s="259"/>
    </row>
  </sheetData>
  <sheetProtection algorithmName="SHA-512" hashValue="bVZ+0wIT9N7T1yUwaN8EFYUgqljL54gK3ExqtWU8f9qGtUQpiE2yIU+qbG6mrz45V2npPnVFNU4jaLisr/bbEg==" saltValue="YJ6kkI8y8nmH3Yt6LgWTY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566</v>
      </c>
    </row>
  </sheetData>
  <sheetProtection algorithmName="SHA-512" hashValue="hI6n6JjmJLJPNFqpLvfsVaC1tPA9QzhM3Zz6yXAN8rJuEUilfASepDZWnamhkuRsIaKL54JQ5jCkI2hYJG9vrg==" saltValue="WPfxvdBfift9ZSj60+izo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139" t="s">
        <v>3</v>
      </c>
      <c r="D47" s="1139"/>
      <c r="E47" s="1140"/>
      <c r="F47" s="11">
        <v>10.039999999999999</v>
      </c>
      <c r="G47" s="12">
        <v>9.59</v>
      </c>
      <c r="H47" s="12">
        <v>9.57</v>
      </c>
      <c r="I47" s="12">
        <v>11.72</v>
      </c>
      <c r="J47" s="13">
        <v>19.57</v>
      </c>
    </row>
    <row r="48" spans="2:10" ht="57.75" customHeight="1" x14ac:dyDescent="0.15">
      <c r="B48" s="14"/>
      <c r="C48" s="1141" t="s">
        <v>4</v>
      </c>
      <c r="D48" s="1141"/>
      <c r="E48" s="1142"/>
      <c r="F48" s="15">
        <v>2.63</v>
      </c>
      <c r="G48" s="16">
        <v>2.2999999999999998</v>
      </c>
      <c r="H48" s="16">
        <v>3.1</v>
      </c>
      <c r="I48" s="16">
        <v>8.01</v>
      </c>
      <c r="J48" s="17">
        <v>5.28</v>
      </c>
    </row>
    <row r="49" spans="2:10" ht="57.75" customHeight="1" thickBot="1" x14ac:dyDescent="0.2">
      <c r="B49" s="18"/>
      <c r="C49" s="1143" t="s">
        <v>5</v>
      </c>
      <c r="D49" s="1143"/>
      <c r="E49" s="1144"/>
      <c r="F49" s="19" t="s">
        <v>572</v>
      </c>
      <c r="G49" s="20" t="s">
        <v>573</v>
      </c>
      <c r="H49" s="20" t="s">
        <v>574</v>
      </c>
      <c r="I49" s="20">
        <v>7.37</v>
      </c>
      <c r="J49" s="21" t="s">
        <v>575</v>
      </c>
    </row>
    <row r="50" spans="2:10" x14ac:dyDescent="0.15"/>
  </sheetData>
  <sheetProtection algorithmName="SHA-512" hashValue="pwgrRKZhJcWwnJ6PKSu5d69CS/FYkkUfspRePjzlGvg7ICbvJk2pqQtWdAn/espElOS6LBVnUNRlf/K7Xq2OyA==" saltValue="YZfOKndYaAiJ7vqMfYQwQ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2024-03-14T01:47:37Z</dcterms:created>
  <dcterms:modified xsi:type="dcterms:W3CDTF">2024-03-27T07:55:49Z</dcterms:modified>
  <cp:category/>
</cp:coreProperties>
</file>