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eo\01\1G009_KANKYOSEISAKU\専用\ゼロカーボンシティ推進室（～R3_温暖化対策係）\12 環境家計簿\ふなばしエコノート\R4(第5版)\☆完成版\"/>
    </mc:Choice>
  </mc:AlternateContent>
  <bookViews>
    <workbookView xWindow="840" yWindow="315" windowWidth="17895" windowHeight="8355" activeTab="5"/>
  </bookViews>
  <sheets>
    <sheet name="使い方" sheetId="5" r:id="rId1"/>
    <sheet name="ふなばしエコノート・初級編" sheetId="1" r:id="rId2"/>
    <sheet name="グラフ表示用データ（非表示）" sheetId="11" state="hidden" r:id="rId3"/>
    <sheet name="関東甲信データ（非表示）" sheetId="9" state="hidden" r:id="rId4"/>
    <sheet name="選択（非表示）" sheetId="8" state="hidden" r:id="rId5"/>
    <sheet name="作成者" sheetId="4" r:id="rId6"/>
  </sheets>
  <definedNames>
    <definedName name="gas">#REF!</definedName>
    <definedName name="_xlnm.Print_Area" localSheetId="1">ふなばしエコノート・初級編!$A$1:$CB$47</definedName>
    <definedName name="_xlnm.Print_Area" localSheetId="0">使い方!$A$1:$AK$147</definedName>
    <definedName name="ガス">'選択（非表示）'!$A$2:$A$3</definedName>
    <definedName name="家族">#REF!</definedName>
    <definedName name="家族構成">'選択（非表示）'!$C$2:$C$5</definedName>
    <definedName name="住居形態">'選択（非表示）'!$D$2:$D$3</definedName>
  </definedNames>
  <calcPr calcId="162913"/>
</workbook>
</file>

<file path=xl/calcChain.xml><?xml version="1.0" encoding="utf-8"?>
<calcChain xmlns="http://schemas.openxmlformats.org/spreadsheetml/2006/main">
  <c r="G43" i="11" l="1"/>
  <c r="B3" i="8"/>
  <c r="B2" i="8"/>
  <c r="L54" i="11"/>
  <c r="L53" i="11"/>
  <c r="L52" i="11"/>
  <c r="L51" i="11"/>
  <c r="L50" i="11"/>
  <c r="L49" i="11"/>
  <c r="L48" i="11"/>
  <c r="L47" i="11"/>
  <c r="L46" i="11"/>
  <c r="L45" i="11"/>
  <c r="L44" i="11"/>
  <c r="L43" i="11"/>
  <c r="K54" i="11"/>
  <c r="K53" i="11"/>
  <c r="K52" i="11"/>
  <c r="K51" i="11"/>
  <c r="K50" i="11"/>
  <c r="K49" i="11"/>
  <c r="K48" i="11"/>
  <c r="K47" i="11"/>
  <c r="K46" i="11"/>
  <c r="K45" i="11"/>
  <c r="K44" i="11"/>
  <c r="K43" i="11"/>
  <c r="I54" i="11"/>
  <c r="I53" i="11"/>
  <c r="I52" i="11"/>
  <c r="I51" i="11"/>
  <c r="I50" i="11"/>
  <c r="I49" i="11"/>
  <c r="I48" i="11"/>
  <c r="I47" i="11"/>
  <c r="I46" i="11"/>
  <c r="I45" i="11"/>
  <c r="I44" i="11"/>
  <c r="I43" i="11"/>
  <c r="H54" i="11"/>
  <c r="H53" i="11"/>
  <c r="H52" i="11"/>
  <c r="H51" i="11"/>
  <c r="H50" i="11"/>
  <c r="H49" i="11"/>
  <c r="H48" i="11"/>
  <c r="H47" i="11"/>
  <c r="H46" i="11"/>
  <c r="H45" i="11"/>
  <c r="H44" i="11"/>
  <c r="H43" i="11"/>
  <c r="A40" i="11"/>
  <c r="A21" i="11"/>
  <c r="Q49" i="9"/>
  <c r="P49" i="9"/>
  <c r="O49" i="9"/>
  <c r="N49" i="9"/>
  <c r="Q48" i="9"/>
  <c r="P48" i="9"/>
  <c r="O48" i="9"/>
  <c r="N48" i="9"/>
  <c r="Q47" i="9"/>
  <c r="P47" i="9"/>
  <c r="O47" i="9"/>
  <c r="N47" i="9"/>
  <c r="Q46" i="9"/>
  <c r="P46" i="9"/>
  <c r="O46" i="9"/>
  <c r="N46" i="9"/>
  <c r="Q45" i="9"/>
  <c r="P45" i="9"/>
  <c r="O45" i="9"/>
  <c r="N45" i="9"/>
  <c r="Q44" i="9"/>
  <c r="P44" i="9"/>
  <c r="O44" i="9"/>
  <c r="N44" i="9"/>
  <c r="Q43" i="9"/>
  <c r="P43" i="9"/>
  <c r="O43" i="9"/>
  <c r="N43" i="9"/>
  <c r="Q42" i="9"/>
  <c r="P42" i="9"/>
  <c r="O42" i="9"/>
  <c r="N42" i="9"/>
  <c r="Q41" i="9"/>
  <c r="P41" i="9"/>
  <c r="O41" i="9"/>
  <c r="N41" i="9"/>
  <c r="Q40" i="9"/>
  <c r="P40" i="9"/>
  <c r="O40" i="9"/>
  <c r="N40" i="9"/>
  <c r="Q39" i="9"/>
  <c r="P39" i="9"/>
  <c r="O39" i="9"/>
  <c r="N39" i="9"/>
  <c r="N50" i="9" s="1"/>
  <c r="N51" i="9" s="1"/>
  <c r="Q38" i="9"/>
  <c r="P38" i="9"/>
  <c r="P50" i="9"/>
  <c r="P51" i="9"/>
  <c r="O38" i="9"/>
  <c r="N38" i="9"/>
  <c r="M49" i="9"/>
  <c r="L49" i="9"/>
  <c r="K49" i="9"/>
  <c r="J49" i="9"/>
  <c r="M48" i="9"/>
  <c r="L48" i="9"/>
  <c r="K48" i="9"/>
  <c r="J48" i="9"/>
  <c r="M47" i="9"/>
  <c r="L47" i="9"/>
  <c r="K47" i="9"/>
  <c r="J47" i="9"/>
  <c r="M46" i="9"/>
  <c r="L46" i="9"/>
  <c r="K46" i="9"/>
  <c r="J46" i="9"/>
  <c r="M45" i="9"/>
  <c r="L45" i="9"/>
  <c r="K45" i="9"/>
  <c r="J45" i="9"/>
  <c r="M44" i="9"/>
  <c r="L44" i="9"/>
  <c r="K44" i="9"/>
  <c r="J44" i="9"/>
  <c r="M43" i="9"/>
  <c r="L43" i="9"/>
  <c r="K43" i="9"/>
  <c r="J43" i="9"/>
  <c r="M42" i="9"/>
  <c r="L42" i="9"/>
  <c r="K42" i="9"/>
  <c r="J42" i="9"/>
  <c r="M41" i="9"/>
  <c r="L41" i="9"/>
  <c r="K41" i="9"/>
  <c r="J41" i="9"/>
  <c r="M40" i="9"/>
  <c r="L40" i="9"/>
  <c r="K40" i="9"/>
  <c r="J40" i="9"/>
  <c r="M39" i="9"/>
  <c r="L39" i="9"/>
  <c r="L50" i="9" s="1"/>
  <c r="L51" i="9" s="1"/>
  <c r="K39" i="9"/>
  <c r="J39" i="9"/>
  <c r="M38" i="9"/>
  <c r="M50" i="9"/>
  <c r="M51" i="9" s="1"/>
  <c r="L38" i="9"/>
  <c r="K38" i="9"/>
  <c r="K50" i="9" s="1"/>
  <c r="K51" i="9"/>
  <c r="J38" i="9"/>
  <c r="Q33" i="9"/>
  <c r="P33" i="9"/>
  <c r="O33" i="9"/>
  <c r="N33" i="9"/>
  <c r="Q32" i="9"/>
  <c r="P32" i="9"/>
  <c r="O32" i="9"/>
  <c r="N32" i="9"/>
  <c r="Q31" i="9"/>
  <c r="P31" i="9"/>
  <c r="O31" i="9"/>
  <c r="N31" i="9"/>
  <c r="Q30" i="9"/>
  <c r="P30" i="9"/>
  <c r="O30" i="9"/>
  <c r="N30" i="9"/>
  <c r="Q29" i="9"/>
  <c r="P29" i="9"/>
  <c r="O29" i="9"/>
  <c r="N29" i="9"/>
  <c r="Q28" i="9"/>
  <c r="P28" i="9"/>
  <c r="O28" i="9"/>
  <c r="N28" i="9"/>
  <c r="Q27" i="9"/>
  <c r="P27" i="9"/>
  <c r="O27" i="9"/>
  <c r="N27" i="9"/>
  <c r="Q26" i="9"/>
  <c r="P26" i="9"/>
  <c r="O26" i="9"/>
  <c r="N26" i="9"/>
  <c r="Q25" i="9"/>
  <c r="P25" i="9"/>
  <c r="O25" i="9"/>
  <c r="N25" i="9"/>
  <c r="Q24" i="9"/>
  <c r="P24" i="9"/>
  <c r="O24" i="9"/>
  <c r="N24" i="9"/>
  <c r="Q23" i="9"/>
  <c r="P23" i="9"/>
  <c r="O23" i="9"/>
  <c r="N23" i="9"/>
  <c r="Q22" i="9"/>
  <c r="Q34" i="9" s="1"/>
  <c r="Q35" i="9" s="1"/>
  <c r="P22" i="9"/>
  <c r="O22" i="9"/>
  <c r="O34" i="9" s="1"/>
  <c r="O35" i="9"/>
  <c r="N22" i="9"/>
  <c r="N34" i="9"/>
  <c r="N35" i="9" s="1"/>
  <c r="M33" i="9"/>
  <c r="L33" i="9"/>
  <c r="K33" i="9"/>
  <c r="J33" i="9"/>
  <c r="M32" i="9"/>
  <c r="L32" i="9"/>
  <c r="K32" i="9"/>
  <c r="J32" i="9"/>
  <c r="M31" i="9"/>
  <c r="L31" i="9"/>
  <c r="K31" i="9"/>
  <c r="J31" i="9"/>
  <c r="M30" i="9"/>
  <c r="L30" i="9"/>
  <c r="K30" i="9"/>
  <c r="J30" i="9"/>
  <c r="M29" i="9"/>
  <c r="L29" i="9"/>
  <c r="K29" i="9"/>
  <c r="J29" i="9"/>
  <c r="M28" i="9"/>
  <c r="L28" i="9"/>
  <c r="K28" i="9"/>
  <c r="J28" i="9"/>
  <c r="M27" i="9"/>
  <c r="L27" i="9"/>
  <c r="K27" i="9"/>
  <c r="J27" i="9"/>
  <c r="M26" i="9"/>
  <c r="L26" i="9"/>
  <c r="K26" i="9"/>
  <c r="J26" i="9"/>
  <c r="M25" i="9"/>
  <c r="L25" i="9"/>
  <c r="K25" i="9"/>
  <c r="J25" i="9"/>
  <c r="M24" i="9"/>
  <c r="L24" i="9"/>
  <c r="K24" i="9"/>
  <c r="J24" i="9"/>
  <c r="M23" i="9"/>
  <c r="L23" i="9"/>
  <c r="L34" i="9" s="1"/>
  <c r="K23" i="9"/>
  <c r="J23" i="9"/>
  <c r="M22" i="9"/>
  <c r="M34" i="9"/>
  <c r="M35" i="9" s="1"/>
  <c r="L22" i="9"/>
  <c r="K22" i="9"/>
  <c r="K34" i="9" s="1"/>
  <c r="K35" i="9" s="1"/>
  <c r="J22" i="9"/>
  <c r="Q17" i="9"/>
  <c r="P17" i="9"/>
  <c r="O17" i="9"/>
  <c r="N17" i="9"/>
  <c r="Q16" i="9"/>
  <c r="P16" i="9"/>
  <c r="O16" i="9"/>
  <c r="N16" i="9"/>
  <c r="Q15" i="9"/>
  <c r="P15" i="9"/>
  <c r="O15" i="9"/>
  <c r="N15" i="9"/>
  <c r="Q14" i="9"/>
  <c r="P14" i="9"/>
  <c r="O14" i="9"/>
  <c r="N14" i="9"/>
  <c r="Q13" i="9"/>
  <c r="P13" i="9"/>
  <c r="O13" i="9"/>
  <c r="N13" i="9"/>
  <c r="Q12" i="9"/>
  <c r="P12" i="9"/>
  <c r="O12" i="9"/>
  <c r="N12" i="9"/>
  <c r="Q11" i="9"/>
  <c r="P11" i="9"/>
  <c r="O11" i="9"/>
  <c r="N11" i="9"/>
  <c r="Q10" i="9"/>
  <c r="P10" i="9"/>
  <c r="O10" i="9"/>
  <c r="N10" i="9"/>
  <c r="Q9" i="9"/>
  <c r="P9" i="9"/>
  <c r="O9" i="9"/>
  <c r="N9" i="9"/>
  <c r="Q8" i="9"/>
  <c r="P8" i="9"/>
  <c r="O8" i="9"/>
  <c r="N8" i="9"/>
  <c r="Q7" i="9"/>
  <c r="P7" i="9"/>
  <c r="P18" i="9" s="1"/>
  <c r="O7" i="9"/>
  <c r="N7" i="9"/>
  <c r="Q6" i="9"/>
  <c r="Q18" i="9"/>
  <c r="Q19" i="9" s="1"/>
  <c r="P6" i="9"/>
  <c r="P19" i="9"/>
  <c r="O6" i="9"/>
  <c r="N6" i="9"/>
  <c r="M17" i="9"/>
  <c r="L17" i="9"/>
  <c r="K17" i="9"/>
  <c r="J17" i="9"/>
  <c r="M16" i="9"/>
  <c r="L16" i="9"/>
  <c r="K16" i="9"/>
  <c r="J16" i="9"/>
  <c r="M15" i="9"/>
  <c r="L15" i="9"/>
  <c r="K15" i="9"/>
  <c r="J15" i="9"/>
  <c r="M14" i="9"/>
  <c r="L14" i="9"/>
  <c r="K14" i="9"/>
  <c r="J14" i="9"/>
  <c r="M13" i="9"/>
  <c r="L13" i="9"/>
  <c r="K13" i="9"/>
  <c r="J13" i="9"/>
  <c r="M12" i="9"/>
  <c r="L12" i="9"/>
  <c r="K12" i="9"/>
  <c r="J12" i="9"/>
  <c r="M11" i="9"/>
  <c r="L11" i="9"/>
  <c r="K11" i="9"/>
  <c r="J11" i="9"/>
  <c r="M10" i="9"/>
  <c r="L10" i="9"/>
  <c r="L28" i="11" s="1"/>
  <c r="K10" i="9"/>
  <c r="J10" i="9"/>
  <c r="M9" i="9"/>
  <c r="L9" i="9"/>
  <c r="K9" i="9"/>
  <c r="J9" i="9"/>
  <c r="M8" i="9"/>
  <c r="L8" i="9"/>
  <c r="K8" i="9"/>
  <c r="J8" i="9"/>
  <c r="M7" i="9"/>
  <c r="L7" i="9"/>
  <c r="L18" i="9" s="1"/>
  <c r="L19" i="9" s="1"/>
  <c r="K7" i="9"/>
  <c r="J7" i="9"/>
  <c r="M6" i="9"/>
  <c r="M18" i="9"/>
  <c r="M19" i="9" s="1"/>
  <c r="M37" i="11" s="1"/>
  <c r="L6" i="9"/>
  <c r="K6" i="9"/>
  <c r="K18" i="9" s="1"/>
  <c r="K19" i="9"/>
  <c r="J6" i="9"/>
  <c r="J18" i="9"/>
  <c r="J19" i="9" s="1"/>
  <c r="L35" i="9"/>
  <c r="I50" i="9"/>
  <c r="I51" i="9" s="1"/>
  <c r="H50" i="9"/>
  <c r="H51" i="9" s="1"/>
  <c r="G50" i="9"/>
  <c r="G51" i="9" s="1"/>
  <c r="F50" i="9"/>
  <c r="F51" i="9"/>
  <c r="E50" i="9"/>
  <c r="D50" i="9"/>
  <c r="C50" i="9"/>
  <c r="C51" i="9"/>
  <c r="B50" i="9"/>
  <c r="I34" i="9"/>
  <c r="I35" i="9"/>
  <c r="H34" i="9"/>
  <c r="H35" i="9" s="1"/>
  <c r="G34" i="9"/>
  <c r="G35" i="9"/>
  <c r="F34" i="9"/>
  <c r="F35" i="9" s="1"/>
  <c r="E34" i="9"/>
  <c r="E35" i="9"/>
  <c r="D34" i="9"/>
  <c r="D35" i="9" s="1"/>
  <c r="C34" i="9"/>
  <c r="C35" i="9"/>
  <c r="B34" i="9"/>
  <c r="B35" i="9" s="1"/>
  <c r="I18" i="9"/>
  <c r="I19" i="9"/>
  <c r="H18" i="9"/>
  <c r="H19" i="9" s="1"/>
  <c r="G18" i="9"/>
  <c r="G19" i="9"/>
  <c r="F18" i="9"/>
  <c r="F19" i="9" s="1"/>
  <c r="E18" i="9"/>
  <c r="E19" i="9"/>
  <c r="D18" i="9"/>
  <c r="D19" i="9" s="1"/>
  <c r="C18" i="9"/>
  <c r="C19" i="9"/>
  <c r="B18" i="9"/>
  <c r="B19" i="9" s="1"/>
  <c r="J27" i="1"/>
  <c r="J32" i="1" s="1"/>
  <c r="R43" i="11" s="1"/>
  <c r="P12" i="1"/>
  <c r="P16" i="1" s="1"/>
  <c r="O44" i="11" s="1"/>
  <c r="J16" i="1"/>
  <c r="O43" i="11" s="1"/>
  <c r="J15" i="1"/>
  <c r="N43" i="11" s="1"/>
  <c r="P4" i="1"/>
  <c r="P5" i="1"/>
  <c r="G44" i="11" s="1"/>
  <c r="P34" i="9"/>
  <c r="P35" i="9" s="1"/>
  <c r="Q50" i="9"/>
  <c r="Q51" i="9"/>
  <c r="B51" i="9"/>
  <c r="N18" i="9"/>
  <c r="N19" i="9"/>
  <c r="O18" i="9"/>
  <c r="O19" i="9"/>
  <c r="J34" i="9"/>
  <c r="J35" i="9"/>
  <c r="D51" i="9"/>
  <c r="J50" i="9"/>
  <c r="J51" i="9" s="1"/>
  <c r="O50" i="9"/>
  <c r="O51" i="9" s="1"/>
  <c r="E51" i="9"/>
  <c r="D24" i="11"/>
  <c r="D29" i="11"/>
  <c r="J24" i="11"/>
  <c r="D43" i="11" s="1"/>
  <c r="J31" i="11"/>
  <c r="D50" i="11" s="1"/>
  <c r="D36" i="11"/>
  <c r="B24" i="11"/>
  <c r="B43" i="11" s="1"/>
  <c r="C28" i="11"/>
  <c r="K32" i="11"/>
  <c r="K36" i="11"/>
  <c r="L32" i="11"/>
  <c r="E31" i="11"/>
  <c r="C30" i="11"/>
  <c r="D37" i="11"/>
  <c r="M24" i="11"/>
  <c r="M30" i="11"/>
  <c r="M34" i="11"/>
  <c r="P27" i="1" l="1"/>
  <c r="P32" i="1" s="1"/>
  <c r="J31" i="1"/>
  <c r="Q43" i="11" s="1"/>
  <c r="U43" i="11"/>
  <c r="J40" i="1"/>
  <c r="P15" i="1"/>
  <c r="V12" i="1"/>
  <c r="J41" i="1"/>
  <c r="N44" i="11"/>
  <c r="R44" i="11"/>
  <c r="U44" i="11" s="1"/>
  <c r="P41" i="1"/>
  <c r="B35" i="11"/>
  <c r="B54" i="11" s="1"/>
  <c r="E32" i="11"/>
  <c r="E24" i="11"/>
  <c r="E34" i="11"/>
  <c r="C36" i="11"/>
  <c r="B33" i="11"/>
  <c r="B52" i="11" s="1"/>
  <c r="B25" i="11"/>
  <c r="B44" i="11" s="1"/>
  <c r="C37" i="11"/>
  <c r="J25" i="11"/>
  <c r="D44" i="11" s="1"/>
  <c r="J27" i="11"/>
  <c r="D46" i="11" s="1"/>
  <c r="E33" i="11"/>
  <c r="D27" i="11"/>
  <c r="D26" i="11"/>
  <c r="K25" i="11"/>
  <c r="K29" i="11"/>
  <c r="B31" i="11"/>
  <c r="B50" i="11" s="1"/>
  <c r="C33" i="11"/>
  <c r="C27" i="11"/>
  <c r="B29" i="11"/>
  <c r="B48" i="11" s="1"/>
  <c r="D28" i="11"/>
  <c r="J30" i="11"/>
  <c r="D49" i="11" s="1"/>
  <c r="J33" i="11"/>
  <c r="D52" i="11" s="1"/>
  <c r="E37" i="11"/>
  <c r="C34" i="11"/>
  <c r="D34" i="11"/>
  <c r="K26" i="11"/>
  <c r="K31" i="11"/>
  <c r="K35" i="11"/>
  <c r="L25" i="11"/>
  <c r="L29" i="11"/>
  <c r="L33" i="11"/>
  <c r="L37" i="11"/>
  <c r="B40" i="11"/>
  <c r="C24" i="11"/>
  <c r="M27" i="11"/>
  <c r="M31" i="11"/>
  <c r="M35" i="11"/>
  <c r="E28" i="11"/>
  <c r="C26" i="11"/>
  <c r="D32" i="11"/>
  <c r="B37" i="11"/>
  <c r="B56" i="11" s="1"/>
  <c r="J28" i="11"/>
  <c r="D47" i="11" s="1"/>
  <c r="J35" i="11"/>
  <c r="D54" i="11" s="1"/>
  <c r="P43" i="11" s="1"/>
  <c r="E29" i="11"/>
  <c r="B36" i="11"/>
  <c r="B55" i="11" s="1"/>
  <c r="K27" i="11"/>
  <c r="K33" i="11"/>
  <c r="L24" i="11"/>
  <c r="L30" i="11"/>
  <c r="L35" i="11"/>
  <c r="E27" i="11"/>
  <c r="B30" i="11"/>
  <c r="B49" i="11" s="1"/>
  <c r="D30" i="11"/>
  <c r="M26" i="11"/>
  <c r="M32" i="11"/>
  <c r="E36" i="11"/>
  <c r="D25" i="11"/>
  <c r="E30" i="11"/>
  <c r="D35" i="11"/>
  <c r="J26" i="11"/>
  <c r="D45" i="11" s="1"/>
  <c r="J29" i="11"/>
  <c r="D48" i="11" s="1"/>
  <c r="J32" i="11"/>
  <c r="D51" i="11" s="1"/>
  <c r="J36" i="11"/>
  <c r="D55" i="11" s="1"/>
  <c r="E25" i="11"/>
  <c r="B32" i="11"/>
  <c r="B51" i="11" s="1"/>
  <c r="C35" i="11"/>
  <c r="K28" i="11"/>
  <c r="K34" i="11"/>
  <c r="L26" i="11"/>
  <c r="L31" i="11"/>
  <c r="L36" i="11"/>
  <c r="D31" i="11"/>
  <c r="C31" i="11"/>
  <c r="M28" i="11"/>
  <c r="M33" i="11"/>
  <c r="M29" i="11"/>
  <c r="B26" i="11"/>
  <c r="B45" i="11" s="1"/>
  <c r="E35" i="11"/>
  <c r="L27" i="11"/>
  <c r="K30" i="11"/>
  <c r="B28" i="11"/>
  <c r="B47" i="11" s="1"/>
  <c r="J37" i="11"/>
  <c r="D56" i="11" s="1"/>
  <c r="C29" i="11"/>
  <c r="E26" i="11"/>
  <c r="D33" i="11"/>
  <c r="AB12" i="1"/>
  <c r="AB15" i="1" s="1"/>
  <c r="V16" i="1"/>
  <c r="P31" i="1"/>
  <c r="Q44" i="11" s="1"/>
  <c r="V27" i="1"/>
  <c r="V15" i="1"/>
  <c r="M36" i="11"/>
  <c r="M25" i="11"/>
  <c r="B34" i="11"/>
  <c r="B53" i="11" s="1"/>
  <c r="L34" i="11"/>
  <c r="K37" i="11"/>
  <c r="K24" i="11"/>
  <c r="C25" i="11"/>
  <c r="J34" i="11"/>
  <c r="D53" i="11" s="1"/>
  <c r="C32" i="11"/>
  <c r="B27" i="11"/>
  <c r="B46" i="11" s="1"/>
  <c r="V5" i="1"/>
  <c r="V4" i="1"/>
  <c r="A2" i="11"/>
  <c r="J43" i="11"/>
  <c r="T43" i="11"/>
  <c r="P44" i="11"/>
  <c r="J44" i="11"/>
  <c r="AB16" i="1" l="1"/>
  <c r="G45" i="11"/>
  <c r="AB5" i="1"/>
  <c r="N45" i="11"/>
  <c r="AB4" i="1"/>
  <c r="AB27" i="1"/>
  <c r="V32" i="1"/>
  <c r="R45" i="11" s="1"/>
  <c r="V31" i="1"/>
  <c r="Q45" i="11" s="1"/>
  <c r="AH12" i="1"/>
  <c r="Q14" i="11"/>
  <c r="F22" i="11"/>
  <c r="M5" i="11"/>
  <c r="Q24" i="11" s="1"/>
  <c r="C17" i="11"/>
  <c r="G36" i="11" s="1"/>
  <c r="Q8" i="11"/>
  <c r="B15" i="11"/>
  <c r="F34" i="11" s="1"/>
  <c r="C53" i="11" s="1"/>
  <c r="B11" i="11"/>
  <c r="F30" i="11" s="1"/>
  <c r="C49" i="11" s="1"/>
  <c r="F8" i="11"/>
  <c r="Q15" i="11"/>
  <c r="M10" i="11"/>
  <c r="Q29" i="11" s="1"/>
  <c r="F15" i="11"/>
  <c r="F11" i="11"/>
  <c r="B6" i="11"/>
  <c r="F25" i="11" s="1"/>
  <c r="C44" i="11" s="1"/>
  <c r="F17" i="11"/>
  <c r="B8" i="11"/>
  <c r="F27" i="11" s="1"/>
  <c r="C46" i="11" s="1"/>
  <c r="F5" i="11"/>
  <c r="I14" i="11"/>
  <c r="I6" i="11"/>
  <c r="J11" i="11"/>
  <c r="N30" i="11" s="1"/>
  <c r="E49" i="11" s="1"/>
  <c r="C7" i="11"/>
  <c r="G26" i="11" s="1"/>
  <c r="C12" i="11"/>
  <c r="G31" i="11" s="1"/>
  <c r="C10" i="11"/>
  <c r="G29" i="11" s="1"/>
  <c r="G10" i="11"/>
  <c r="G18" i="11"/>
  <c r="O12" i="11"/>
  <c r="P8" i="11"/>
  <c r="P12" i="11"/>
  <c r="P16" i="11"/>
  <c r="B5" i="11"/>
  <c r="F24" i="11" s="1"/>
  <c r="C43" i="11" s="1"/>
  <c r="M44" i="11" s="1"/>
  <c r="Q12" i="11"/>
  <c r="F12" i="11"/>
  <c r="N5" i="11"/>
  <c r="M6" i="11"/>
  <c r="Q25" i="11" s="1"/>
  <c r="B14" i="11"/>
  <c r="F33" i="11" s="1"/>
  <c r="C52" i="11" s="1"/>
  <c r="M16" i="11"/>
  <c r="Q35" i="11" s="1"/>
  <c r="E7" i="11"/>
  <c r="I26" i="11" s="1"/>
  <c r="F13" i="11"/>
  <c r="I13" i="11"/>
  <c r="J16" i="11"/>
  <c r="N35" i="11" s="1"/>
  <c r="E54" i="11" s="1"/>
  <c r="S43" i="11" s="1"/>
  <c r="V43" i="11" s="1"/>
  <c r="N22" i="11"/>
  <c r="K6" i="11"/>
  <c r="O25" i="11" s="1"/>
  <c r="G5" i="11"/>
  <c r="G14" i="11"/>
  <c r="O11" i="11"/>
  <c r="L5" i="11"/>
  <c r="P24" i="11" s="1"/>
  <c r="L10" i="11"/>
  <c r="P29" i="11" s="1"/>
  <c r="L13" i="11"/>
  <c r="P32" i="11" s="1"/>
  <c r="L18" i="11"/>
  <c r="P37" i="11" s="1"/>
  <c r="H10" i="11"/>
  <c r="P14" i="11"/>
  <c r="N7" i="11"/>
  <c r="B9" i="11"/>
  <c r="F28" i="11" s="1"/>
  <c r="C47" i="11" s="1"/>
  <c r="M11" i="11"/>
  <c r="Q30" i="11" s="1"/>
  <c r="N9" i="11"/>
  <c r="Q11" i="11"/>
  <c r="B10" i="11"/>
  <c r="F29" i="11" s="1"/>
  <c r="C48" i="11" s="1"/>
  <c r="M12" i="11"/>
  <c r="Q31" i="11" s="1"/>
  <c r="N18" i="11"/>
  <c r="I10" i="11"/>
  <c r="J14" i="11"/>
  <c r="N33" i="11" s="1"/>
  <c r="E52" i="11" s="1"/>
  <c r="J10" i="11"/>
  <c r="N29" i="11" s="1"/>
  <c r="E48" i="11" s="1"/>
  <c r="C16" i="11"/>
  <c r="G35" i="11" s="1"/>
  <c r="K7" i="11"/>
  <c r="O26" i="11" s="1"/>
  <c r="K10" i="11"/>
  <c r="O29" i="11" s="1"/>
  <c r="G9" i="11"/>
  <c r="O8" i="11"/>
  <c r="L9" i="11"/>
  <c r="P28" i="11" s="1"/>
  <c r="D13" i="11"/>
  <c r="H32" i="11" s="1"/>
  <c r="D17" i="11"/>
  <c r="H36" i="11" s="1"/>
  <c r="P6" i="11"/>
  <c r="H14" i="11"/>
  <c r="M9" i="11"/>
  <c r="Q28" i="11" s="1"/>
  <c r="Q6" i="11"/>
  <c r="E11" i="11"/>
  <c r="I30" i="11" s="1"/>
  <c r="Q18" i="11"/>
  <c r="J18" i="11"/>
  <c r="N37" i="11" s="1"/>
  <c r="E56" i="11" s="1"/>
  <c r="C13" i="11"/>
  <c r="G32" i="11" s="1"/>
  <c r="C8" i="11"/>
  <c r="G27" i="11" s="1"/>
  <c r="K9" i="11"/>
  <c r="O28" i="11" s="1"/>
  <c r="K12" i="11"/>
  <c r="O31" i="11" s="1"/>
  <c r="G7" i="11"/>
  <c r="O9" i="11"/>
  <c r="H7" i="11"/>
  <c r="H15" i="11"/>
  <c r="E12" i="11"/>
  <c r="I31" i="11" s="1"/>
  <c r="N12" i="11"/>
  <c r="Q9" i="11"/>
  <c r="C5" i="11"/>
  <c r="G24" i="11" s="1"/>
  <c r="I7" i="11"/>
  <c r="J12" i="11"/>
  <c r="N31" i="11" s="1"/>
  <c r="E50" i="11" s="1"/>
  <c r="C6" i="11"/>
  <c r="G25" i="11" s="1"/>
  <c r="K5" i="11"/>
  <c r="O24" i="11" s="1"/>
  <c r="K8" i="11"/>
  <c r="O27" i="11" s="1"/>
  <c r="G8" i="11"/>
  <c r="O10" i="11"/>
  <c r="P11" i="11"/>
  <c r="F18" i="11"/>
  <c r="C11" i="11"/>
  <c r="G30" i="11" s="1"/>
  <c r="N14" i="11"/>
  <c r="E41" i="11"/>
  <c r="I9" i="11"/>
  <c r="J7" i="11"/>
  <c r="N26" i="11" s="1"/>
  <c r="E45" i="11" s="1"/>
  <c r="K13" i="11"/>
  <c r="O32" i="11" s="1"/>
  <c r="G13" i="11"/>
  <c r="O15" i="11"/>
  <c r="L6" i="11"/>
  <c r="P25" i="11" s="1"/>
  <c r="L17" i="11"/>
  <c r="P36" i="11" s="1"/>
  <c r="H8" i="11"/>
  <c r="H16" i="11"/>
  <c r="B13" i="11"/>
  <c r="F32" i="11" s="1"/>
  <c r="C51" i="11" s="1"/>
  <c r="E17" i="11"/>
  <c r="I36" i="11" s="1"/>
  <c r="M15" i="11"/>
  <c r="Q34" i="11" s="1"/>
  <c r="B18" i="11"/>
  <c r="F37" i="11" s="1"/>
  <c r="C56" i="11" s="1"/>
  <c r="J6" i="11"/>
  <c r="N25" i="11" s="1"/>
  <c r="E44" i="11" s="1"/>
  <c r="G6" i="11"/>
  <c r="D5" i="11"/>
  <c r="H24" i="11" s="1"/>
  <c r="H6" i="11"/>
  <c r="E18" i="11"/>
  <c r="I37" i="11" s="1"/>
  <c r="N17" i="11"/>
  <c r="B12" i="11"/>
  <c r="F31" i="11" s="1"/>
  <c r="C50" i="11" s="1"/>
  <c r="I12" i="11"/>
  <c r="J15" i="11"/>
  <c r="N34" i="11" s="1"/>
  <c r="E53" i="11" s="1"/>
  <c r="J9" i="11"/>
  <c r="N28" i="11" s="1"/>
  <c r="E47" i="11" s="1"/>
  <c r="C15" i="11"/>
  <c r="G34" i="11" s="1"/>
  <c r="G15" i="11"/>
  <c r="D7" i="11"/>
  <c r="H26" i="11" s="1"/>
  <c r="L12" i="11"/>
  <c r="P31" i="11" s="1"/>
  <c r="H13" i="11"/>
  <c r="F14" i="11"/>
  <c r="E10" i="11"/>
  <c r="I29" i="11" s="1"/>
  <c r="E5" i="11"/>
  <c r="I24" i="11" s="1"/>
  <c r="Q17" i="11"/>
  <c r="N6" i="11"/>
  <c r="J17" i="11"/>
  <c r="N36" i="11" s="1"/>
  <c r="E55" i="11" s="1"/>
  <c r="J5" i="11"/>
  <c r="N24" i="11" s="1"/>
  <c r="E43" i="11" s="1"/>
  <c r="S44" i="11" s="1"/>
  <c r="V44" i="11" s="1"/>
  <c r="K11" i="11"/>
  <c r="O30" i="11" s="1"/>
  <c r="O14" i="11"/>
  <c r="D14" i="11"/>
  <c r="H33" i="11" s="1"/>
  <c r="P5" i="11"/>
  <c r="P15" i="11"/>
  <c r="F6" i="11"/>
  <c r="F10" i="11"/>
  <c r="E6" i="11"/>
  <c r="I25" i="11" s="1"/>
  <c r="M8" i="11"/>
  <c r="Q27" i="11" s="1"/>
  <c r="I18" i="11"/>
  <c r="K17" i="11"/>
  <c r="O36" i="11" s="1"/>
  <c r="G17" i="11"/>
  <c r="D8" i="11"/>
  <c r="H27" i="11" s="1"/>
  <c r="L14" i="11"/>
  <c r="P33" i="11" s="1"/>
  <c r="P10" i="11"/>
  <c r="N11" i="11"/>
  <c r="N15" i="11"/>
  <c r="E14" i="11"/>
  <c r="I33" i="11" s="1"/>
  <c r="B7" i="11"/>
  <c r="F26" i="11" s="1"/>
  <c r="C45" i="11" s="1"/>
  <c r="E9" i="11"/>
  <c r="I28" i="11" s="1"/>
  <c r="I8" i="11"/>
  <c r="K18" i="11"/>
  <c r="O37" i="11" s="1"/>
  <c r="O5" i="11"/>
  <c r="L8" i="11"/>
  <c r="P27" i="11" s="1"/>
  <c r="H5" i="11"/>
  <c r="H17" i="11"/>
  <c r="M13" i="11"/>
  <c r="Q32" i="11" s="1"/>
  <c r="E16" i="11"/>
  <c r="I35" i="11" s="1"/>
  <c r="F16" i="11"/>
  <c r="Q13" i="11"/>
  <c r="J8" i="11"/>
  <c r="N27" i="11" s="1"/>
  <c r="E46" i="11" s="1"/>
  <c r="C18" i="11"/>
  <c r="G37" i="11" s="1"/>
  <c r="G12" i="11"/>
  <c r="O18" i="11"/>
  <c r="D10" i="11"/>
  <c r="H29" i="11" s="1"/>
  <c r="L15" i="11"/>
  <c r="P34" i="11" s="1"/>
  <c r="P7" i="11"/>
  <c r="P17" i="11"/>
  <c r="C41" i="11"/>
  <c r="M14" i="11"/>
  <c r="Q33" i="11" s="1"/>
  <c r="I17" i="11"/>
  <c r="O7" i="11"/>
  <c r="D9" i="11"/>
  <c r="H28" i="11" s="1"/>
  <c r="D16" i="11"/>
  <c r="H35" i="11" s="1"/>
  <c r="H12" i="11"/>
  <c r="E8" i="11"/>
  <c r="I27" i="11" s="1"/>
  <c r="Q10" i="11"/>
  <c r="N8" i="11"/>
  <c r="B16" i="11"/>
  <c r="F35" i="11" s="1"/>
  <c r="C54" i="11" s="1"/>
  <c r="M43" i="11" s="1"/>
  <c r="J13" i="11"/>
  <c r="N32" i="11" s="1"/>
  <c r="E51" i="11" s="1"/>
  <c r="K15" i="11"/>
  <c r="O34" i="11" s="1"/>
  <c r="O13" i="11"/>
  <c r="D15" i="11"/>
  <c r="H34" i="11" s="1"/>
  <c r="H9" i="11"/>
  <c r="P18" i="11"/>
  <c r="M17" i="11"/>
  <c r="Q36" i="11" s="1"/>
  <c r="N13" i="11"/>
  <c r="N16" i="11"/>
  <c r="Q5" i="11"/>
  <c r="I15" i="11"/>
  <c r="C9" i="11"/>
  <c r="G28" i="11" s="1"/>
  <c r="G16" i="11"/>
  <c r="D6" i="11"/>
  <c r="H25" i="11" s="1"/>
  <c r="L11" i="11"/>
  <c r="P30" i="11" s="1"/>
  <c r="P9" i="11"/>
  <c r="Q16" i="11"/>
  <c r="Q7" i="11"/>
  <c r="F9" i="11"/>
  <c r="I5" i="11"/>
  <c r="K16" i="11"/>
  <c r="O35" i="11" s="1"/>
  <c r="O16" i="11"/>
  <c r="D12" i="11"/>
  <c r="H31" i="11" s="1"/>
  <c r="H18" i="11"/>
  <c r="M7" i="11"/>
  <c r="Q26" i="11" s="1"/>
  <c r="E13" i="11"/>
  <c r="I32" i="11" s="1"/>
  <c r="E15" i="11"/>
  <c r="I34" i="11" s="1"/>
  <c r="I16" i="11"/>
  <c r="C14" i="11"/>
  <c r="G33" i="11" s="1"/>
  <c r="G11" i="11"/>
  <c r="O17" i="11"/>
  <c r="D11" i="11"/>
  <c r="H30" i="11" s="1"/>
  <c r="L16" i="11"/>
  <c r="P35" i="11" s="1"/>
  <c r="H11" i="11"/>
  <c r="B17" i="11"/>
  <c r="F36" i="11" s="1"/>
  <c r="C55" i="11" s="1"/>
  <c r="M18" i="11"/>
  <c r="Q37" i="11" s="1"/>
  <c r="F7" i="11"/>
  <c r="N10" i="11"/>
  <c r="I11" i="11"/>
  <c r="K14" i="11"/>
  <c r="O33" i="11" s="1"/>
  <c r="O6" i="11"/>
  <c r="L7" i="11"/>
  <c r="P26" i="11" s="1"/>
  <c r="D18" i="11"/>
  <c r="H37" i="11" s="1"/>
  <c r="P13" i="11"/>
  <c r="P40" i="1"/>
  <c r="O45" i="11"/>
  <c r="U45" i="11" s="1"/>
  <c r="V41" i="1"/>
  <c r="T44" i="11"/>
  <c r="AH16" i="1"/>
  <c r="AH15" i="1"/>
  <c r="AN12" i="1"/>
  <c r="N46" i="11"/>
  <c r="O46" i="11"/>
  <c r="AH4" i="1" l="1"/>
  <c r="V40" i="1"/>
  <c r="T45" i="11"/>
  <c r="AH27" i="1"/>
  <c r="AB32" i="1"/>
  <c r="AB31" i="1"/>
  <c r="G46" i="11"/>
  <c r="AH5" i="1"/>
  <c r="P45" i="11"/>
  <c r="M45" i="11"/>
  <c r="J45" i="11"/>
  <c r="S45" i="11"/>
  <c r="AN15" i="1"/>
  <c r="AT12" i="1"/>
  <c r="AN16" i="1"/>
  <c r="N47" i="11"/>
  <c r="O47" i="11"/>
  <c r="AN4" i="1" l="1"/>
  <c r="V45" i="11"/>
  <c r="J46" i="11"/>
  <c r="M46" i="11"/>
  <c r="S46" i="11"/>
  <c r="P46" i="11"/>
  <c r="Q46" i="11"/>
  <c r="T46" i="11" s="1"/>
  <c r="AB40" i="1"/>
  <c r="R46" i="11"/>
  <c r="U46" i="11" s="1"/>
  <c r="AB41" i="1"/>
  <c r="AN5" i="1"/>
  <c r="G47" i="11"/>
  <c r="AH31" i="1"/>
  <c r="AH32" i="1"/>
  <c r="AN27" i="1"/>
  <c r="O48" i="11"/>
  <c r="AZ12" i="1"/>
  <c r="AT15" i="1"/>
  <c r="AT16" i="1"/>
  <c r="N48" i="11"/>
  <c r="V46" i="11" l="1"/>
  <c r="M47" i="11"/>
  <c r="S47" i="11"/>
  <c r="J47" i="11"/>
  <c r="P47" i="11"/>
  <c r="V47" i="11" s="1"/>
  <c r="AN31" i="1"/>
  <c r="AN32" i="1"/>
  <c r="AT27" i="1"/>
  <c r="AT4" i="1"/>
  <c r="G48" i="11"/>
  <c r="AT5" i="1"/>
  <c r="R47" i="11"/>
  <c r="U47" i="11" s="1"/>
  <c r="AH41" i="1"/>
  <c r="Q47" i="11"/>
  <c r="T47" i="11" s="1"/>
  <c r="AH40" i="1"/>
  <c r="O49" i="11"/>
  <c r="N49" i="11"/>
  <c r="AZ16" i="1"/>
  <c r="AZ15" i="1"/>
  <c r="BF12" i="1"/>
  <c r="AT31" i="1" l="1"/>
  <c r="AT32" i="1"/>
  <c r="AZ27" i="1"/>
  <c r="AZ5" i="1"/>
  <c r="G49" i="11"/>
  <c r="AZ4" i="1"/>
  <c r="R48" i="11"/>
  <c r="U48" i="11" s="1"/>
  <c r="AN41" i="1"/>
  <c r="J48" i="11"/>
  <c r="P48" i="11"/>
  <c r="M48" i="11"/>
  <c r="S48" i="11"/>
  <c r="Q48" i="11"/>
  <c r="T48" i="11" s="1"/>
  <c r="AN40" i="1"/>
  <c r="BF15" i="1"/>
  <c r="BF16" i="1"/>
  <c r="BL12" i="1"/>
  <c r="N50" i="11"/>
  <c r="O50" i="11"/>
  <c r="V48" i="11" l="1"/>
  <c r="BF27" i="1"/>
  <c r="AZ32" i="1"/>
  <c r="AZ31" i="1"/>
  <c r="R49" i="11"/>
  <c r="U49" i="11" s="1"/>
  <c r="AT41" i="1"/>
  <c r="M49" i="11"/>
  <c r="P49" i="11"/>
  <c r="S49" i="11"/>
  <c r="J49" i="11"/>
  <c r="Q49" i="11"/>
  <c r="T49" i="11" s="1"/>
  <c r="AT40" i="1"/>
  <c r="G50" i="11"/>
  <c r="BF5" i="1"/>
  <c r="BF4" i="1"/>
  <c r="BR12" i="1"/>
  <c r="BL16" i="1"/>
  <c r="BL15" i="1"/>
  <c r="O51" i="11"/>
  <c r="N51" i="11"/>
  <c r="V49" i="11" l="1"/>
  <c r="BL4" i="1"/>
  <c r="Q50" i="11"/>
  <c r="T50" i="11" s="1"/>
  <c r="AZ40" i="1"/>
  <c r="BL5" i="1"/>
  <c r="G51" i="11"/>
  <c r="R50" i="11"/>
  <c r="U50" i="11" s="1"/>
  <c r="AZ41" i="1"/>
  <c r="M50" i="11"/>
  <c r="P50" i="11"/>
  <c r="J50" i="11"/>
  <c r="S50" i="11"/>
  <c r="BF32" i="1"/>
  <c r="BF31" i="1"/>
  <c r="BL27" i="1"/>
  <c r="N52" i="11"/>
  <c r="O52" i="11"/>
  <c r="BR16" i="1"/>
  <c r="BR15" i="1"/>
  <c r="BX12" i="1"/>
  <c r="BR4" i="1" l="1"/>
  <c r="BR5" i="1"/>
  <c r="G52" i="11"/>
  <c r="BL32" i="1"/>
  <c r="BL31" i="1"/>
  <c r="BR27" i="1"/>
  <c r="Q51" i="11"/>
  <c r="T51" i="11" s="1"/>
  <c r="BF40" i="1"/>
  <c r="V50" i="11"/>
  <c r="R51" i="11"/>
  <c r="U51" i="11" s="1"/>
  <c r="BF41" i="1"/>
  <c r="J51" i="11"/>
  <c r="P51" i="11"/>
  <c r="S51" i="11"/>
  <c r="M51" i="11"/>
  <c r="N53" i="11"/>
  <c r="BX16" i="1"/>
  <c r="BX15" i="1"/>
  <c r="O53" i="11"/>
  <c r="M52" i="11" l="1"/>
  <c r="P52" i="11"/>
  <c r="S52" i="11"/>
  <c r="J52" i="11"/>
  <c r="V51" i="11"/>
  <c r="BR32" i="1"/>
  <c r="BX27" i="1"/>
  <c r="BR31" i="1"/>
  <c r="G53" i="11"/>
  <c r="BX4" i="1"/>
  <c r="BX5" i="1"/>
  <c r="G54" i="11" s="1"/>
  <c r="Q52" i="11"/>
  <c r="T52" i="11" s="1"/>
  <c r="BL40" i="1"/>
  <c r="R52" i="11"/>
  <c r="U52" i="11" s="1"/>
  <c r="BL41" i="1"/>
  <c r="N54" i="11"/>
  <c r="O54" i="11"/>
  <c r="Q53" i="11" l="1"/>
  <c r="T53" i="11" s="1"/>
  <c r="BR40" i="1"/>
  <c r="V52" i="11"/>
  <c r="R53" i="11"/>
  <c r="U53" i="11" s="1"/>
  <c r="BR41" i="1"/>
  <c r="J53" i="11"/>
  <c r="M53" i="11"/>
  <c r="S53" i="11"/>
  <c r="P53" i="11"/>
  <c r="M54" i="11"/>
  <c r="S54" i="11"/>
  <c r="P54" i="11"/>
  <c r="J54" i="11"/>
  <c r="BX31" i="1"/>
  <c r="BX32" i="1"/>
  <c r="V54" i="11" l="1"/>
  <c r="V53" i="11"/>
  <c r="Q54" i="11"/>
  <c r="T54" i="11" s="1"/>
  <c r="BX40" i="1"/>
  <c r="R54" i="11"/>
  <c r="U54" i="11" s="1"/>
  <c r="BX41" i="1"/>
</calcChain>
</file>

<file path=xl/comments1.xml><?xml version="1.0" encoding="utf-8"?>
<comments xmlns="http://schemas.openxmlformats.org/spreadsheetml/2006/main">
  <authors>
    <author>船橋市</author>
  </authors>
  <commentList>
    <comment ref="J2" authorId="0" shapeId="0">
      <text>
        <r>
          <rPr>
            <b/>
            <sz val="9"/>
            <color indexed="81"/>
            <rFont val="ＭＳ Ｐゴシック"/>
            <family val="3"/>
            <charset val="128"/>
          </rPr>
          <t>「こまめに電気を消す」など、温暖化防止のための取り組みを一つでもいいので、目標に掲げて1年間頑張ってみましょう。</t>
        </r>
      </text>
    </comment>
    <comment ref="J4" authorId="0" shapeId="0">
      <text>
        <r>
          <rPr>
            <b/>
            <sz val="9"/>
            <color indexed="81"/>
            <rFont val="ＭＳ Ｐゴシック"/>
            <family val="3"/>
            <charset val="128"/>
          </rPr>
          <t>年を入力してください。</t>
        </r>
      </text>
    </comment>
    <comment ref="J5" authorId="0" shapeId="0">
      <text>
        <r>
          <rPr>
            <b/>
            <sz val="9"/>
            <color indexed="81"/>
            <rFont val="ＭＳ Ｐゴシック"/>
            <family val="3"/>
            <charset val="128"/>
          </rPr>
          <t>記入する月を入力してください。</t>
        </r>
      </text>
    </comment>
    <comment ref="J9" authorId="0" shapeId="0">
      <text>
        <r>
          <rPr>
            <b/>
            <sz val="9"/>
            <color indexed="81"/>
            <rFont val="ＭＳ Ｐゴシック"/>
            <family val="3"/>
            <charset val="128"/>
          </rPr>
          <t>数字のみを入力してください。
例）今月の電気の使用量が５０ｋＷｈならば、５０を入力してください。</t>
        </r>
      </text>
    </comment>
    <comment ref="J10" authorId="0" shapeId="0">
      <text>
        <r>
          <rPr>
            <b/>
            <sz val="9"/>
            <color indexed="81"/>
            <rFont val="ＭＳ Ｐゴシック"/>
            <family val="3"/>
            <charset val="128"/>
          </rPr>
          <t>数字のみを入力してください。
例）昨年同月の電気の使用量が５０ｋＷｈならば、５０を入力してください。</t>
        </r>
      </text>
    </comment>
    <comment ref="J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P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V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B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H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N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T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Z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F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L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R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X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J18" authorId="0" shapeId="0">
      <text>
        <r>
          <rPr>
            <b/>
            <sz val="9"/>
            <color indexed="81"/>
            <rFont val="ＭＳ Ｐゴシック"/>
            <family val="3"/>
            <charset val="128"/>
          </rPr>
          <t>数字のみを入力してください。
例）今月の電気の料金が1000円ならば、1000を入力してください。</t>
        </r>
      </text>
    </comment>
    <comment ref="J19" authorId="0" shapeId="0">
      <text>
        <r>
          <rPr>
            <b/>
            <sz val="9"/>
            <color indexed="81"/>
            <rFont val="ＭＳ Ｐゴシック"/>
            <family val="3"/>
            <charset val="128"/>
          </rPr>
          <t>数字のみを入力してください。
例）昨年同月の電気料金が1000円ならば、1000を入力してください。</t>
        </r>
      </text>
    </comment>
    <comment ref="J24" authorId="0" shapeId="0">
      <text>
        <r>
          <rPr>
            <b/>
            <sz val="9"/>
            <color indexed="81"/>
            <rFont val="ＭＳ Ｐゴシック"/>
            <family val="3"/>
            <charset val="128"/>
          </rPr>
          <t>数字のみを入力してください。
例）今月のガスの使用量が５０ｍ３ならば、５０を入力してください。</t>
        </r>
      </text>
    </comment>
    <comment ref="J25" authorId="0" shapeId="0">
      <text>
        <r>
          <rPr>
            <b/>
            <sz val="9"/>
            <color indexed="81"/>
            <rFont val="ＭＳ Ｐゴシック"/>
            <family val="3"/>
            <charset val="128"/>
          </rPr>
          <t>数字のみを入力してください。
例）昨年同月のガスの使用量が５０ｍ３ならば、５０を入力してください。</t>
        </r>
      </text>
    </comment>
    <comment ref="D29" authorId="0" shapeId="0">
      <text>
        <r>
          <rPr>
            <b/>
            <sz val="9"/>
            <color indexed="81"/>
            <rFont val="ＭＳ Ｐゴシック"/>
            <family val="3"/>
            <charset val="128"/>
          </rPr>
          <t xml:space="preserve">クリックするとプルダウンが表示されます。
お使いのガスの種類をお選びください。
（「都市ガス」もしくは「ＬＰガス（プロパンガス）」）
</t>
        </r>
      </text>
    </comment>
    <comment ref="J34" authorId="0" shapeId="0">
      <text>
        <r>
          <rPr>
            <b/>
            <sz val="9"/>
            <color indexed="81"/>
            <rFont val="ＭＳ Ｐゴシック"/>
            <family val="3"/>
            <charset val="128"/>
          </rPr>
          <t>数字のみを入力してください。
例）今月のガスの料金が1000円ならば、1000を入力してください。</t>
        </r>
      </text>
    </comment>
    <comment ref="J35" authorId="0" shapeId="0">
      <text>
        <r>
          <rPr>
            <b/>
            <sz val="9"/>
            <color indexed="81"/>
            <rFont val="ＭＳ Ｐゴシック"/>
            <family val="3"/>
            <charset val="128"/>
          </rPr>
          <t>数字のみを入力してください。
例）昨年同月のガス料金が1000円ならば、1000を入力してください。</t>
        </r>
      </text>
    </comment>
    <comment ref="J45" authorId="0" shapeId="0">
      <text>
        <r>
          <rPr>
            <b/>
            <sz val="9"/>
            <color indexed="81"/>
            <rFont val="ＭＳ Ｐゴシック"/>
            <family val="3"/>
            <charset val="128"/>
          </rPr>
          <t>今月、温暖化防止のためにできたこと、やろうと思ったけれどできなかったことなどを振り返ってみて、そのことを一言記入してみてください。
よくできたと思ったら、来月もその調子で頑張っていきましょう。
できていなかったら、来月もう一度トライしてみましょう。</t>
        </r>
      </text>
    </comment>
  </commentList>
</comments>
</file>

<file path=xl/sharedStrings.xml><?xml version="1.0" encoding="utf-8"?>
<sst xmlns="http://schemas.openxmlformats.org/spreadsheetml/2006/main" count="302" uniqueCount="119">
  <si>
    <t>×</t>
    <phoneticPr fontId="1"/>
  </si>
  <si>
    <t>=</t>
    <phoneticPr fontId="1"/>
  </si>
  <si>
    <t>今月の
良かった点
反省点</t>
    <rPh sb="0" eb="2">
      <t>コンゲツ</t>
    </rPh>
    <rPh sb="4" eb="5">
      <t>ヨ</t>
    </rPh>
    <rPh sb="8" eb="9">
      <t>テン</t>
    </rPh>
    <rPh sb="10" eb="13">
      <t>ハンセイテン</t>
    </rPh>
    <phoneticPr fontId="1"/>
  </si>
  <si>
    <r>
      <t>ＣＯ</t>
    </r>
    <r>
      <rPr>
        <vertAlign val="subscript"/>
        <sz val="12"/>
        <color indexed="8"/>
        <rFont val="HG丸ｺﾞｼｯｸM-PRO"/>
        <family val="3"/>
        <charset val="128"/>
      </rPr>
      <t xml:space="preserve">２
</t>
    </r>
    <r>
      <rPr>
        <sz val="12"/>
        <color indexed="8"/>
        <rFont val="HG丸ｺﾞｼｯｸM-PRO"/>
        <family val="3"/>
        <charset val="128"/>
      </rPr>
      <t>排出係数</t>
    </r>
    <rPh sb="4" eb="6">
      <t>ハイシュツ</t>
    </rPh>
    <rPh sb="6" eb="8">
      <t>ケイスウ</t>
    </rPh>
    <phoneticPr fontId="1"/>
  </si>
  <si>
    <t>年</t>
    <rPh sb="0" eb="1">
      <t>ネン</t>
    </rPh>
    <phoneticPr fontId="1"/>
  </si>
  <si>
    <t>（昨年の値）</t>
    <phoneticPr fontId="1"/>
  </si>
  <si>
    <r>
      <t>ガスからの
ＣＯ</t>
    </r>
    <r>
      <rPr>
        <vertAlign val="subscript"/>
        <sz val="12"/>
        <color indexed="8"/>
        <rFont val="HG丸ｺﾞｼｯｸM-PRO"/>
        <family val="3"/>
        <charset val="128"/>
      </rPr>
      <t>２</t>
    </r>
    <r>
      <rPr>
        <sz val="12"/>
        <color indexed="8"/>
        <rFont val="HG丸ｺﾞｼｯｸM-PRO"/>
        <family val="3"/>
        <charset val="128"/>
      </rPr>
      <t>排出量</t>
    </r>
    <rPh sb="9" eb="11">
      <t>ハイシュツ</t>
    </rPh>
    <rPh sb="11" eb="12">
      <t>リョウ</t>
    </rPh>
    <phoneticPr fontId="1"/>
  </si>
  <si>
    <r>
      <t>電気とガスの
ＣＯ</t>
    </r>
    <r>
      <rPr>
        <vertAlign val="subscript"/>
        <sz val="12"/>
        <color indexed="8"/>
        <rFont val="HG丸ｺﾞｼｯｸM-PRO"/>
        <family val="3"/>
        <charset val="128"/>
      </rPr>
      <t>２</t>
    </r>
    <r>
      <rPr>
        <sz val="12"/>
        <color indexed="8"/>
        <rFont val="HG丸ｺﾞｼｯｸM-PRO"/>
        <family val="3"/>
        <charset val="128"/>
      </rPr>
      <t>排出量</t>
    </r>
    <rPh sb="0" eb="2">
      <t>デンキ</t>
    </rPh>
    <rPh sb="10" eb="12">
      <t>ハイシュツ</t>
    </rPh>
    <rPh sb="12" eb="13">
      <t>リョウ</t>
    </rPh>
    <phoneticPr fontId="1"/>
  </si>
  <si>
    <t>今月の
ガス使用量</t>
    <rPh sb="0" eb="2">
      <t>コンゲツ</t>
    </rPh>
    <rPh sb="6" eb="9">
      <t>シヨウリョウ</t>
    </rPh>
    <phoneticPr fontId="1"/>
  </si>
  <si>
    <t>都市ガス</t>
    <rPh sb="0" eb="2">
      <t>トシ</t>
    </rPh>
    <phoneticPr fontId="1"/>
  </si>
  <si>
    <t>（昨年）</t>
    <rPh sb="1" eb="3">
      <t>サクネン</t>
    </rPh>
    <phoneticPr fontId="1"/>
  </si>
  <si>
    <t>我が家の目標</t>
    <rPh sb="0" eb="1">
      <t>ワ</t>
    </rPh>
    <rPh sb="2" eb="3">
      <t>ヤ</t>
    </rPh>
    <rPh sb="4" eb="6">
      <t>モクヒョウ</t>
    </rPh>
    <phoneticPr fontId="1"/>
  </si>
  <si>
    <t>今月の使用量</t>
    <rPh sb="0" eb="2">
      <t>コンゲツ</t>
    </rPh>
    <rPh sb="3" eb="6">
      <t>シヨウリョウ</t>
    </rPh>
    <phoneticPr fontId="1"/>
  </si>
  <si>
    <r>
      <t>ＣＯ</t>
    </r>
    <r>
      <rPr>
        <vertAlign val="subscript"/>
        <sz val="12"/>
        <color indexed="8"/>
        <rFont val="HG丸ｺﾞｼｯｸM-PRO"/>
        <family val="3"/>
        <charset val="128"/>
      </rPr>
      <t>２</t>
    </r>
    <r>
      <rPr>
        <sz val="12"/>
        <color indexed="8"/>
        <rFont val="HG丸ｺﾞｼｯｸM-PRO"/>
        <family val="3"/>
        <charset val="128"/>
      </rPr>
      <t>排出量</t>
    </r>
    <rPh sb="3" eb="5">
      <t>ハイシュツ</t>
    </rPh>
    <rPh sb="5" eb="6">
      <t>リョウ</t>
    </rPh>
    <phoneticPr fontId="1"/>
  </si>
  <si>
    <t>今年の料金</t>
    <rPh sb="0" eb="2">
      <t>コトシ</t>
    </rPh>
    <rPh sb="3" eb="5">
      <t>リョウキン</t>
    </rPh>
    <phoneticPr fontId="1"/>
  </si>
  <si>
    <t>電気</t>
    <rPh sb="0" eb="1">
      <t>デン</t>
    </rPh>
    <rPh sb="1" eb="2">
      <t>キ</t>
    </rPh>
    <phoneticPr fontId="1"/>
  </si>
  <si>
    <t>ガス</t>
    <phoneticPr fontId="1"/>
  </si>
  <si>
    <t>月</t>
    <rPh sb="0" eb="1">
      <t>ツキ</t>
    </rPh>
    <phoneticPr fontId="7"/>
  </si>
  <si>
    <t>電気</t>
    <rPh sb="0" eb="2">
      <t>デンキ</t>
    </rPh>
    <phoneticPr fontId="7"/>
  </si>
  <si>
    <t>ガス</t>
    <phoneticPr fontId="7"/>
  </si>
  <si>
    <t>今年</t>
    <rPh sb="0" eb="2">
      <t>コトシ</t>
    </rPh>
    <phoneticPr fontId="7"/>
  </si>
  <si>
    <t>去年</t>
    <rPh sb="0" eb="2">
      <t>キョネン</t>
    </rPh>
    <phoneticPr fontId="7"/>
  </si>
  <si>
    <t>合計</t>
    <rPh sb="0" eb="2">
      <t>ゴウケイ</t>
    </rPh>
    <phoneticPr fontId="7"/>
  </si>
  <si>
    <t>〒２７３－８５０１</t>
    <phoneticPr fontId="7"/>
  </si>
  <si>
    <t>船橋市湊町２－１０－２５</t>
    <rPh sb="0" eb="3">
      <t>フナバシシ</t>
    </rPh>
    <rPh sb="3" eb="5">
      <t>ミナトチョウ</t>
    </rPh>
    <phoneticPr fontId="7"/>
  </si>
  <si>
    <t>ＴＥＬ：０４７－４３６－２４６５</t>
    <phoneticPr fontId="7"/>
  </si>
  <si>
    <t>ＦＡＸ：０４７－４３６－２４８７</t>
    <phoneticPr fontId="7"/>
  </si>
  <si>
    <t>１人</t>
    <phoneticPr fontId="8"/>
  </si>
  <si>
    <t>２人</t>
    <phoneticPr fontId="8"/>
  </si>
  <si>
    <t>３人</t>
    <phoneticPr fontId="8"/>
  </si>
  <si>
    <t>平均</t>
    <phoneticPr fontId="8"/>
  </si>
  <si>
    <t>一人当たり平均</t>
    <phoneticPr fontId="8"/>
  </si>
  <si>
    <t>１人</t>
    <rPh sb="1" eb="2">
      <t>リ</t>
    </rPh>
    <phoneticPr fontId="7"/>
  </si>
  <si>
    <t>２人</t>
    <rPh sb="1" eb="2">
      <t>リ</t>
    </rPh>
    <phoneticPr fontId="7"/>
  </si>
  <si>
    <t>３人</t>
    <rPh sb="1" eb="2">
      <t>ニン</t>
    </rPh>
    <phoneticPr fontId="7"/>
  </si>
  <si>
    <t>★エコノートを付けてみよう</t>
    <rPh sb="7" eb="8">
      <t>ツ</t>
    </rPh>
    <phoneticPr fontId="9"/>
  </si>
  <si>
    <t xml:space="preserve">　まずは、電気とガスについて調べてみましょう。毎月送られてくる、電気使用量のお知らせとガスの検針結果のお知らせを準備しましょう。
　水色のセルに、必要な数値等を入力してください。自動計算されます。また、水色のセルにカーソルを合わせると、説明が表示されます。
</t>
    <rPh sb="5" eb="7">
      <t>デンキ</t>
    </rPh>
    <rPh sb="14" eb="15">
      <t>シラ</t>
    </rPh>
    <rPh sb="23" eb="25">
      <t>マイツキ</t>
    </rPh>
    <rPh sb="25" eb="26">
      <t>オク</t>
    </rPh>
    <rPh sb="32" eb="34">
      <t>デンキ</t>
    </rPh>
    <rPh sb="34" eb="37">
      <t>シヨウリョウ</t>
    </rPh>
    <rPh sb="39" eb="40">
      <t>シ</t>
    </rPh>
    <rPh sb="46" eb="48">
      <t>ケンシン</t>
    </rPh>
    <rPh sb="48" eb="50">
      <t>ケッカ</t>
    </rPh>
    <rPh sb="52" eb="53">
      <t>シ</t>
    </rPh>
    <rPh sb="56" eb="58">
      <t>ジュンビ</t>
    </rPh>
    <rPh sb="66" eb="68">
      <t>ミズイロ</t>
    </rPh>
    <rPh sb="73" eb="75">
      <t>ヒツヨウ</t>
    </rPh>
    <rPh sb="76" eb="79">
      <t>スウチトウ</t>
    </rPh>
    <rPh sb="80" eb="82">
      <t>ニュウリョク</t>
    </rPh>
    <rPh sb="89" eb="91">
      <t>ジドウ</t>
    </rPh>
    <rPh sb="91" eb="93">
      <t>ケイサン</t>
    </rPh>
    <rPh sb="101" eb="103">
      <t>ミズイロ</t>
    </rPh>
    <rPh sb="112" eb="113">
      <t>ア</t>
    </rPh>
    <rPh sb="118" eb="120">
      <t>セツメイ</t>
    </rPh>
    <rPh sb="121" eb="123">
      <t>ヒョウジ</t>
    </rPh>
    <phoneticPr fontId="10"/>
  </si>
  <si>
    <t>　エコノートの入力を始める年と月を入力します（記入した月ではなく、電気及びガスを使用した月のことです。検針票等をご覧ください）。最初に入力すると、１年間の月が自動的に入力されます。</t>
    <rPh sb="7" eb="9">
      <t>ニュウリョク</t>
    </rPh>
    <rPh sb="10" eb="11">
      <t>ハジ</t>
    </rPh>
    <rPh sb="13" eb="14">
      <t>ネン</t>
    </rPh>
    <rPh sb="15" eb="16">
      <t>ツキ</t>
    </rPh>
    <rPh sb="17" eb="19">
      <t>ニュウリョク</t>
    </rPh>
    <rPh sb="23" eb="25">
      <t>キニュウ</t>
    </rPh>
    <rPh sb="27" eb="28">
      <t>ツキ</t>
    </rPh>
    <rPh sb="33" eb="35">
      <t>デンキ</t>
    </rPh>
    <rPh sb="35" eb="36">
      <t>オヨ</t>
    </rPh>
    <rPh sb="40" eb="42">
      <t>シヨウ</t>
    </rPh>
    <rPh sb="44" eb="45">
      <t>ツキ</t>
    </rPh>
    <rPh sb="51" eb="54">
      <t>ケンシンヒョウ</t>
    </rPh>
    <rPh sb="54" eb="55">
      <t>トウ</t>
    </rPh>
    <rPh sb="57" eb="58">
      <t>ラン</t>
    </rPh>
    <rPh sb="64" eb="66">
      <t>サイショ</t>
    </rPh>
    <rPh sb="67" eb="69">
      <t>ニュウリョク</t>
    </rPh>
    <rPh sb="74" eb="76">
      <t>ネンカン</t>
    </rPh>
    <rPh sb="77" eb="78">
      <t>ツキ</t>
    </rPh>
    <rPh sb="79" eb="82">
      <t>ジドウテキ</t>
    </rPh>
    <rPh sb="83" eb="85">
      <t>ニュウリョク</t>
    </rPh>
    <phoneticPr fontId="9"/>
  </si>
  <si>
    <t>　はじめに、ご家庭での目標を立ててみましょう。「こまめに電気を消す」など、温暖化防止のための取り組みを一つでもいいので、目標に掲げて1年間頑張ってみましょう。</t>
    <rPh sb="7" eb="9">
      <t>カテイ</t>
    </rPh>
    <rPh sb="11" eb="13">
      <t>モクヒョウ</t>
    </rPh>
    <rPh sb="14" eb="15">
      <t>タ</t>
    </rPh>
    <phoneticPr fontId="9"/>
  </si>
  <si>
    <t>　今月、温暖化防止のためにできたこと、やろうと思ったけれどできなかったことなどを振り返ってみて、そのことを一言記入してみてください。
　よくできたと思ったら、来月もその調子で頑張っていきましょう。
　できていなかったら、来月もう一度トライしてみましょう。</t>
    <phoneticPr fontId="9"/>
  </si>
  <si>
    <t>１．このエクセルファイルについて</t>
    <phoneticPr fontId="9"/>
  </si>
  <si>
    <t>・はじめに……表紙です。</t>
    <rPh sb="7" eb="9">
      <t>ヒョウシ</t>
    </rPh>
    <phoneticPr fontId="9"/>
  </si>
  <si>
    <t>・使い方……このページです。エコノートの入力方法について説明しています。</t>
    <rPh sb="1" eb="2">
      <t>ツカ</t>
    </rPh>
    <rPh sb="3" eb="4">
      <t>カタ</t>
    </rPh>
    <rPh sb="20" eb="22">
      <t>ニュウリョク</t>
    </rPh>
    <rPh sb="22" eb="24">
      <t>ホウホウ</t>
    </rPh>
    <rPh sb="28" eb="30">
      <t>セツメイ</t>
    </rPh>
    <phoneticPr fontId="9"/>
  </si>
  <si>
    <t>・グラフ……入力した電気、ガスの使用量から、自動的にグラフを作成します。</t>
    <rPh sb="6" eb="8">
      <t>ニュウリョク</t>
    </rPh>
    <rPh sb="10" eb="12">
      <t>デンキ</t>
    </rPh>
    <rPh sb="16" eb="19">
      <t>シヨウリョウ</t>
    </rPh>
    <rPh sb="22" eb="25">
      <t>ジドウテキ</t>
    </rPh>
    <rPh sb="30" eb="32">
      <t>サクセイ</t>
    </rPh>
    <phoneticPr fontId="9"/>
  </si>
  <si>
    <t>・作成者……このエコノートについての問い合わせ先を記載しています。</t>
    <rPh sb="1" eb="4">
      <t>サクセイシャ</t>
    </rPh>
    <rPh sb="18" eb="19">
      <t>ト</t>
    </rPh>
    <rPh sb="20" eb="21">
      <t>ア</t>
    </rPh>
    <rPh sb="23" eb="24">
      <t>サキ</t>
    </rPh>
    <rPh sb="25" eb="27">
      <t>キサイ</t>
    </rPh>
    <phoneticPr fontId="9"/>
  </si>
  <si>
    <t>２．目標を立てましょう。</t>
    <rPh sb="2" eb="4">
      <t>モクヒョウ</t>
    </rPh>
    <rPh sb="5" eb="6">
      <t>タ</t>
    </rPh>
    <phoneticPr fontId="9"/>
  </si>
  <si>
    <t>３．年と月を入力します。</t>
    <rPh sb="2" eb="3">
      <t>ネン</t>
    </rPh>
    <rPh sb="4" eb="5">
      <t>ツキ</t>
    </rPh>
    <rPh sb="6" eb="8">
      <t>ニュウリョク</t>
    </rPh>
    <phoneticPr fontId="9"/>
  </si>
  <si>
    <t>４．電気の使用量を入力します。</t>
    <rPh sb="2" eb="4">
      <t>デンキ</t>
    </rPh>
    <rPh sb="5" eb="8">
      <t>シヨウリョウ</t>
    </rPh>
    <rPh sb="9" eb="11">
      <t>ニュウリョク</t>
    </rPh>
    <phoneticPr fontId="9"/>
  </si>
  <si>
    <t>５．ガスの使用量を入力します。</t>
    <rPh sb="5" eb="8">
      <t>シヨウリョウ</t>
    </rPh>
    <rPh sb="9" eb="11">
      <t>ニュウリョク</t>
    </rPh>
    <phoneticPr fontId="9"/>
  </si>
  <si>
    <t>←タブをクリックすると、対応するシートが表示されます。</t>
    <rPh sb="12" eb="14">
      <t>タイオウ</t>
    </rPh>
    <rPh sb="20" eb="22">
      <t>ヒョウジ</t>
    </rPh>
    <phoneticPr fontId="9"/>
  </si>
  <si>
    <t xml:space="preserve">　なお、各シートは保護されており、水色のセル以外の場所を編集することはできなくなっています。
</t>
    <rPh sb="4" eb="5">
      <t>カク</t>
    </rPh>
    <rPh sb="9" eb="11">
      <t>ホゴ</t>
    </rPh>
    <rPh sb="17" eb="19">
      <t>ミズイロ</t>
    </rPh>
    <rPh sb="22" eb="24">
      <t>イガイ</t>
    </rPh>
    <rPh sb="25" eb="27">
      <t>バショ</t>
    </rPh>
    <rPh sb="28" eb="30">
      <t>ヘンシュウ</t>
    </rPh>
    <phoneticPr fontId="9"/>
  </si>
  <si>
    <t>合計</t>
    <rPh sb="0" eb="2">
      <t>ゴウケイ</t>
    </rPh>
    <phoneticPr fontId="1"/>
  </si>
  <si>
    <t>プロパンガス</t>
    <phoneticPr fontId="1"/>
  </si>
  <si>
    <t>・排出係数について……排出係数の出典元を掲載しています。</t>
    <rPh sb="1" eb="3">
      <t>ハイシュツ</t>
    </rPh>
    <rPh sb="3" eb="5">
      <t>ケイスウ</t>
    </rPh>
    <rPh sb="11" eb="13">
      <t>ハイシュツ</t>
    </rPh>
    <rPh sb="13" eb="15">
      <t>ケイスウ</t>
    </rPh>
    <rPh sb="16" eb="18">
      <t>シュッテン</t>
    </rPh>
    <rPh sb="18" eb="19">
      <t>モト</t>
    </rPh>
    <rPh sb="20" eb="22">
      <t>ケイサイ</t>
    </rPh>
    <phoneticPr fontId="9"/>
  </si>
  <si>
    <t>●プロパンガスを使用している場合</t>
    <rPh sb="8" eb="10">
      <t>シヨウ</t>
    </rPh>
    <rPh sb="14" eb="16">
      <t>バアイ</t>
    </rPh>
    <phoneticPr fontId="1"/>
  </si>
  <si>
    <r>
      <t>　プロパンガスを利用している場合は、プルダウンでプロパンガスを選択してください。ＣＯ</t>
    </r>
    <r>
      <rPr>
        <vertAlign val="subscript"/>
        <sz val="11"/>
        <color indexed="8"/>
        <rFont val="ＭＳ Ｐゴシック"/>
        <family val="3"/>
        <charset val="128"/>
      </rPr>
      <t>２</t>
    </r>
    <r>
      <rPr>
        <sz val="11"/>
        <color theme="1"/>
        <rFont val="ＭＳ Ｐゴシック"/>
        <family val="3"/>
        <charset val="128"/>
        <scheme val="minor"/>
      </rPr>
      <t>排出係数がプロパンガスのものに自動的に変わります。</t>
    </r>
    <rPh sb="8" eb="10">
      <t>リヨウ</t>
    </rPh>
    <rPh sb="14" eb="16">
      <t>バアイ</t>
    </rPh>
    <rPh sb="31" eb="33">
      <t>センタク</t>
    </rPh>
    <rPh sb="43" eb="45">
      <t>ハイシュツ</t>
    </rPh>
    <rPh sb="45" eb="47">
      <t>ケイスウ</t>
    </rPh>
    <rPh sb="58" eb="61">
      <t>ジドウテキ</t>
    </rPh>
    <rPh sb="62" eb="63">
      <t>カ</t>
    </rPh>
    <phoneticPr fontId="1"/>
  </si>
  <si>
    <r>
      <t>・ふなばしエコノート・初級編……ここに電気、ガスの使用量を入力することで、CO</t>
    </r>
    <r>
      <rPr>
        <vertAlign val="subscript"/>
        <sz val="11"/>
        <color indexed="8"/>
        <rFont val="ＭＳ Ｐゴシック"/>
        <family val="3"/>
        <charset val="128"/>
      </rPr>
      <t>2</t>
    </r>
    <r>
      <rPr>
        <sz val="11"/>
        <color theme="1"/>
        <rFont val="ＭＳ Ｐゴシック"/>
        <family val="3"/>
        <charset val="128"/>
        <scheme val="minor"/>
      </rPr>
      <t>の排出量を計算することができます。</t>
    </r>
    <rPh sb="11" eb="13">
      <t>ショキュウ</t>
    </rPh>
    <rPh sb="13" eb="14">
      <t>ヘン</t>
    </rPh>
    <rPh sb="19" eb="21">
      <t>デンキ</t>
    </rPh>
    <rPh sb="25" eb="28">
      <t>シヨウリョウ</t>
    </rPh>
    <rPh sb="29" eb="31">
      <t>ニュウリョク</t>
    </rPh>
    <rPh sb="41" eb="43">
      <t>ハイシュツ</t>
    </rPh>
    <rPh sb="43" eb="44">
      <t>リョウ</t>
    </rPh>
    <rPh sb="45" eb="47">
      <t>ケイサン</t>
    </rPh>
    <phoneticPr fontId="9"/>
  </si>
  <si>
    <r>
      <t>　電気の使用量を入力することで、その月の電気を使用したことで排出されたCO</t>
    </r>
    <r>
      <rPr>
        <vertAlign val="subscript"/>
        <sz val="11"/>
        <rFont val="ＭＳ Ｐゴシック"/>
        <family val="3"/>
        <charset val="128"/>
      </rPr>
      <t>2</t>
    </r>
    <r>
      <rPr>
        <sz val="11"/>
        <rFont val="ＭＳ Ｐゴシック"/>
        <family val="3"/>
        <charset val="128"/>
      </rPr>
      <t>排出量が自動計算されます。
　また、昨年の電気使用量を入力することで昨年との比較をすることができます。
　最新のＣＯ</t>
    </r>
    <r>
      <rPr>
        <vertAlign val="subscript"/>
        <sz val="11"/>
        <rFont val="ＭＳ Ｐゴシック"/>
        <family val="3"/>
        <charset val="128"/>
      </rPr>
      <t>２</t>
    </r>
    <r>
      <rPr>
        <sz val="11"/>
        <rFont val="ＭＳ Ｐゴシック"/>
        <family val="3"/>
        <charset val="128"/>
      </rPr>
      <t>排出係数に変えたい場合は、変えたい月のＣＯ</t>
    </r>
    <r>
      <rPr>
        <vertAlign val="subscript"/>
        <sz val="11"/>
        <rFont val="ＭＳ Ｐゴシック"/>
        <family val="3"/>
        <charset val="128"/>
      </rPr>
      <t>２</t>
    </r>
    <r>
      <rPr>
        <sz val="11"/>
        <rFont val="ＭＳ Ｐゴシック"/>
        <family val="3"/>
        <charset val="128"/>
      </rPr>
      <t>排出係数のセルの数字を変えてください。
　それ以降の月は、最新のＣＯ</t>
    </r>
    <r>
      <rPr>
        <vertAlign val="subscript"/>
        <sz val="11"/>
        <rFont val="ＭＳ Ｐゴシック"/>
        <family val="3"/>
        <charset val="128"/>
      </rPr>
      <t>２</t>
    </r>
    <r>
      <rPr>
        <sz val="11"/>
        <rFont val="ＭＳ Ｐゴシック"/>
        <family val="3"/>
        <charset val="128"/>
      </rPr>
      <t>排出係数になります。</t>
    </r>
    <phoneticPr fontId="9"/>
  </si>
  <si>
    <r>
      <t>　ガスの使用量を入力することで、その月のガスを使用したことで排出されたCO</t>
    </r>
    <r>
      <rPr>
        <vertAlign val="subscript"/>
        <sz val="11"/>
        <color indexed="8"/>
        <rFont val="ＭＳ Ｐゴシック"/>
        <family val="3"/>
        <charset val="128"/>
      </rPr>
      <t>2</t>
    </r>
    <r>
      <rPr>
        <sz val="11"/>
        <color theme="1"/>
        <rFont val="ＭＳ Ｐゴシック"/>
        <family val="3"/>
        <charset val="128"/>
        <scheme val="minor"/>
      </rPr>
      <t>排出量が自動計算されます。
　また、昨年のガス使用量を入力することで昨年との比較をすることができます。</t>
    </r>
    <phoneticPr fontId="9"/>
  </si>
  <si>
    <r>
      <t>　「電気からのＣＯ</t>
    </r>
    <r>
      <rPr>
        <vertAlign val="subscript"/>
        <sz val="11"/>
        <color indexed="8"/>
        <rFont val="ＭＳ Ｐゴシック"/>
        <family val="3"/>
        <charset val="128"/>
      </rPr>
      <t>２</t>
    </r>
    <r>
      <rPr>
        <sz val="11"/>
        <color theme="1"/>
        <rFont val="ＭＳ Ｐゴシック"/>
        <family val="3"/>
        <charset val="128"/>
        <scheme val="minor"/>
      </rPr>
      <t>排出量」と「ガスからのＣＯ</t>
    </r>
    <r>
      <rPr>
        <vertAlign val="subscript"/>
        <sz val="11"/>
        <color indexed="8"/>
        <rFont val="ＭＳ Ｐゴシック"/>
        <family val="3"/>
        <charset val="128"/>
      </rPr>
      <t>２</t>
    </r>
    <r>
      <rPr>
        <sz val="11"/>
        <color theme="1"/>
        <rFont val="ＭＳ Ｐゴシック"/>
        <family val="3"/>
        <charset val="128"/>
        <scheme val="minor"/>
      </rPr>
      <t>排出量」の合計値が自動計算されます。昨年の数値についても同様です。</t>
    </r>
    <rPh sb="2" eb="4">
      <t>デンキ</t>
    </rPh>
    <rPh sb="10" eb="12">
      <t>ハイシュツ</t>
    </rPh>
    <rPh sb="12" eb="13">
      <t>リョウ</t>
    </rPh>
    <rPh sb="24" eb="26">
      <t>ハイシュツ</t>
    </rPh>
    <rPh sb="26" eb="27">
      <t>リョウ</t>
    </rPh>
    <rPh sb="29" eb="32">
      <t>ゴウケイチ</t>
    </rPh>
    <rPh sb="33" eb="35">
      <t>ジドウ</t>
    </rPh>
    <rPh sb="35" eb="37">
      <t>ケイサン</t>
    </rPh>
    <rPh sb="42" eb="44">
      <t>サクネン</t>
    </rPh>
    <rPh sb="45" eb="47">
      <t>スウチ</t>
    </rPh>
    <rPh sb="52" eb="54">
      <t>ドウヨウ</t>
    </rPh>
    <phoneticPr fontId="9"/>
  </si>
  <si>
    <t>関東甲信</t>
    <rPh sb="0" eb="2">
      <t>カントウ</t>
    </rPh>
    <rPh sb="2" eb="4">
      <t>コウシン</t>
    </rPh>
    <phoneticPr fontId="7"/>
  </si>
  <si>
    <t>４人以上</t>
    <rPh sb="1" eb="2">
      <t>ニン</t>
    </rPh>
    <rPh sb="2" eb="4">
      <t>イジョウ</t>
    </rPh>
    <phoneticPr fontId="7"/>
  </si>
  <si>
    <t>ガス</t>
    <phoneticPr fontId="13"/>
  </si>
  <si>
    <t>家族構成</t>
    <rPh sb="0" eb="2">
      <t>カゾク</t>
    </rPh>
    <rPh sb="2" eb="4">
      <t>コウセイ</t>
    </rPh>
    <phoneticPr fontId="13"/>
  </si>
  <si>
    <t>住居形態</t>
    <rPh sb="0" eb="2">
      <t>ジュウキョ</t>
    </rPh>
    <rPh sb="2" eb="4">
      <t>ケイタイ</t>
    </rPh>
    <phoneticPr fontId="13"/>
  </si>
  <si>
    <t>戸建</t>
    <rPh sb="0" eb="2">
      <t>コダテ</t>
    </rPh>
    <phoneticPr fontId="13"/>
  </si>
  <si>
    <t>集合</t>
    <rPh sb="0" eb="2">
      <t>シュウゴウ</t>
    </rPh>
    <phoneticPr fontId="13"/>
  </si>
  <si>
    <t>【出典：家庭からの二酸化炭素排出量の推計に係る実態調査　全国試験調査（平成26年10月～平成27年9月実施）】</t>
    <phoneticPr fontId="13"/>
  </si>
  <si>
    <t>戸建て</t>
    <rPh sb="0" eb="2">
      <t>コダ</t>
    </rPh>
    <phoneticPr fontId="13"/>
  </si>
  <si>
    <t>４人以上</t>
    <rPh sb="2" eb="4">
      <t>イジョウ</t>
    </rPh>
    <phoneticPr fontId="8"/>
  </si>
  <si>
    <t>月</t>
    <rPh sb="0" eb="1">
      <t>ツキ</t>
    </rPh>
    <phoneticPr fontId="8"/>
  </si>
  <si>
    <t>一人当たり平均</t>
    <phoneticPr fontId="8"/>
  </si>
  <si>
    <t>排出係数</t>
    <rPh sb="0" eb="2">
      <t>ハイシュツ</t>
    </rPh>
    <rPh sb="2" eb="4">
      <t>ケイスウ</t>
    </rPh>
    <phoneticPr fontId="13"/>
  </si>
  <si>
    <t>世帯人数別　エネルギー使用量</t>
    <rPh sb="11" eb="13">
      <t>シヨウ</t>
    </rPh>
    <rPh sb="13" eb="14">
      <t>リョウ</t>
    </rPh>
    <phoneticPr fontId="8"/>
  </si>
  <si>
    <t>電気</t>
    <rPh sb="0" eb="2">
      <t>デンキ</t>
    </rPh>
    <phoneticPr fontId="14"/>
  </si>
  <si>
    <t>該当ガスの種類（関東甲信データ）</t>
    <rPh sb="0" eb="2">
      <t>ガイトウ</t>
    </rPh>
    <rPh sb="5" eb="7">
      <t>シュルイ</t>
    </rPh>
    <rPh sb="8" eb="10">
      <t>カントウ</t>
    </rPh>
    <rPh sb="10" eb="12">
      <t>コウシン</t>
    </rPh>
    <phoneticPr fontId="14"/>
  </si>
  <si>
    <t>戸建て</t>
    <rPh sb="0" eb="2">
      <t>コダ</t>
    </rPh>
    <phoneticPr fontId="8"/>
  </si>
  <si>
    <t>１人</t>
  </si>
  <si>
    <t>２人</t>
  </si>
  <si>
    <t>３人</t>
  </si>
  <si>
    <t>集合</t>
    <rPh sb="0" eb="2">
      <t>シュウゴウ</t>
    </rPh>
    <phoneticPr fontId="14"/>
  </si>
  <si>
    <t>戸建て</t>
    <rPh sb="0" eb="2">
      <t>コダ</t>
    </rPh>
    <phoneticPr fontId="14"/>
  </si>
  <si>
    <t>該当居住形態の種類（関東甲信データ）</t>
    <rPh sb="0" eb="2">
      <t>ガイトウ</t>
    </rPh>
    <rPh sb="2" eb="4">
      <t>キョジュウ</t>
    </rPh>
    <rPh sb="4" eb="6">
      <t>ケイタイ</t>
    </rPh>
    <rPh sb="7" eb="9">
      <t>シュルイ</t>
    </rPh>
    <rPh sb="10" eb="12">
      <t>カントウ</t>
    </rPh>
    <rPh sb="12" eb="14">
      <t>コウシン</t>
    </rPh>
    <phoneticPr fontId="14"/>
  </si>
  <si>
    <t>電気</t>
    <rPh sb="0" eb="2">
      <t>デンキ</t>
    </rPh>
    <phoneticPr fontId="8"/>
  </si>
  <si>
    <t>該当家族構成（関東甲信データ）</t>
    <rPh sb="0" eb="2">
      <t>ガイトウ</t>
    </rPh>
    <rPh sb="2" eb="4">
      <t>カゾク</t>
    </rPh>
    <rPh sb="4" eb="6">
      <t>コウセイ</t>
    </rPh>
    <rPh sb="7" eb="9">
      <t>カントウ</t>
    </rPh>
    <rPh sb="9" eb="11">
      <t>コウシン</t>
    </rPh>
    <phoneticPr fontId="14"/>
  </si>
  <si>
    <t>kWh</t>
    <phoneticPr fontId="14"/>
  </si>
  <si>
    <t>kWh/世帯・月</t>
    <rPh sb="4" eb="6">
      <t>セタイ</t>
    </rPh>
    <rPh sb="7" eb="8">
      <t>ツキ</t>
    </rPh>
    <phoneticPr fontId="14"/>
  </si>
  <si>
    <t>t-CO2</t>
    <phoneticPr fontId="14"/>
  </si>
  <si>
    <t>電気
(kWh/世帯・月）</t>
    <rPh sb="8" eb="10">
      <t>セタイ</t>
    </rPh>
    <rPh sb="11" eb="12">
      <t>ツキ</t>
    </rPh>
    <phoneticPr fontId="8"/>
  </si>
  <si>
    <t>世帯人数別　二酸化炭素排出量</t>
    <phoneticPr fontId="8"/>
  </si>
  <si>
    <t>電気
（kg-CO2)</t>
    <phoneticPr fontId="8"/>
  </si>
  <si>
    <t>都市ガス
（m3/世帯・月）</t>
    <rPh sb="9" eb="11">
      <t>セタイ</t>
    </rPh>
    <rPh sb="12" eb="13">
      <t>ツキ</t>
    </rPh>
    <phoneticPr fontId="8"/>
  </si>
  <si>
    <t>ＬＰガス
（m3/世帯・月）</t>
    <rPh sb="9" eb="11">
      <t>セタイ</t>
    </rPh>
    <rPh sb="12" eb="13">
      <t>ツキ</t>
    </rPh>
    <phoneticPr fontId="8"/>
  </si>
  <si>
    <t>都市ガス
（kg-CO2)</t>
    <phoneticPr fontId="8"/>
  </si>
  <si>
    <t>ＬＰガス
（kg-CO2)</t>
    <phoneticPr fontId="8"/>
  </si>
  <si>
    <t>グラフ
表示用</t>
    <phoneticPr fontId="14"/>
  </si>
  <si>
    <r>
      <t>m</t>
    </r>
    <r>
      <rPr>
        <vertAlign val="superscript"/>
        <sz val="11"/>
        <color indexed="8"/>
        <rFont val="ＭＳ Ｐゴシック"/>
        <family val="3"/>
        <charset val="128"/>
      </rPr>
      <t>3</t>
    </r>
    <r>
      <rPr>
        <sz val="11"/>
        <color theme="1"/>
        <rFont val="ＭＳ Ｐゴシック"/>
        <family val="3"/>
        <charset val="128"/>
        <scheme val="minor"/>
      </rPr>
      <t>/世帯・月</t>
    </r>
    <rPh sb="3" eb="5">
      <t>セタイ</t>
    </rPh>
    <rPh sb="6" eb="7">
      <t>ツキ</t>
    </rPh>
    <phoneticPr fontId="8"/>
  </si>
  <si>
    <r>
      <t>kg-CO</t>
    </r>
    <r>
      <rPr>
        <vertAlign val="subscript"/>
        <sz val="11"/>
        <color indexed="8"/>
        <rFont val="ＭＳ Ｐゴシック"/>
        <family val="3"/>
        <charset val="128"/>
      </rPr>
      <t>2</t>
    </r>
    <r>
      <rPr>
        <sz val="11"/>
        <color theme="1"/>
        <rFont val="ＭＳ Ｐゴシック"/>
        <family val="3"/>
        <charset val="128"/>
        <scheme val="minor"/>
      </rPr>
      <t>/世帯・月</t>
    </r>
    <rPh sb="7" eb="9">
      <t>セタイ</t>
    </rPh>
    <rPh sb="10" eb="11">
      <t>ツキ</t>
    </rPh>
    <phoneticPr fontId="14"/>
  </si>
  <si>
    <r>
      <t>m</t>
    </r>
    <r>
      <rPr>
        <vertAlign val="superscript"/>
        <sz val="11"/>
        <color indexed="8"/>
        <rFont val="ＭＳ Ｐゴシック"/>
        <family val="3"/>
        <charset val="128"/>
      </rPr>
      <t>3</t>
    </r>
    <phoneticPr fontId="14"/>
  </si>
  <si>
    <r>
      <t>kg-CO</t>
    </r>
    <r>
      <rPr>
        <vertAlign val="subscript"/>
        <sz val="11"/>
        <color indexed="8"/>
        <rFont val="ＭＳ Ｐゴシック"/>
        <family val="3"/>
        <charset val="128"/>
      </rPr>
      <t>2</t>
    </r>
    <r>
      <rPr>
        <sz val="11"/>
        <color theme="1"/>
        <rFont val="ＭＳ Ｐゴシック"/>
        <family val="3"/>
        <charset val="128"/>
        <scheme val="minor"/>
      </rPr>
      <t>/世帯・月</t>
    </r>
    <phoneticPr fontId="14"/>
  </si>
  <si>
    <r>
      <t>t-CO</t>
    </r>
    <r>
      <rPr>
        <vertAlign val="subscript"/>
        <sz val="11"/>
        <color indexed="8"/>
        <rFont val="ＭＳ Ｐゴシック"/>
        <family val="3"/>
        <charset val="128"/>
      </rPr>
      <t>2</t>
    </r>
    <phoneticPr fontId="14"/>
  </si>
  <si>
    <t>関東甲信平均</t>
    <rPh sb="0" eb="2">
      <t>カントウ</t>
    </rPh>
    <rPh sb="2" eb="4">
      <t>コウシン</t>
    </rPh>
    <rPh sb="4" eb="6">
      <t>ヘイキン</t>
    </rPh>
    <phoneticPr fontId="7"/>
  </si>
  <si>
    <r>
      <t>ふなばしの力で“減らせCO</t>
    </r>
    <r>
      <rPr>
        <vertAlign val="subscript"/>
        <sz val="12"/>
        <color indexed="17"/>
        <rFont val="HG丸ｺﾞｼｯｸM-PRO"/>
        <family val="3"/>
        <charset val="128"/>
      </rPr>
      <t>2</t>
    </r>
    <r>
      <rPr>
        <sz val="12"/>
        <color indexed="17"/>
        <rFont val="HG丸ｺﾞｼｯｸM-PRO"/>
        <family val="3"/>
        <charset val="128"/>
      </rPr>
      <t>”</t>
    </r>
    <r>
      <rPr>
        <sz val="12"/>
        <color indexed="10"/>
        <rFont val="HG丸ｺﾞｼｯｸM-PRO"/>
        <family val="3"/>
        <charset val="128"/>
      </rPr>
      <t>!!</t>
    </r>
    <rPh sb="5" eb="6">
      <t>チカラ</t>
    </rPh>
    <rPh sb="8" eb="9">
      <t>ヘ</t>
    </rPh>
    <phoneticPr fontId="1"/>
  </si>
  <si>
    <t>【発行元】</t>
    <rPh sb="1" eb="4">
      <t>ハッコウモト</t>
    </rPh>
    <phoneticPr fontId="7"/>
  </si>
  <si>
    <t>ホームページ：http://www.city.funabashi.lg.jp/</t>
    <phoneticPr fontId="7"/>
  </si>
  <si>
    <t>ふなエコ　ホームページ：http://ondanka.webnode.jp/</t>
    <phoneticPr fontId="7"/>
  </si>
  <si>
    <t>６．結果を確認しましょう。</t>
    <rPh sb="2" eb="4">
      <t>ケッカ</t>
    </rPh>
    <rPh sb="5" eb="7">
      <t>カクニン</t>
    </rPh>
    <phoneticPr fontId="9"/>
  </si>
  <si>
    <t>　</t>
    <phoneticPr fontId="9"/>
  </si>
  <si>
    <t>（２）振り返りをしてみましょう。</t>
    <rPh sb="3" eb="4">
      <t>フ</t>
    </rPh>
    <rPh sb="5" eb="6">
      <t>カエ</t>
    </rPh>
    <phoneticPr fontId="9"/>
  </si>
  <si>
    <t>（３）グラフを見てみましょう。</t>
    <rPh sb="7" eb="8">
      <t>ミ</t>
    </rPh>
    <phoneticPr fontId="9"/>
  </si>
  <si>
    <r>
      <t>（１）CO</t>
    </r>
    <r>
      <rPr>
        <vertAlign val="subscript"/>
        <sz val="12"/>
        <color indexed="56"/>
        <rFont val="HG丸ｺﾞｼｯｸM-PRO"/>
        <family val="3"/>
        <charset val="128"/>
      </rPr>
      <t>2</t>
    </r>
    <r>
      <rPr>
        <sz val="12"/>
        <color indexed="56"/>
        <rFont val="HG丸ｺﾞｼｯｸM-PRO"/>
        <family val="3"/>
        <charset val="128"/>
      </rPr>
      <t>排出量の合計値を確認しましょう。</t>
    </r>
    <rPh sb="6" eb="8">
      <t>ハイシュツ</t>
    </rPh>
    <rPh sb="8" eb="9">
      <t>リョウ</t>
    </rPh>
    <rPh sb="10" eb="13">
      <t>ゴウケイチ</t>
    </rPh>
    <rPh sb="14" eb="16">
      <t>カクニン</t>
    </rPh>
    <phoneticPr fontId="9"/>
  </si>
  <si>
    <t>⇒住居の形態を選んでください。（戸建、集合）</t>
    <rPh sb="1" eb="3">
      <t>ジュウキョ</t>
    </rPh>
    <rPh sb="4" eb="6">
      <t>ケイタイ</t>
    </rPh>
    <rPh sb="7" eb="8">
      <t>エラ</t>
    </rPh>
    <rPh sb="16" eb="18">
      <t>コダ</t>
    </rPh>
    <rPh sb="19" eb="21">
      <t>シュウゴウ</t>
    </rPh>
    <phoneticPr fontId="9"/>
  </si>
  <si>
    <t>⇒家族の人数を選んでください。（１人、２人、３人、４人以上）</t>
    <rPh sb="1" eb="3">
      <t>カゾク</t>
    </rPh>
    <rPh sb="4" eb="6">
      <t>ニンズウ</t>
    </rPh>
    <rPh sb="7" eb="8">
      <t>エラ</t>
    </rPh>
    <rPh sb="17" eb="18">
      <t>リ</t>
    </rPh>
    <rPh sb="20" eb="21">
      <t>リ</t>
    </rPh>
    <rPh sb="23" eb="24">
      <t>ニン</t>
    </rPh>
    <rPh sb="26" eb="29">
      <t>ニンイジョウ</t>
    </rPh>
    <phoneticPr fontId="9"/>
  </si>
  <si>
    <t>⇒エコノートで選択した、使用しているガスの種類が表示されます。</t>
    <phoneticPr fontId="9"/>
  </si>
  <si>
    <t>○次のグラフが自動的に作成されます。</t>
    <rPh sb="1" eb="2">
      <t>ツギ</t>
    </rPh>
    <rPh sb="7" eb="10">
      <t>ジドウテキ</t>
    </rPh>
    <rPh sb="11" eb="13">
      <t>サクセイ</t>
    </rPh>
    <phoneticPr fontId="13"/>
  </si>
  <si>
    <t>　○家族構成等を選択すると、関東甲信の同じ家族構成等における平均値が、グラフに表示されます。</t>
    <phoneticPr fontId="9"/>
  </si>
  <si>
    <t>e-mail：zerocarbon@city.funabashi.lg.jp</t>
    <phoneticPr fontId="7"/>
  </si>
  <si>
    <t>船橋市　環境部　環境政策課　ゼロカーボンシティ推進室</t>
    <rPh sb="0" eb="3">
      <t>フナバシシ</t>
    </rPh>
    <rPh sb="4" eb="7">
      <t>カンキョウブ</t>
    </rPh>
    <rPh sb="8" eb="10">
      <t>カンキョウ</t>
    </rPh>
    <rPh sb="10" eb="12">
      <t>セイサク</t>
    </rPh>
    <rPh sb="12" eb="13">
      <t>カ</t>
    </rPh>
    <rPh sb="23" eb="25">
      <t>スイシン</t>
    </rPh>
    <rPh sb="25" eb="26">
      <t>シツ</t>
    </rPh>
    <phoneticPr fontId="7"/>
  </si>
  <si>
    <t>「ふなわりくん」は、船橋市ゼロカーボンシティ推進地域協議会
（愛称：ふなエコ）のマスコットキャラクターです。</t>
    <rPh sb="10" eb="13">
      <t>フナバシシ</t>
    </rPh>
    <rPh sb="22" eb="24">
      <t>スイシン</t>
    </rPh>
    <rPh sb="24" eb="26">
      <t>チイキ</t>
    </rPh>
    <rPh sb="26" eb="29">
      <t>キョウギカイ</t>
    </rPh>
    <rPh sb="31" eb="33">
      <t>アイショウ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</si>
</sst>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411]#,##0.00;[$¥-411]#,##0.00"/>
    <numFmt numFmtId="177" formatCode="0#.00&quot;kg&quot;"/>
    <numFmt numFmtId="178" formatCode="0#.0&quot;kg&quot;"/>
    <numFmt numFmtId="179" formatCode="0#&quot;kWh&quot;"/>
    <numFmt numFmtId="180" formatCode="0#&quot;円&quot;"/>
    <numFmt numFmtId="181" formatCode="0#&quot;m3&quot;"/>
    <numFmt numFmtId="182" formatCode="0_ "/>
    <numFmt numFmtId="183" formatCode="0.0_ "/>
    <numFmt numFmtId="184" formatCode="0.0"/>
    <numFmt numFmtId="185" formatCode="0#&quot;kg&quot;"/>
    <numFmt numFmtId="186" formatCode="#&quot;月&quot;"/>
    <numFmt numFmtId="187" formatCode="#,##0.0;[Red]\-#,##0.0"/>
  </numFmts>
  <fonts count="35">
    <font>
      <sz val="11"/>
      <color theme="1"/>
      <name val="ＭＳ Ｐゴシック"/>
      <family val="3"/>
      <charset val="128"/>
      <scheme val="minor"/>
    </font>
    <font>
      <sz val="6"/>
      <name val="ＭＳ Ｐゴシック"/>
      <family val="3"/>
      <charset val="128"/>
    </font>
    <font>
      <sz val="11"/>
      <name val="ＭＳ Ｐゴシック"/>
      <family val="3"/>
      <charset val="128"/>
    </font>
    <font>
      <sz val="12"/>
      <color indexed="8"/>
      <name val="HG丸ｺﾞｼｯｸM-PRO"/>
      <family val="3"/>
      <charset val="128"/>
    </font>
    <font>
      <vertAlign val="subscript"/>
      <sz val="12"/>
      <color indexed="8"/>
      <name val="HG丸ｺﾞｼｯｸM-PRO"/>
      <family val="3"/>
      <charset val="128"/>
    </font>
    <font>
      <sz val="12"/>
      <name val="HG丸ｺﾞｼｯｸM-PRO"/>
      <family val="3"/>
      <charset val="128"/>
    </font>
    <font>
      <b/>
      <sz val="9"/>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vertAlign val="subscript"/>
      <sz val="11"/>
      <color indexed="8"/>
      <name val="ＭＳ Ｐゴシック"/>
      <family val="3"/>
      <charset val="128"/>
    </font>
    <font>
      <vertAlign val="subscript"/>
      <sz val="11"/>
      <name val="ＭＳ Ｐゴシック"/>
      <family val="3"/>
      <charset val="128"/>
    </font>
    <font>
      <sz val="6"/>
      <name val="ＭＳ Ｐゴシック"/>
      <family val="3"/>
      <charset val="128"/>
    </font>
    <font>
      <sz val="6"/>
      <name val="ＭＳ Ｐゴシック"/>
      <family val="3"/>
      <charset val="128"/>
    </font>
    <font>
      <vertAlign val="superscript"/>
      <sz val="11"/>
      <color indexed="8"/>
      <name val="ＭＳ Ｐゴシック"/>
      <family val="3"/>
      <charset val="128"/>
    </font>
    <font>
      <sz val="12"/>
      <color indexed="17"/>
      <name val="HG丸ｺﾞｼｯｸM-PRO"/>
      <family val="3"/>
      <charset val="128"/>
    </font>
    <font>
      <sz val="12"/>
      <color indexed="10"/>
      <name val="HG丸ｺﾞｼｯｸM-PRO"/>
      <family val="3"/>
      <charset val="128"/>
    </font>
    <font>
      <vertAlign val="subscript"/>
      <sz val="12"/>
      <color indexed="17"/>
      <name val="HG丸ｺﾞｼｯｸM-PRO"/>
      <family val="3"/>
      <charset val="128"/>
    </font>
    <font>
      <sz val="12"/>
      <color indexed="56"/>
      <name val="HG丸ｺﾞｼｯｸM-PRO"/>
      <family val="3"/>
      <charset val="128"/>
    </font>
    <font>
      <vertAlign val="subscript"/>
      <sz val="12"/>
      <color indexed="56"/>
      <name val="HG丸ｺﾞｼｯｸM-PRO"/>
      <family val="3"/>
      <charset val="128"/>
    </font>
    <font>
      <sz val="11"/>
      <color theme="1"/>
      <name val="ＭＳ Ｐゴシック"/>
      <family val="3"/>
      <charset val="128"/>
      <scheme val="minor"/>
    </font>
    <font>
      <b/>
      <sz val="11"/>
      <color theme="1"/>
      <name val="ＭＳ Ｐゴシック"/>
      <family val="3"/>
      <charset val="128"/>
      <scheme val="minor"/>
    </font>
    <font>
      <sz val="12"/>
      <color theme="1"/>
      <name val="HG丸ｺﾞｼｯｸM-PRO"/>
      <family val="3"/>
      <charset val="128"/>
    </font>
    <font>
      <b/>
      <sz val="12"/>
      <color theme="1"/>
      <name val="HG丸ｺﾞｼｯｸM-PRO"/>
      <family val="3"/>
      <charset val="128"/>
    </font>
    <font>
      <sz val="24"/>
      <color theme="1"/>
      <name val="HGP創英角ﾎﾟｯﾌﾟ体"/>
      <family val="3"/>
      <charset val="128"/>
    </font>
    <font>
      <sz val="26"/>
      <color rgb="FFFF0000"/>
      <name val="HGP創英角ｺﾞｼｯｸUB"/>
      <family val="3"/>
      <charset val="128"/>
    </font>
    <font>
      <b/>
      <sz val="16"/>
      <color rgb="FF00B050"/>
      <name val="ＭＳ Ｐゴシック"/>
      <family val="3"/>
      <charset val="128"/>
      <scheme val="minor"/>
    </font>
    <font>
      <sz val="14"/>
      <color rgb="FF002060"/>
      <name val="ＭＳ Ｐゴシック"/>
      <family val="3"/>
      <charset val="128"/>
      <scheme val="minor"/>
    </font>
    <font>
      <sz val="12"/>
      <color rgb="FF00B050"/>
      <name val="HG丸ｺﾞｼｯｸM-PRO"/>
      <family val="3"/>
      <charset val="128"/>
    </font>
    <font>
      <sz val="12"/>
      <color rgb="FF002060"/>
      <name val="HG丸ｺﾞｼｯｸM-PRO"/>
      <family val="3"/>
      <charset val="128"/>
    </font>
    <font>
      <sz val="11"/>
      <name val="ＭＳ Ｐゴシック"/>
      <family val="3"/>
      <charset val="128"/>
      <scheme val="minor"/>
    </font>
    <font>
      <sz val="20"/>
      <color rgb="FFFF0000"/>
      <name val="HGP創英角ﾎﾟｯﾌﾟ体"/>
      <family val="3"/>
      <charset val="128"/>
    </font>
    <font>
      <b/>
      <sz val="20"/>
      <color rgb="FF0070C0"/>
      <name val="HGP創英角ﾎﾟｯﾌﾟ体"/>
      <family val="3"/>
      <charset val="128"/>
    </font>
    <font>
      <sz val="20"/>
      <color rgb="FF00B050"/>
      <name val="HGP創英角ﾎﾟｯﾌﾟ体"/>
      <family val="3"/>
      <charset val="128"/>
    </font>
  </fonts>
  <fills count="9">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CCFFFF"/>
        <bgColor indexed="64"/>
      </patternFill>
    </fill>
  </fills>
  <borders count="139">
    <border>
      <left/>
      <right/>
      <top/>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medium">
        <color rgb="FF00B050"/>
      </left>
      <right/>
      <top style="medium">
        <color rgb="FF00B050"/>
      </top>
      <bottom/>
      <diagonal/>
    </border>
    <border>
      <left/>
      <right/>
      <top style="medium">
        <color rgb="FF00B050"/>
      </top>
      <bottom/>
      <diagonal/>
    </border>
    <border>
      <left style="dotted">
        <color theme="0" tint="-0.499984740745262"/>
      </left>
      <right/>
      <top style="medium">
        <color rgb="FF00B050"/>
      </top>
      <bottom/>
      <diagonal/>
    </border>
    <border>
      <left/>
      <right style="medium">
        <color rgb="FF00B050"/>
      </right>
      <top style="medium">
        <color rgb="FF00B050"/>
      </top>
      <bottom/>
      <diagonal/>
    </border>
    <border>
      <left style="dotted">
        <color theme="0" tint="-0.499984740745262"/>
      </left>
      <right/>
      <top/>
      <bottom/>
      <diagonal/>
    </border>
    <border>
      <left/>
      <right style="medium">
        <color rgb="FFFF9900"/>
      </right>
      <top style="medium">
        <color rgb="FFFF9900"/>
      </top>
      <bottom style="medium">
        <color rgb="FFFF9900"/>
      </bottom>
      <diagonal/>
    </border>
    <border>
      <left/>
      <right/>
      <top/>
      <bottom style="thin">
        <color theme="1" tint="0.499984740745262"/>
      </bottom>
      <diagonal/>
    </border>
    <border>
      <left style="dotted">
        <color theme="0" tint="-0.499984740745262"/>
      </left>
      <right/>
      <top/>
      <bottom style="thin">
        <color theme="1" tint="0.499984740745262"/>
      </bottom>
      <diagonal/>
    </border>
    <border>
      <left/>
      <right/>
      <top/>
      <bottom style="thin">
        <color theme="0" tint="-0.499984740745262"/>
      </bottom>
      <diagonal/>
    </border>
    <border>
      <left style="dotted">
        <color theme="0" tint="-0.499984740745262"/>
      </left>
      <right/>
      <top/>
      <bottom style="thin">
        <color theme="0" tint="-0.499984740745262"/>
      </bottom>
      <diagonal/>
    </border>
    <border>
      <left/>
      <right/>
      <top style="medium">
        <color rgb="FFFF0000"/>
      </top>
      <bottom/>
      <diagonal/>
    </border>
    <border>
      <left style="dotted">
        <color theme="0" tint="-0.499984740745262"/>
      </left>
      <right/>
      <top style="medium">
        <color rgb="FFFF0000"/>
      </top>
      <bottom/>
      <diagonal/>
    </border>
    <border>
      <left/>
      <right style="medium">
        <color rgb="FFFF0000"/>
      </right>
      <top style="medium">
        <color rgb="FFFF0000"/>
      </top>
      <bottom/>
      <diagonal/>
    </border>
    <border>
      <left/>
      <right/>
      <top/>
      <bottom style="medium">
        <color rgb="FFFF0000"/>
      </bottom>
      <diagonal/>
    </border>
    <border>
      <left/>
      <right style="medium">
        <color rgb="FFFF0000"/>
      </right>
      <top/>
      <bottom/>
      <diagonal/>
    </border>
    <border>
      <left/>
      <right/>
      <top style="medium">
        <color rgb="FFFF0000"/>
      </top>
      <bottom style="medium">
        <color rgb="FFFF0000"/>
      </bottom>
      <diagonal/>
    </border>
    <border>
      <left style="dotted">
        <color theme="0" tint="-0.499984740745262"/>
      </left>
      <right/>
      <top/>
      <bottom style="medium">
        <color rgb="FFFF0000"/>
      </bottom>
      <diagonal/>
    </border>
    <border>
      <left/>
      <right style="medium">
        <color rgb="FFFF0000"/>
      </right>
      <top/>
      <bottom style="medium">
        <color rgb="FFFF0000"/>
      </bottom>
      <diagonal/>
    </border>
    <border>
      <left/>
      <right/>
      <top style="medium">
        <color rgb="FF0070C0"/>
      </top>
      <bottom/>
      <diagonal/>
    </border>
    <border>
      <left style="dotted">
        <color theme="0" tint="-0.499984740745262"/>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style="dotted">
        <color theme="0" tint="-0.499984740745262"/>
      </left>
      <right/>
      <top/>
      <bottom style="medium">
        <color rgb="FF0070C0"/>
      </bottom>
      <diagonal/>
    </border>
    <border>
      <left/>
      <right style="medium">
        <color rgb="FF0070C0"/>
      </right>
      <top/>
      <bottom style="medium">
        <color rgb="FF0070C0"/>
      </bottom>
      <diagonal/>
    </border>
    <border>
      <left style="medium">
        <color rgb="FF00B050"/>
      </left>
      <right/>
      <top/>
      <bottom/>
      <diagonal/>
    </border>
    <border>
      <left style="medium">
        <color rgb="FF00B050"/>
      </left>
      <right/>
      <top/>
      <bottom style="medium">
        <color rgb="FF00B050"/>
      </bottom>
      <diagonal/>
    </border>
    <border>
      <left/>
      <right/>
      <top/>
      <bottom style="medium">
        <color rgb="FF00B050"/>
      </bottom>
      <diagonal/>
    </border>
    <border>
      <left style="dotted">
        <color theme="0" tint="-0.499984740745262"/>
      </left>
      <right/>
      <top/>
      <bottom style="medium">
        <color rgb="FF00B050"/>
      </bottom>
      <diagonal/>
    </border>
    <border>
      <left/>
      <right style="medium">
        <color rgb="FF00B050"/>
      </right>
      <top/>
      <bottom style="medium">
        <color rgb="FF00B050"/>
      </bottom>
      <diagonal/>
    </border>
    <border>
      <left/>
      <right style="medium">
        <color rgb="FF00B05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9900"/>
      </left>
      <right/>
      <top style="medium">
        <color rgb="FFFF9900"/>
      </top>
      <bottom style="medium">
        <color rgb="FFFF9900"/>
      </bottom>
      <diagonal/>
    </border>
    <border>
      <left/>
      <right/>
      <top style="medium">
        <color rgb="FFFF9900"/>
      </top>
      <bottom style="medium">
        <color rgb="FFFF9900"/>
      </bottom>
      <diagonal/>
    </border>
    <border>
      <left style="medium">
        <color rgb="FFFF9900"/>
      </left>
      <right/>
      <top style="medium">
        <color rgb="FFFF9900"/>
      </top>
      <bottom/>
      <diagonal/>
    </border>
    <border>
      <left/>
      <right/>
      <top style="medium">
        <color rgb="FFFF9900"/>
      </top>
      <bottom/>
      <diagonal/>
    </border>
    <border>
      <left/>
      <right style="medium">
        <color rgb="FFFF9900"/>
      </right>
      <top style="medium">
        <color rgb="FFFF9900"/>
      </top>
      <bottom/>
      <diagonal/>
    </border>
    <border>
      <left style="medium">
        <color rgb="FFFF9900"/>
      </left>
      <right/>
      <top/>
      <bottom style="medium">
        <color rgb="FFFF9900"/>
      </bottom>
      <diagonal/>
    </border>
    <border>
      <left/>
      <right/>
      <top/>
      <bottom style="medium">
        <color rgb="FFFF9900"/>
      </bottom>
      <diagonal/>
    </border>
    <border>
      <left/>
      <right style="medium">
        <color rgb="FFFF9900"/>
      </right>
      <top/>
      <bottom style="medium">
        <color rgb="FFFF9900"/>
      </bottom>
      <diagonal/>
    </border>
    <border>
      <left style="medium">
        <color rgb="FFFF0000"/>
      </left>
      <right/>
      <top style="medium">
        <color rgb="FFFF0000"/>
      </top>
      <bottom style="thin">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bottom style="medium">
        <color rgb="FFFF0000"/>
      </bottom>
      <diagonal/>
    </border>
    <border>
      <left style="medium">
        <color rgb="FFFF0000"/>
      </left>
      <right/>
      <top style="medium">
        <color rgb="FFFF0000"/>
      </top>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0070C0"/>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style="thin">
        <color rgb="FF0070C0"/>
      </top>
      <bottom style="medium">
        <color rgb="FF0070C0"/>
      </bottom>
      <diagonal/>
    </border>
    <border>
      <left/>
      <right/>
      <top style="thin">
        <color rgb="FF0070C0"/>
      </top>
      <bottom style="medium">
        <color rgb="FF0070C0"/>
      </bottom>
      <diagonal/>
    </border>
    <border>
      <left/>
      <right style="medium">
        <color rgb="FF0070C0"/>
      </right>
      <top style="thin">
        <color rgb="FF0070C0"/>
      </top>
      <bottom style="medium">
        <color rgb="FF0070C0"/>
      </bottom>
      <diagonal/>
    </border>
    <border>
      <left style="medium">
        <color rgb="FF00B050"/>
      </left>
      <right/>
      <top style="medium">
        <color rgb="FF00B050"/>
      </top>
      <bottom style="thin">
        <color rgb="FF00B050"/>
      </bottom>
      <diagonal/>
    </border>
    <border>
      <left/>
      <right/>
      <top style="medium">
        <color rgb="FF00B050"/>
      </top>
      <bottom style="thin">
        <color rgb="FF00B050"/>
      </bottom>
      <diagonal/>
    </border>
    <border>
      <left/>
      <right style="medium">
        <color rgb="FF00B050"/>
      </right>
      <top style="medium">
        <color rgb="FF00B050"/>
      </top>
      <bottom style="thin">
        <color rgb="FF00B050"/>
      </bottom>
      <diagonal/>
    </border>
    <border>
      <left style="medium">
        <color rgb="FF00B050"/>
      </left>
      <right/>
      <top style="thin">
        <color rgb="FF00B050"/>
      </top>
      <bottom style="medium">
        <color rgb="FF00B050"/>
      </bottom>
      <diagonal/>
    </border>
    <border>
      <left/>
      <right/>
      <top style="thin">
        <color rgb="FF00B050"/>
      </top>
      <bottom style="medium">
        <color rgb="FF00B050"/>
      </bottom>
      <diagonal/>
    </border>
    <border>
      <left/>
      <right style="medium">
        <color rgb="FF00B050"/>
      </right>
      <top style="thin">
        <color rgb="FF00B050"/>
      </top>
      <bottom style="medium">
        <color rgb="FF00B05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rgb="FF00B050"/>
      </left>
      <right style="medium">
        <color rgb="FF00B050"/>
      </right>
      <top/>
      <bottom style="medium">
        <color rgb="FF00B050"/>
      </bottom>
      <diagonal/>
    </border>
    <border>
      <left style="medium">
        <color rgb="FF0070C0"/>
      </left>
      <right/>
      <top/>
      <bottom style="thin">
        <color rgb="FF0070C0"/>
      </bottom>
      <diagonal/>
    </border>
    <border>
      <left/>
      <right/>
      <top/>
      <bottom style="thin">
        <color rgb="FF0070C0"/>
      </bottom>
      <diagonal/>
    </border>
    <border>
      <left/>
      <right style="medium">
        <color rgb="FF0070C0"/>
      </right>
      <top/>
      <bottom style="thin">
        <color rgb="FF0070C0"/>
      </bottom>
      <diagonal/>
    </border>
  </borders>
  <cellStyleXfs count="3">
    <xf numFmtId="0" fontId="0" fillId="0" borderId="0">
      <alignment vertical="center"/>
    </xf>
    <xf numFmtId="38" fontId="21" fillId="0" borderId="0" applyFont="0" applyFill="0" applyBorder="0" applyAlignment="0" applyProtection="0">
      <alignment vertical="center"/>
    </xf>
    <xf numFmtId="0" fontId="2" fillId="0" borderId="0">
      <alignment vertical="center"/>
    </xf>
  </cellStyleXfs>
  <cellXfs count="445">
    <xf numFmtId="0" fontId="0" fillId="0" borderId="0" xfId="0">
      <alignment vertical="center"/>
    </xf>
    <xf numFmtId="0" fontId="23" fillId="2" borderId="55" xfId="0" applyFont="1" applyFill="1" applyBorder="1">
      <alignment vertical="center"/>
    </xf>
    <xf numFmtId="0" fontId="23" fillId="2" borderId="56" xfId="0" applyFont="1" applyFill="1" applyBorder="1" applyAlignment="1">
      <alignment horizontal="center" vertical="center" wrapText="1"/>
    </xf>
    <xf numFmtId="0" fontId="23" fillId="2" borderId="56" xfId="0" applyFont="1" applyFill="1" applyBorder="1" applyAlignment="1">
      <alignment vertical="center"/>
    </xf>
    <xf numFmtId="0" fontId="23" fillId="2" borderId="57" xfId="0" applyFont="1" applyFill="1" applyBorder="1" applyAlignment="1">
      <alignment horizontal="center" vertical="center"/>
    </xf>
    <xf numFmtId="0" fontId="23" fillId="2" borderId="56" xfId="0" applyFont="1" applyFill="1" applyBorder="1" applyAlignment="1">
      <alignment horizontal="center" vertical="center"/>
    </xf>
    <xf numFmtId="0" fontId="23" fillId="2" borderId="58" xfId="0" applyFont="1" applyFill="1" applyBorder="1" applyAlignment="1">
      <alignment horizontal="center" vertical="center"/>
    </xf>
    <xf numFmtId="0" fontId="23" fillId="3" borderId="0" xfId="0" applyFont="1" applyFill="1" applyBorder="1">
      <alignment vertical="center"/>
    </xf>
    <xf numFmtId="0" fontId="23" fillId="3" borderId="0" xfId="0" applyFont="1" applyFill="1" applyBorder="1" applyAlignment="1">
      <alignment vertical="top"/>
    </xf>
    <xf numFmtId="0" fontId="23" fillId="3" borderId="0" xfId="0" applyFont="1" applyFill="1" applyBorder="1" applyAlignment="1">
      <alignment vertical="center" wrapText="1"/>
    </xf>
    <xf numFmtId="0" fontId="24" fillId="3" borderId="0" xfId="0" applyFont="1" applyFill="1" applyBorder="1" applyAlignment="1">
      <alignment vertical="center"/>
    </xf>
    <xf numFmtId="0" fontId="23" fillId="3" borderId="0" xfId="0" applyFont="1" applyFill="1" applyBorder="1" applyAlignment="1">
      <alignment horizontal="center" vertical="center"/>
    </xf>
    <xf numFmtId="0" fontId="23" fillId="3" borderId="59" xfId="0" applyFont="1" applyFill="1" applyBorder="1">
      <alignment vertical="center"/>
    </xf>
    <xf numFmtId="0" fontId="24" fillId="3" borderId="60" xfId="0" applyFont="1" applyFill="1" applyBorder="1" applyAlignment="1">
      <alignment vertical="center"/>
    </xf>
    <xf numFmtId="0" fontId="25" fillId="3" borderId="0" xfId="0" applyFont="1" applyFill="1" applyBorder="1" applyAlignment="1">
      <alignment vertical="center"/>
    </xf>
    <xf numFmtId="0" fontId="25" fillId="3" borderId="0" xfId="0" applyFont="1" applyFill="1" applyBorder="1" applyAlignment="1">
      <alignment horizontal="center" vertical="center"/>
    </xf>
    <xf numFmtId="0" fontId="25" fillId="3" borderId="59" xfId="0" applyFont="1" applyFill="1" applyBorder="1" applyAlignment="1">
      <alignment horizontal="center" vertical="center"/>
    </xf>
    <xf numFmtId="0" fontId="23" fillId="3" borderId="0" xfId="0" applyFont="1" applyFill="1" applyBorder="1" applyAlignment="1">
      <alignment vertical="center"/>
    </xf>
    <xf numFmtId="0" fontId="23" fillId="3" borderId="59" xfId="0" applyFont="1" applyFill="1" applyBorder="1" applyAlignment="1">
      <alignment horizontal="center" vertical="center"/>
    </xf>
    <xf numFmtId="0" fontId="23" fillId="3" borderId="0" xfId="0" applyFont="1" applyFill="1" applyBorder="1" applyAlignment="1"/>
    <xf numFmtId="0" fontId="23" fillId="3" borderId="0" xfId="0" applyFont="1" applyFill="1" applyBorder="1" applyAlignment="1">
      <alignment horizontal="center" vertical="center" wrapText="1"/>
    </xf>
    <xf numFmtId="0" fontId="23" fillId="3" borderId="61" xfId="0" applyFont="1" applyFill="1" applyBorder="1">
      <alignment vertical="center"/>
    </xf>
    <xf numFmtId="0" fontId="23" fillId="3" borderId="61" xfId="0" applyFont="1" applyFill="1" applyBorder="1" applyAlignment="1">
      <alignment horizontal="right" vertical="center"/>
    </xf>
    <xf numFmtId="0" fontId="23" fillId="3" borderId="61" xfId="0" applyFont="1" applyFill="1" applyBorder="1" applyAlignment="1">
      <alignment vertical="center"/>
    </xf>
    <xf numFmtId="0" fontId="23" fillId="3" borderId="62" xfId="0" applyFont="1" applyFill="1" applyBorder="1" applyAlignment="1">
      <alignment horizontal="right" vertical="center"/>
    </xf>
    <xf numFmtId="0" fontId="23" fillId="3" borderId="59" xfId="0" applyFont="1" applyFill="1" applyBorder="1" applyAlignment="1">
      <alignment horizontal="right" vertical="center"/>
    </xf>
    <xf numFmtId="0" fontId="23" fillId="3" borderId="0" xfId="0" applyFont="1" applyFill="1" applyBorder="1" applyAlignment="1">
      <alignment horizontal="right" vertical="center"/>
    </xf>
    <xf numFmtId="0" fontId="23" fillId="3" borderId="63" xfId="0" applyFont="1" applyFill="1" applyBorder="1">
      <alignment vertical="center"/>
    </xf>
    <xf numFmtId="0" fontId="23" fillId="3" borderId="63" xfId="0" applyFont="1" applyFill="1" applyBorder="1" applyAlignment="1">
      <alignment horizontal="center" vertical="center" wrapText="1"/>
    </xf>
    <xf numFmtId="0" fontId="23" fillId="3" borderId="63" xfId="0" applyFont="1" applyFill="1" applyBorder="1" applyAlignment="1">
      <alignment vertical="center"/>
    </xf>
    <xf numFmtId="0" fontId="23" fillId="3" borderId="64" xfId="0" applyFont="1" applyFill="1" applyBorder="1" applyAlignment="1">
      <alignment horizontal="right" vertical="center"/>
    </xf>
    <xf numFmtId="0" fontId="23" fillId="3" borderId="63" xfId="0" applyFont="1" applyFill="1" applyBorder="1" applyAlignment="1">
      <alignment horizontal="right" vertical="center"/>
    </xf>
    <xf numFmtId="177" fontId="23" fillId="3" borderId="63" xfId="0" applyNumberFormat="1" applyFont="1" applyFill="1" applyBorder="1" applyAlignment="1">
      <alignment horizontal="center" vertical="center"/>
    </xf>
    <xf numFmtId="0" fontId="23" fillId="4" borderId="65" xfId="0" applyFont="1" applyFill="1" applyBorder="1">
      <alignment vertical="center"/>
    </xf>
    <xf numFmtId="0" fontId="23" fillId="4" borderId="65" xfId="0" applyFont="1" applyFill="1" applyBorder="1" applyAlignment="1">
      <alignment vertical="center"/>
    </xf>
    <xf numFmtId="0" fontId="25" fillId="4" borderId="66" xfId="0" applyFont="1" applyFill="1" applyBorder="1" applyAlignment="1">
      <alignment horizontal="center" vertical="center"/>
    </xf>
    <xf numFmtId="0" fontId="25" fillId="4" borderId="65" xfId="0" applyFont="1" applyFill="1" applyBorder="1" applyAlignment="1">
      <alignment vertical="center"/>
    </xf>
    <xf numFmtId="0" fontId="25" fillId="4" borderId="67" xfId="0" applyFont="1" applyFill="1" applyBorder="1" applyAlignment="1">
      <alignment horizontal="center" vertical="center"/>
    </xf>
    <xf numFmtId="0" fontId="23" fillId="4" borderId="0" xfId="0" applyFont="1" applyFill="1" applyBorder="1">
      <alignment vertical="center"/>
    </xf>
    <xf numFmtId="0" fontId="23" fillId="4" borderId="0" xfId="0" applyFont="1" applyFill="1" applyBorder="1" applyAlignment="1"/>
    <xf numFmtId="0" fontId="23" fillId="4" borderId="68" xfId="0" applyFont="1" applyFill="1" applyBorder="1">
      <alignment vertical="center"/>
    </xf>
    <xf numFmtId="0" fontId="23" fillId="4" borderId="0" xfId="0" applyFont="1" applyFill="1" applyBorder="1" applyAlignment="1">
      <alignment vertical="center"/>
    </xf>
    <xf numFmtId="0" fontId="23" fillId="4" borderId="59" xfId="0" applyFont="1" applyFill="1" applyBorder="1" applyAlignment="1">
      <alignment horizontal="center"/>
    </xf>
    <xf numFmtId="0" fontId="23" fillId="4" borderId="69" xfId="0" applyFont="1" applyFill="1" applyBorder="1" applyAlignment="1">
      <alignment horizontal="center"/>
    </xf>
    <xf numFmtId="0" fontId="23" fillId="4" borderId="70" xfId="0" applyFont="1" applyFill="1" applyBorder="1" applyAlignment="1">
      <alignment vertical="center"/>
    </xf>
    <xf numFmtId="176" fontId="23" fillId="4" borderId="59" xfId="0" applyNumberFormat="1" applyFont="1" applyFill="1" applyBorder="1" applyAlignment="1">
      <alignment horizontal="center" vertical="center" textRotation="180"/>
    </xf>
    <xf numFmtId="176" fontId="23" fillId="4" borderId="69" xfId="0" applyNumberFormat="1" applyFont="1" applyFill="1" applyBorder="1" applyAlignment="1">
      <alignment horizontal="center" vertical="center" textRotation="180"/>
    </xf>
    <xf numFmtId="0" fontId="23" fillId="4" borderId="0" xfId="0" applyFont="1" applyFill="1" applyBorder="1" applyAlignment="1">
      <alignment horizontal="center" vertical="center" wrapText="1"/>
    </xf>
    <xf numFmtId="0" fontId="23" fillId="4" borderId="59" xfId="0" applyFont="1" applyFill="1" applyBorder="1" applyAlignment="1">
      <alignment horizontal="center" vertical="center"/>
    </xf>
    <xf numFmtId="177" fontId="23" fillId="4" borderId="0" xfId="0" applyNumberFormat="1" applyFont="1" applyFill="1" applyBorder="1" applyAlignment="1">
      <alignment horizontal="center" vertical="center"/>
    </xf>
    <xf numFmtId="0" fontId="23" fillId="4" borderId="69" xfId="0" applyFont="1" applyFill="1" applyBorder="1" applyAlignment="1">
      <alignment horizontal="center" vertical="center"/>
    </xf>
    <xf numFmtId="0" fontId="23" fillId="4" borderId="68" xfId="0" applyFont="1" applyFill="1" applyBorder="1" applyAlignment="1">
      <alignment horizontal="center" vertical="center" wrapText="1"/>
    </xf>
    <xf numFmtId="0" fontId="23" fillId="4" borderId="68" xfId="0" applyFont="1" applyFill="1" applyBorder="1" applyAlignment="1">
      <alignment vertical="center"/>
    </xf>
    <xf numFmtId="0" fontId="23" fillId="4" borderId="71" xfId="0" applyFont="1" applyFill="1" applyBorder="1" applyAlignment="1">
      <alignment horizontal="center" vertical="center"/>
    </xf>
    <xf numFmtId="180" fontId="23" fillId="4" borderId="68" xfId="0" applyNumberFormat="1" applyFont="1" applyFill="1" applyBorder="1" applyAlignment="1">
      <alignment horizontal="center" vertical="center"/>
    </xf>
    <xf numFmtId="0" fontId="23" fillId="4" borderId="72"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69" xfId="0" applyFont="1" applyFill="1" applyBorder="1" applyAlignment="1">
      <alignment horizontal="center" vertical="center"/>
    </xf>
    <xf numFmtId="0" fontId="23" fillId="5" borderId="73" xfId="0" applyFont="1" applyFill="1" applyBorder="1">
      <alignment vertical="center"/>
    </xf>
    <xf numFmtId="0" fontId="23" fillId="5" borderId="73" xfId="0" applyFont="1" applyFill="1" applyBorder="1" applyAlignment="1">
      <alignment horizontal="center" vertical="center"/>
    </xf>
    <xf numFmtId="0" fontId="23" fillId="5" borderId="73" xfId="0" applyFont="1" applyFill="1" applyBorder="1" applyAlignment="1">
      <alignment vertical="center"/>
    </xf>
    <xf numFmtId="0" fontId="23" fillId="5" borderId="74" xfId="0" applyFont="1" applyFill="1" applyBorder="1" applyAlignment="1">
      <alignment horizontal="center" vertical="center"/>
    </xf>
    <xf numFmtId="0" fontId="23" fillId="5" borderId="75" xfId="0" applyFont="1" applyFill="1" applyBorder="1" applyAlignment="1">
      <alignment horizontal="center" vertical="center"/>
    </xf>
    <xf numFmtId="0" fontId="23" fillId="5" borderId="0" xfId="0" applyFont="1" applyFill="1" applyBorder="1">
      <alignment vertical="center"/>
    </xf>
    <xf numFmtId="0" fontId="23" fillId="5" borderId="0" xfId="0" applyFont="1" applyFill="1" applyBorder="1" applyAlignment="1">
      <alignment vertical="center"/>
    </xf>
    <xf numFmtId="0" fontId="23" fillId="5" borderId="59" xfId="0" applyFont="1" applyFill="1" applyBorder="1" applyAlignment="1">
      <alignment horizontal="center" vertical="center"/>
    </xf>
    <xf numFmtId="0" fontId="23" fillId="5" borderId="76" xfId="0" applyFont="1" applyFill="1" applyBorder="1" applyAlignment="1">
      <alignment horizontal="center" vertical="center"/>
    </xf>
    <xf numFmtId="176" fontId="23" fillId="5" borderId="59" xfId="0" applyNumberFormat="1" applyFont="1" applyFill="1" applyBorder="1" applyAlignment="1">
      <alignment horizontal="center" vertical="center" textRotation="180"/>
    </xf>
    <xf numFmtId="176" fontId="23" fillId="5" borderId="76" xfId="0" applyNumberFormat="1" applyFont="1" applyFill="1" applyBorder="1" applyAlignment="1">
      <alignment horizontal="center" vertical="center" textRotation="180"/>
    </xf>
    <xf numFmtId="0" fontId="23" fillId="5" borderId="0" xfId="0" applyFont="1" applyFill="1" applyBorder="1" applyAlignment="1">
      <alignment horizontal="center" vertical="center" wrapText="1"/>
    </xf>
    <xf numFmtId="0" fontId="23" fillId="5" borderId="59" xfId="0" applyFont="1" applyFill="1" applyBorder="1" applyAlignment="1">
      <alignment horizontal="right" vertical="center"/>
    </xf>
    <xf numFmtId="178" fontId="23" fillId="5" borderId="0" xfId="0" applyNumberFormat="1" applyFont="1" applyFill="1" applyBorder="1" applyAlignment="1">
      <alignment horizontal="center" vertical="center"/>
    </xf>
    <xf numFmtId="0" fontId="23" fillId="5" borderId="76" xfId="0" applyFont="1" applyFill="1" applyBorder="1" applyAlignment="1">
      <alignment horizontal="right" vertical="center"/>
    </xf>
    <xf numFmtId="0" fontId="23" fillId="5" borderId="77" xfId="0" applyFont="1" applyFill="1" applyBorder="1">
      <alignment vertical="center"/>
    </xf>
    <xf numFmtId="0" fontId="23" fillId="5" borderId="77" xfId="0" applyFont="1" applyFill="1" applyBorder="1" applyAlignment="1">
      <alignment horizontal="center" vertical="center" wrapText="1"/>
    </xf>
    <xf numFmtId="0" fontId="23" fillId="5" borderId="77" xfId="0" applyFont="1" applyFill="1" applyBorder="1" applyAlignment="1">
      <alignment vertical="center"/>
    </xf>
    <xf numFmtId="0" fontId="23" fillId="5" borderId="78" xfId="0" applyFont="1" applyFill="1" applyBorder="1" applyAlignment="1">
      <alignment horizontal="center" vertical="center"/>
    </xf>
    <xf numFmtId="180" fontId="23" fillId="5" borderId="77" xfId="0" applyNumberFormat="1" applyFont="1" applyFill="1" applyBorder="1" applyAlignment="1">
      <alignment horizontal="center" vertical="center"/>
    </xf>
    <xf numFmtId="0" fontId="23" fillId="5" borderId="79" xfId="0" applyFont="1" applyFill="1" applyBorder="1" applyAlignment="1">
      <alignment horizontal="right" vertical="center"/>
    </xf>
    <xf numFmtId="0" fontId="23" fillId="5" borderId="59" xfId="0" applyFont="1" applyFill="1" applyBorder="1" applyAlignment="1">
      <alignment horizontal="center" vertical="top"/>
    </xf>
    <xf numFmtId="0" fontId="23" fillId="5" borderId="59" xfId="0" applyFont="1" applyFill="1" applyBorder="1" applyAlignment="1">
      <alignment horizontal="center" vertical="center" wrapText="1"/>
    </xf>
    <xf numFmtId="0" fontId="23" fillId="5" borderId="76" xfId="0" applyFont="1" applyFill="1" applyBorder="1" applyAlignment="1">
      <alignment horizontal="center" vertical="top"/>
    </xf>
    <xf numFmtId="0" fontId="23" fillId="5" borderId="76" xfId="0" applyFont="1" applyFill="1" applyBorder="1" applyAlignment="1">
      <alignment horizontal="center" vertical="center" wrapText="1"/>
    </xf>
    <xf numFmtId="0" fontId="23" fillId="2" borderId="80" xfId="0" applyFont="1" applyFill="1" applyBorder="1">
      <alignment vertical="center"/>
    </xf>
    <xf numFmtId="0" fontId="23" fillId="2" borderId="81" xfId="0" applyFont="1" applyFill="1" applyBorder="1">
      <alignment vertical="center"/>
    </xf>
    <xf numFmtId="0" fontId="23" fillId="2" borderId="82" xfId="0" applyFont="1" applyFill="1" applyBorder="1" applyAlignment="1">
      <alignment horizontal="center" vertical="center" wrapText="1"/>
    </xf>
    <xf numFmtId="0" fontId="23" fillId="2" borderId="82" xfId="0" applyFont="1" applyFill="1" applyBorder="1" applyAlignment="1">
      <alignment vertical="center"/>
    </xf>
    <xf numFmtId="0" fontId="23" fillId="2" borderId="83" xfId="0" applyFont="1" applyFill="1" applyBorder="1" applyAlignment="1">
      <alignment horizontal="right" vertical="center"/>
    </xf>
    <xf numFmtId="177" fontId="23" fillId="2" borderId="82" xfId="0" applyNumberFormat="1" applyFont="1" applyFill="1" applyBorder="1" applyAlignment="1">
      <alignment horizontal="center" vertical="center"/>
    </xf>
    <xf numFmtId="0" fontId="23" fillId="2" borderId="84" xfId="0" applyFont="1" applyFill="1" applyBorder="1" applyAlignment="1">
      <alignment horizontal="right" vertical="center"/>
    </xf>
    <xf numFmtId="0" fontId="23" fillId="2" borderId="0" xfId="0" applyFont="1" applyFill="1" applyBorder="1" applyAlignment="1">
      <alignment vertical="center"/>
    </xf>
    <xf numFmtId="0" fontId="23" fillId="2" borderId="59" xfId="0" applyFont="1" applyFill="1" applyBorder="1" applyAlignment="1">
      <alignment horizontal="center" vertical="center"/>
    </xf>
    <xf numFmtId="0" fontId="23" fillId="2" borderId="59" xfId="0" applyFont="1" applyFill="1" applyBorder="1" applyAlignment="1">
      <alignment horizontal="right" vertical="center"/>
    </xf>
    <xf numFmtId="0" fontId="23" fillId="2" borderId="85" xfId="0" applyFont="1" applyFill="1" applyBorder="1" applyAlignment="1">
      <alignment horizontal="center" vertical="center"/>
    </xf>
    <xf numFmtId="0" fontId="23" fillId="2" borderId="85" xfId="0" applyFont="1" applyFill="1" applyBorder="1" applyAlignment="1">
      <alignment horizontal="right" vertical="center"/>
    </xf>
    <xf numFmtId="0" fontId="23" fillId="4" borderId="67" xfId="0" applyFont="1" applyFill="1" applyBorder="1" applyAlignment="1">
      <alignment vertical="top"/>
    </xf>
    <xf numFmtId="0" fontId="0" fillId="3" borderId="0" xfId="0" applyFill="1">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23" fillId="0" borderId="0" xfId="0" applyFont="1" applyFill="1" applyBorder="1">
      <alignment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6" fillId="3" borderId="0" xfId="0" applyFont="1" applyFill="1">
      <alignment vertical="center"/>
    </xf>
    <xf numFmtId="0" fontId="27" fillId="3" borderId="0" xfId="0" applyFont="1" applyFill="1">
      <alignment vertical="center"/>
    </xf>
    <xf numFmtId="0" fontId="23" fillId="3" borderId="0" xfId="0" applyFont="1" applyFill="1" applyAlignment="1">
      <alignment horizontal="left" vertical="top"/>
    </xf>
    <xf numFmtId="0" fontId="28" fillId="3" borderId="0" xfId="0" applyFont="1" applyFill="1">
      <alignment vertical="center"/>
    </xf>
    <xf numFmtId="0" fontId="29" fillId="3" borderId="0" xfId="0" applyFont="1" applyFill="1" applyBorder="1">
      <alignment vertical="center"/>
    </xf>
    <xf numFmtId="0" fontId="23" fillId="3" borderId="0" xfId="0" applyFont="1" applyFill="1" applyAlignment="1">
      <alignment vertical="top" wrapText="1"/>
    </xf>
    <xf numFmtId="0" fontId="0" fillId="3" borderId="0" xfId="0" applyFill="1" applyAlignment="1">
      <alignment vertical="top" wrapText="1"/>
    </xf>
    <xf numFmtId="0" fontId="0" fillId="3" borderId="0" xfId="0" applyFill="1" applyAlignment="1">
      <alignment vertical="center" wrapText="1"/>
    </xf>
    <xf numFmtId="0" fontId="0" fillId="4" borderId="10" xfId="0" applyFill="1" applyBorder="1">
      <alignment vertical="center"/>
    </xf>
    <xf numFmtId="0" fontId="0" fillId="0" borderId="0" xfId="0" applyFill="1">
      <alignment vertical="center"/>
    </xf>
    <xf numFmtId="1" fontId="0" fillId="4" borderId="11" xfId="0" applyNumberFormat="1" applyFill="1" applyBorder="1">
      <alignment vertical="center"/>
    </xf>
    <xf numFmtId="1" fontId="0" fillId="4" borderId="12" xfId="0" applyNumberFormat="1" applyFill="1" applyBorder="1">
      <alignment vertical="center"/>
    </xf>
    <xf numFmtId="1" fontId="0" fillId="4" borderId="10" xfId="0" applyNumberFormat="1" applyFill="1" applyBorder="1">
      <alignment vertical="center"/>
    </xf>
    <xf numFmtId="1" fontId="0" fillId="4" borderId="13" xfId="0" applyNumberFormat="1" applyFill="1" applyBorder="1">
      <alignment vertical="center"/>
    </xf>
    <xf numFmtId="1" fontId="0" fillId="4" borderId="7" xfId="0" applyNumberFormat="1" applyFill="1" applyBorder="1">
      <alignment vertical="center"/>
    </xf>
    <xf numFmtId="1" fontId="0" fillId="4" borderId="8" xfId="0" applyNumberFormat="1" applyFill="1" applyBorder="1">
      <alignment vertical="center"/>
    </xf>
    <xf numFmtId="0" fontId="0" fillId="0" borderId="14" xfId="0" applyBorder="1" applyAlignment="1">
      <alignment vertical="center" wrapText="1"/>
    </xf>
    <xf numFmtId="0" fontId="0" fillId="0" borderId="14" xfId="0" applyBorder="1" applyAlignment="1">
      <alignment horizontal="left" vertical="center" wrapText="1"/>
    </xf>
    <xf numFmtId="0" fontId="0" fillId="0" borderId="0" xfId="0" applyFill="1" applyBorder="1" applyAlignment="1">
      <alignment horizontal="center" vertical="center"/>
    </xf>
    <xf numFmtId="182" fontId="0" fillId="0" borderId="0" xfId="0" applyNumberFormat="1" applyFill="1" applyBorder="1">
      <alignment vertical="center"/>
    </xf>
    <xf numFmtId="1" fontId="0" fillId="0" borderId="0" xfId="0" applyNumberFormat="1" applyFill="1" applyBorder="1" applyAlignment="1">
      <alignment vertical="center"/>
    </xf>
    <xf numFmtId="0" fontId="0" fillId="0" borderId="10" xfId="0" applyFill="1" applyBorder="1" applyAlignment="1">
      <alignment horizontal="center" vertical="center"/>
    </xf>
    <xf numFmtId="0" fontId="0" fillId="0" borderId="1" xfId="0" applyFill="1" applyBorder="1" applyAlignment="1">
      <alignment horizontal="center" vertical="center"/>
    </xf>
    <xf numFmtId="0" fontId="0" fillId="0" borderId="6" xfId="0" applyFill="1" applyBorder="1" applyAlignment="1">
      <alignment horizontal="center" vertical="center"/>
    </xf>
    <xf numFmtId="1" fontId="0" fillId="0" borderId="11" xfId="0" applyNumberFormat="1" applyFill="1" applyBorder="1">
      <alignment vertical="center"/>
    </xf>
    <xf numFmtId="1" fontId="0" fillId="0" borderId="12" xfId="0" applyNumberFormat="1" applyFill="1" applyBorder="1">
      <alignment vertical="center"/>
    </xf>
    <xf numFmtId="1" fontId="0" fillId="0" borderId="10" xfId="0" applyNumberFormat="1" applyFill="1" applyBorder="1">
      <alignment vertical="center"/>
    </xf>
    <xf numFmtId="1" fontId="0" fillId="0" borderId="13" xfId="0" applyNumberFormat="1" applyFill="1" applyBorder="1">
      <alignment vertical="center"/>
    </xf>
    <xf numFmtId="1" fontId="0" fillId="0" borderId="7" xfId="0" applyNumberFormat="1" applyFill="1" applyBorder="1">
      <alignment vertical="center"/>
    </xf>
    <xf numFmtId="1" fontId="0" fillId="0" borderId="8" xfId="0" applyNumberFormat="1" applyFill="1" applyBorder="1">
      <alignment vertical="center"/>
    </xf>
    <xf numFmtId="182" fontId="0" fillId="0" borderId="11" xfId="0" applyNumberFormat="1" applyFill="1" applyBorder="1">
      <alignment vertical="center"/>
    </xf>
    <xf numFmtId="182" fontId="0" fillId="0" borderId="12" xfId="0" applyNumberFormat="1" applyFill="1" applyBorder="1">
      <alignment vertical="center"/>
    </xf>
    <xf numFmtId="182" fontId="0" fillId="0" borderId="15" xfId="0" applyNumberFormat="1" applyFill="1" applyBorder="1">
      <alignment vertical="center"/>
    </xf>
    <xf numFmtId="182" fontId="0" fillId="0" borderId="16" xfId="0" applyNumberFormat="1" applyFill="1" applyBorder="1">
      <alignment vertical="center"/>
    </xf>
    <xf numFmtId="0" fontId="0" fillId="0" borderId="1" xfId="0" applyFill="1" applyBorder="1">
      <alignment vertical="center"/>
    </xf>
    <xf numFmtId="182" fontId="0" fillId="0" borderId="10" xfId="0" applyNumberFormat="1" applyFill="1" applyBorder="1">
      <alignment vertical="center"/>
    </xf>
    <xf numFmtId="182" fontId="0" fillId="0" borderId="13" xfId="0" applyNumberFormat="1" applyFill="1" applyBorder="1">
      <alignment vertical="center"/>
    </xf>
    <xf numFmtId="182" fontId="0" fillId="0" borderId="7" xfId="0" applyNumberFormat="1" applyFill="1" applyBorder="1">
      <alignment vertical="center"/>
    </xf>
    <xf numFmtId="182" fontId="0" fillId="0" borderId="8" xfId="0" applyNumberFormat="1" applyFill="1" applyBorder="1">
      <alignment vertical="center"/>
    </xf>
    <xf numFmtId="2" fontId="0" fillId="4" borderId="10" xfId="0" applyNumberFormat="1" applyFill="1" applyBorder="1" applyAlignment="1">
      <alignment vertical="center"/>
    </xf>
    <xf numFmtId="184" fontId="0" fillId="4" borderId="10" xfId="0" applyNumberFormat="1" applyFill="1" applyBorder="1" applyAlignment="1">
      <alignment vertical="center"/>
    </xf>
    <xf numFmtId="183" fontId="0" fillId="4" borderId="11" xfId="0" applyNumberFormat="1" applyFill="1" applyBorder="1">
      <alignment vertical="center"/>
    </xf>
    <xf numFmtId="183" fontId="0" fillId="4" borderId="12" xfId="0" applyNumberFormat="1" applyFill="1" applyBorder="1">
      <alignment vertical="center"/>
    </xf>
    <xf numFmtId="183" fontId="0" fillId="4" borderId="10" xfId="0" applyNumberFormat="1" applyFill="1" applyBorder="1">
      <alignment vertical="center"/>
    </xf>
    <xf numFmtId="183" fontId="0" fillId="4" borderId="13" xfId="0" applyNumberFormat="1" applyFill="1" applyBorder="1">
      <alignment vertical="center"/>
    </xf>
    <xf numFmtId="183" fontId="0" fillId="4" borderId="7" xfId="0" applyNumberFormat="1" applyFill="1" applyBorder="1">
      <alignment vertical="center"/>
    </xf>
    <xf numFmtId="183" fontId="0" fillId="4" borderId="8" xfId="0" applyNumberFormat="1" applyFill="1" applyBorder="1">
      <alignment vertical="center"/>
    </xf>
    <xf numFmtId="183" fontId="0" fillId="0" borderId="11" xfId="0" applyNumberFormat="1" applyFill="1" applyBorder="1">
      <alignment vertical="center"/>
    </xf>
    <xf numFmtId="183" fontId="0" fillId="0" borderId="12" xfId="0" applyNumberFormat="1" applyFill="1" applyBorder="1">
      <alignment vertical="center"/>
    </xf>
    <xf numFmtId="183" fontId="0" fillId="0" borderId="15" xfId="0" applyNumberFormat="1" applyFill="1" applyBorder="1">
      <alignment vertical="center"/>
    </xf>
    <xf numFmtId="183" fontId="0" fillId="0" borderId="16" xfId="0" applyNumberFormat="1" applyFill="1" applyBorder="1">
      <alignment vertical="center"/>
    </xf>
    <xf numFmtId="182" fontId="0" fillId="0" borderId="17" xfId="0" applyNumberFormat="1" applyFill="1" applyBorder="1">
      <alignment vertical="center"/>
    </xf>
    <xf numFmtId="182" fontId="0" fillId="0" borderId="18" xfId="0" applyNumberFormat="1" applyFill="1" applyBorder="1">
      <alignment vertical="center"/>
    </xf>
    <xf numFmtId="182" fontId="0" fillId="0" borderId="9" xfId="0" applyNumberFormat="1" applyFill="1" applyBorder="1">
      <alignment vertical="center"/>
    </xf>
    <xf numFmtId="182" fontId="0" fillId="0" borderId="19" xfId="0" applyNumberFormat="1" applyFill="1" applyBorder="1">
      <alignment vertical="center"/>
    </xf>
    <xf numFmtId="0" fontId="0" fillId="0" borderId="20" xfId="0" applyBorder="1" applyAlignment="1">
      <alignment horizontal="center" vertical="center"/>
    </xf>
    <xf numFmtId="0" fontId="0" fillId="0" borderId="21" xfId="0" applyBorder="1" applyAlignment="1">
      <alignment horizontal="center" vertical="center"/>
    </xf>
    <xf numFmtId="182" fontId="0" fillId="0" borderId="2" xfId="0" applyNumberFormat="1" applyFill="1" applyBorder="1">
      <alignment vertical="center"/>
    </xf>
    <xf numFmtId="182" fontId="0" fillId="0" borderId="3" xfId="0" applyNumberFormat="1" applyFill="1" applyBorder="1">
      <alignment vertical="center"/>
    </xf>
    <xf numFmtId="182" fontId="0" fillId="0" borderId="14" xfId="0" applyNumberFormat="1" applyFill="1" applyBorder="1">
      <alignment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4" xfId="0" applyBorder="1" applyAlignment="1">
      <alignment horizontal="center" vertical="center"/>
    </xf>
    <xf numFmtId="0" fontId="0" fillId="0" borderId="27" xfId="0" applyBorder="1" applyAlignment="1">
      <alignment horizontal="center" vertical="center"/>
    </xf>
    <xf numFmtId="182" fontId="0" fillId="0" borderId="4" xfId="0" applyNumberFormat="1" applyFill="1" applyBorder="1">
      <alignment vertical="center"/>
    </xf>
    <xf numFmtId="0" fontId="0" fillId="0" borderId="28" xfId="0" applyBorder="1" applyAlignment="1">
      <alignment horizontal="center" vertical="center"/>
    </xf>
    <xf numFmtId="0" fontId="23" fillId="3" borderId="0" xfId="0" applyFont="1" applyFill="1" applyAlignment="1">
      <alignment horizontal="left" vertical="top" wrapText="1"/>
    </xf>
    <xf numFmtId="0" fontId="0" fillId="3" borderId="0" xfId="0" applyFill="1" applyAlignment="1">
      <alignment horizontal="left" vertical="top" wrapText="1"/>
    </xf>
    <xf numFmtId="0" fontId="0" fillId="3" borderId="0" xfId="0" applyFill="1" applyAlignment="1">
      <alignment horizontal="left" vertical="top"/>
    </xf>
    <xf numFmtId="0" fontId="0" fillId="3" borderId="0" xfId="0" applyFill="1" applyAlignment="1">
      <alignment horizontal="left" vertical="center"/>
    </xf>
    <xf numFmtId="0" fontId="0" fillId="0" borderId="8" xfId="0" applyBorder="1" applyAlignment="1">
      <alignment horizontal="center" vertical="center"/>
    </xf>
    <xf numFmtId="183" fontId="0" fillId="0" borderId="17" xfId="0" applyNumberFormat="1" applyFill="1" applyBorder="1">
      <alignment vertical="center"/>
    </xf>
    <xf numFmtId="183" fontId="0" fillId="0" borderId="18" xfId="0" applyNumberFormat="1" applyFill="1" applyBorder="1">
      <alignment vertical="center"/>
    </xf>
    <xf numFmtId="183" fontId="0" fillId="0" borderId="10" xfId="0" applyNumberFormat="1" applyFill="1" applyBorder="1">
      <alignment vertical="center"/>
    </xf>
    <xf numFmtId="183" fontId="0" fillId="0" borderId="13" xfId="0" applyNumberFormat="1" applyFill="1" applyBorder="1">
      <alignment vertical="center"/>
    </xf>
    <xf numFmtId="183" fontId="0" fillId="0" borderId="9" xfId="0" applyNumberFormat="1" applyFill="1" applyBorder="1">
      <alignment vertical="center"/>
    </xf>
    <xf numFmtId="183" fontId="0" fillId="0" borderId="7" xfId="0" applyNumberFormat="1" applyFill="1" applyBorder="1">
      <alignment vertical="center"/>
    </xf>
    <xf numFmtId="183" fontId="0" fillId="0" borderId="8" xfId="0" applyNumberFormat="1" applyFill="1" applyBorder="1">
      <alignment vertical="center"/>
    </xf>
    <xf numFmtId="183" fontId="0" fillId="0" borderId="19" xfId="0" applyNumberFormat="1" applyFill="1" applyBorder="1">
      <alignment vertical="center"/>
    </xf>
    <xf numFmtId="183" fontId="0" fillId="0" borderId="0" xfId="0" applyNumberFormat="1">
      <alignment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183" fontId="0" fillId="0" borderId="31" xfId="0" applyNumberFormat="1" applyFill="1" applyBorder="1">
      <alignment vertical="center"/>
    </xf>
    <xf numFmtId="183" fontId="0" fillId="0" borderId="32" xfId="0" applyNumberFormat="1" applyFill="1" applyBorder="1">
      <alignment vertical="center"/>
    </xf>
    <xf numFmtId="183" fontId="0" fillId="0" borderId="26" xfId="0" applyNumberFormat="1" applyFill="1" applyBorder="1">
      <alignment vertical="center"/>
    </xf>
    <xf numFmtId="183" fontId="0" fillId="0" borderId="33" xfId="0" applyNumberFormat="1" applyFill="1" applyBorder="1">
      <alignment vertical="center"/>
    </xf>
    <xf numFmtId="0" fontId="0" fillId="6" borderId="2" xfId="0" applyFill="1" applyBorder="1" applyAlignment="1">
      <alignment horizontal="center" vertical="center"/>
    </xf>
    <xf numFmtId="0" fontId="0" fillId="7" borderId="31" xfId="0" applyFill="1" applyBorder="1" applyAlignment="1">
      <alignment horizontal="center" vertical="center"/>
    </xf>
    <xf numFmtId="0" fontId="0" fillId="7" borderId="12" xfId="0" applyFill="1" applyBorder="1" applyAlignment="1">
      <alignment horizontal="center" vertical="center"/>
    </xf>
    <xf numFmtId="0" fontId="0" fillId="2" borderId="34" xfId="0" applyFill="1" applyBorder="1" applyAlignment="1">
      <alignment horizontal="center" vertical="center"/>
    </xf>
    <xf numFmtId="185" fontId="23" fillId="5" borderId="0" xfId="0" applyNumberFormat="1" applyFont="1" applyFill="1" applyBorder="1" applyAlignment="1">
      <alignment vertical="center"/>
    </xf>
    <xf numFmtId="185" fontId="23" fillId="5" borderId="59" xfId="0" applyNumberFormat="1" applyFont="1" applyFill="1" applyBorder="1" applyAlignment="1">
      <alignment horizontal="center" vertical="center"/>
    </xf>
    <xf numFmtId="185" fontId="23" fillId="5" borderId="59" xfId="0" applyNumberFormat="1" applyFont="1" applyFill="1" applyBorder="1" applyAlignment="1">
      <alignment horizontal="right" vertical="center"/>
    </xf>
    <xf numFmtId="185" fontId="23" fillId="2" borderId="0" xfId="0" applyNumberFormat="1" applyFont="1" applyFill="1" applyBorder="1" applyAlignment="1">
      <alignment vertical="center"/>
    </xf>
    <xf numFmtId="185" fontId="23" fillId="2" borderId="59" xfId="0" applyNumberFormat="1" applyFont="1" applyFill="1" applyBorder="1" applyAlignment="1">
      <alignment horizontal="center" vertical="center"/>
    </xf>
    <xf numFmtId="185" fontId="23" fillId="2" borderId="59" xfId="0" applyNumberFormat="1" applyFont="1" applyFill="1" applyBorder="1" applyAlignment="1">
      <alignment horizontal="right" vertical="center"/>
    </xf>
    <xf numFmtId="2" fontId="23" fillId="0" borderId="0" xfId="0" applyNumberFormat="1" applyFont="1" applyFill="1" applyBorder="1">
      <alignment vertical="center"/>
    </xf>
    <xf numFmtId="186" fontId="0" fillId="0" borderId="25" xfId="0" applyNumberFormat="1" applyBorder="1" applyAlignment="1">
      <alignment horizontal="center" vertical="center"/>
    </xf>
    <xf numFmtId="186" fontId="0" fillId="0" borderId="28" xfId="0" applyNumberFormat="1" applyBorder="1" applyAlignment="1">
      <alignment horizontal="center" vertical="center"/>
    </xf>
    <xf numFmtId="186" fontId="0" fillId="0" borderId="29" xfId="0" applyNumberFormat="1" applyBorder="1" applyAlignment="1">
      <alignment horizontal="center" vertical="center"/>
    </xf>
    <xf numFmtId="38" fontId="21" fillId="0" borderId="17" xfId="1" applyFont="1" applyBorder="1">
      <alignment vertical="center"/>
    </xf>
    <xf numFmtId="38" fontId="21" fillId="0" borderId="11" xfId="1" applyFont="1" applyBorder="1">
      <alignment vertical="center"/>
    </xf>
    <xf numFmtId="38" fontId="21" fillId="0" borderId="12" xfId="1" applyFont="1" applyBorder="1">
      <alignment vertical="center"/>
    </xf>
    <xf numFmtId="38" fontId="21" fillId="0" borderId="2" xfId="1" applyFont="1" applyBorder="1">
      <alignment vertical="center"/>
    </xf>
    <xf numFmtId="38" fontId="21" fillId="0" borderId="18" xfId="1" applyFont="1" applyBorder="1">
      <alignment vertical="center"/>
    </xf>
    <xf numFmtId="38" fontId="21" fillId="0" borderId="10" xfId="1" applyFont="1" applyBorder="1">
      <alignment vertical="center"/>
    </xf>
    <xf numFmtId="38" fontId="21" fillId="0" borderId="13" xfId="1" applyFont="1" applyBorder="1">
      <alignment vertical="center"/>
    </xf>
    <xf numFmtId="38" fontId="21" fillId="0" borderId="3" xfId="1" applyFont="1" applyBorder="1">
      <alignment vertical="center"/>
    </xf>
    <xf numFmtId="38" fontId="21" fillId="0" borderId="19" xfId="1" applyFont="1" applyBorder="1">
      <alignment vertical="center"/>
    </xf>
    <xf numFmtId="38" fontId="21" fillId="0" borderId="15" xfId="1" applyFont="1" applyBorder="1">
      <alignment vertical="center"/>
    </xf>
    <xf numFmtId="38" fontId="21" fillId="0" borderId="16" xfId="1" applyFont="1" applyBorder="1">
      <alignment vertical="center"/>
    </xf>
    <xf numFmtId="38" fontId="21" fillId="0" borderId="14" xfId="1" applyFont="1" applyBorder="1">
      <alignment vertical="center"/>
    </xf>
    <xf numFmtId="187" fontId="21" fillId="0" borderId="17" xfId="1" applyNumberFormat="1" applyFont="1" applyBorder="1">
      <alignment vertical="center"/>
    </xf>
    <xf numFmtId="187" fontId="21" fillId="0" borderId="11" xfId="1" applyNumberFormat="1" applyFont="1" applyBorder="1">
      <alignment vertical="center"/>
    </xf>
    <xf numFmtId="187" fontId="21" fillId="0" borderId="12" xfId="1" applyNumberFormat="1" applyFont="1" applyBorder="1">
      <alignment vertical="center"/>
    </xf>
    <xf numFmtId="187" fontId="21" fillId="0" borderId="18" xfId="1" applyNumberFormat="1" applyFont="1" applyBorder="1">
      <alignment vertical="center"/>
    </xf>
    <xf numFmtId="187" fontId="21" fillId="0" borderId="10" xfId="1" applyNumberFormat="1" applyFont="1" applyBorder="1">
      <alignment vertical="center"/>
    </xf>
    <xf numFmtId="187" fontId="21" fillId="0" borderId="13" xfId="1" applyNumberFormat="1" applyFont="1" applyBorder="1">
      <alignment vertical="center"/>
    </xf>
    <xf numFmtId="187" fontId="21" fillId="0" borderId="19" xfId="1" applyNumberFormat="1" applyFont="1" applyBorder="1">
      <alignment vertical="center"/>
    </xf>
    <xf numFmtId="187" fontId="21" fillId="0" borderId="15" xfId="1" applyNumberFormat="1" applyFont="1" applyBorder="1">
      <alignment vertical="center"/>
    </xf>
    <xf numFmtId="187" fontId="21" fillId="0" borderId="16" xfId="1" applyNumberFormat="1" applyFont="1" applyBorder="1">
      <alignment vertical="center"/>
    </xf>
    <xf numFmtId="0" fontId="0" fillId="3" borderId="35" xfId="0" applyFill="1" applyBorder="1">
      <alignment vertical="center"/>
    </xf>
    <xf numFmtId="0" fontId="0" fillId="3" borderId="36" xfId="0" applyFill="1" applyBorder="1">
      <alignment vertical="center"/>
    </xf>
    <xf numFmtId="0" fontId="0" fillId="3" borderId="37" xfId="0" applyFill="1" applyBorder="1">
      <alignment vertical="center"/>
    </xf>
    <xf numFmtId="0" fontId="0" fillId="3" borderId="0" xfId="0" applyFill="1" applyBorder="1">
      <alignment vertical="center"/>
    </xf>
    <xf numFmtId="0" fontId="0" fillId="3" borderId="0" xfId="0" applyFill="1" applyBorder="1" applyAlignment="1">
      <alignment horizontal="right" vertical="center"/>
    </xf>
    <xf numFmtId="0" fontId="0" fillId="3" borderId="38" xfId="0" applyFill="1" applyBorder="1">
      <alignment vertical="center"/>
    </xf>
    <xf numFmtId="0" fontId="0" fillId="3" borderId="31" xfId="0" applyFill="1" applyBorder="1">
      <alignment vertical="center"/>
    </xf>
    <xf numFmtId="0" fontId="0" fillId="3" borderId="39" xfId="0" applyFill="1" applyBorder="1">
      <alignment vertical="center"/>
    </xf>
    <xf numFmtId="0" fontId="0" fillId="3" borderId="17" xfId="0" applyFill="1" applyBorder="1">
      <alignment vertical="center"/>
    </xf>
    <xf numFmtId="0" fontId="0" fillId="3" borderId="0" xfId="0" applyFill="1" applyAlignment="1">
      <alignment vertical="center"/>
    </xf>
    <xf numFmtId="0" fontId="30" fillId="3" borderId="0" xfId="0" applyFont="1" applyFill="1">
      <alignment vertical="center"/>
    </xf>
    <xf numFmtId="0" fontId="0" fillId="3" borderId="0" xfId="0" applyFont="1" applyFill="1" applyAlignment="1">
      <alignment horizontal="left" vertical="top"/>
    </xf>
    <xf numFmtId="0" fontId="0" fillId="3" borderId="0" xfId="0" applyFont="1" applyFill="1" applyAlignment="1">
      <alignment vertical="top"/>
    </xf>
    <xf numFmtId="0" fontId="22" fillId="3" borderId="0" xfId="0" applyFont="1" applyFill="1">
      <alignment vertical="center"/>
    </xf>
    <xf numFmtId="0" fontId="22" fillId="3" borderId="0" xfId="0" applyFont="1" applyFill="1" applyAlignment="1">
      <alignment vertical="top"/>
    </xf>
    <xf numFmtId="2" fontId="23" fillId="4" borderId="0" xfId="0" applyNumberFormat="1" applyFont="1" applyFill="1" applyBorder="1" applyAlignment="1">
      <alignment vertical="center"/>
    </xf>
    <xf numFmtId="2" fontId="5" fillId="4" borderId="59" xfId="0" applyNumberFormat="1" applyFont="1" applyFill="1" applyBorder="1" applyAlignment="1">
      <alignment horizontal="center" vertical="center"/>
    </xf>
    <xf numFmtId="0" fontId="0" fillId="3" borderId="0" xfId="0" applyFill="1" applyAlignment="1">
      <alignment horizontal="left" vertical="center" wrapText="1"/>
    </xf>
    <xf numFmtId="0" fontId="23" fillId="3" borderId="0" xfId="0" applyFont="1" applyFill="1" applyAlignment="1">
      <alignment horizontal="left" vertical="top" wrapText="1"/>
    </xf>
    <xf numFmtId="0" fontId="0" fillId="3" borderId="0" xfId="0" applyFill="1" applyAlignment="1">
      <alignment horizontal="left" vertical="top" wrapText="1"/>
    </xf>
    <xf numFmtId="0" fontId="31" fillId="3" borderId="0" xfId="0" applyFont="1" applyFill="1" applyAlignment="1">
      <alignment horizontal="left" vertical="center" wrapText="1"/>
    </xf>
    <xf numFmtId="0" fontId="0" fillId="3" borderId="0" xfId="0" applyFill="1" applyAlignment="1">
      <alignment horizontal="left" vertical="top"/>
    </xf>
    <xf numFmtId="0" fontId="34" fillId="3" borderId="133" xfId="0" applyFont="1" applyFill="1" applyBorder="1" applyAlignment="1">
      <alignment horizontal="center" vertical="center" textRotation="255"/>
    </xf>
    <xf numFmtId="0" fontId="34" fillId="3" borderId="134" xfId="0" applyFont="1" applyFill="1" applyBorder="1" applyAlignment="1">
      <alignment horizontal="center" vertical="center" textRotation="255"/>
    </xf>
    <xf numFmtId="0" fontId="34" fillId="3" borderId="135" xfId="0" applyFont="1" applyFill="1" applyBorder="1" applyAlignment="1">
      <alignment horizontal="center" vertical="center" textRotation="255"/>
    </xf>
    <xf numFmtId="0" fontId="23" fillId="4" borderId="92" xfId="0" applyFont="1" applyFill="1" applyBorder="1" applyAlignment="1">
      <alignment horizontal="center" vertical="center"/>
    </xf>
    <xf numFmtId="0" fontId="23" fillId="4" borderId="70" xfId="0" applyFont="1" applyFill="1" applyBorder="1" applyAlignment="1">
      <alignment horizontal="center" vertical="center"/>
    </xf>
    <xf numFmtId="0" fontId="23" fillId="3" borderId="114"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23" fillId="3" borderId="75" xfId="0" applyFont="1" applyFill="1" applyBorder="1" applyAlignment="1">
      <alignment horizontal="center" vertical="center" wrapText="1"/>
    </xf>
    <xf numFmtId="0" fontId="23" fillId="3" borderId="136" xfId="0" applyFont="1" applyFill="1" applyBorder="1" applyAlignment="1">
      <alignment horizontal="center" vertical="center" wrapText="1"/>
    </xf>
    <xf numFmtId="0" fontId="23" fillId="3" borderId="137" xfId="0" applyFont="1" applyFill="1" applyBorder="1" applyAlignment="1">
      <alignment horizontal="center" vertical="center" wrapText="1"/>
    </xf>
    <xf numFmtId="0" fontId="23" fillId="3" borderId="138" xfId="0" applyFont="1" applyFill="1" applyBorder="1" applyAlignment="1">
      <alignment horizontal="center" vertical="center" wrapText="1"/>
    </xf>
    <xf numFmtId="0" fontId="23" fillId="8" borderId="113" xfId="0" applyFont="1" applyFill="1" applyBorder="1" applyAlignment="1" applyProtection="1">
      <alignment horizontal="center" vertical="center" wrapText="1"/>
      <protection locked="0"/>
    </xf>
    <xf numFmtId="0" fontId="23" fillId="8" borderId="77" xfId="0" applyFont="1" applyFill="1" applyBorder="1" applyAlignment="1" applyProtection="1">
      <alignment horizontal="center" vertical="center" wrapText="1"/>
      <protection locked="0"/>
    </xf>
    <xf numFmtId="0" fontId="23" fillId="8" borderId="79" xfId="0" applyFont="1" applyFill="1" applyBorder="1" applyAlignment="1" applyProtection="1">
      <alignment horizontal="center" vertical="center" wrapText="1"/>
      <protection locked="0"/>
    </xf>
    <xf numFmtId="183" fontId="23" fillId="3" borderId="114" xfId="0" applyNumberFormat="1" applyFont="1" applyFill="1" applyBorder="1" applyAlignment="1">
      <alignment horizontal="center" vertical="center" wrapText="1"/>
    </xf>
    <xf numFmtId="183" fontId="23" fillId="3" borderId="73" xfId="0" applyNumberFormat="1" applyFont="1" applyFill="1" applyBorder="1" applyAlignment="1">
      <alignment horizontal="center" vertical="center" wrapText="1"/>
    </xf>
    <xf numFmtId="183" fontId="23" fillId="3" borderId="75" xfId="0" applyNumberFormat="1" applyFont="1" applyFill="1" applyBorder="1" applyAlignment="1">
      <alignment horizontal="center" vertical="center" wrapText="1"/>
    </xf>
    <xf numFmtId="183" fontId="23" fillId="3" borderId="115" xfId="0" applyNumberFormat="1" applyFont="1" applyFill="1" applyBorder="1" applyAlignment="1">
      <alignment horizontal="center" vertical="center" wrapText="1"/>
    </xf>
    <xf numFmtId="183" fontId="23" fillId="3" borderId="0" xfId="0" applyNumberFormat="1" applyFont="1" applyFill="1" applyBorder="1" applyAlignment="1">
      <alignment horizontal="center" vertical="center" wrapText="1"/>
    </xf>
    <xf numFmtId="183" fontId="23" fillId="3" borderId="76" xfId="0" applyNumberFormat="1" applyFont="1" applyFill="1" applyBorder="1" applyAlignment="1">
      <alignment horizontal="center" vertical="center" wrapText="1"/>
    </xf>
    <xf numFmtId="183" fontId="23" fillId="3" borderId="113" xfId="0" applyNumberFormat="1" applyFont="1" applyFill="1" applyBorder="1" applyAlignment="1">
      <alignment horizontal="center" vertical="center" wrapText="1"/>
    </xf>
    <xf numFmtId="183" fontId="23" fillId="3" borderId="77" xfId="0" applyNumberFormat="1" applyFont="1" applyFill="1" applyBorder="1" applyAlignment="1">
      <alignment horizontal="center" vertical="center" wrapText="1"/>
    </xf>
    <xf numFmtId="183" fontId="23" fillId="3" borderId="79" xfId="0" applyNumberFormat="1" applyFont="1" applyFill="1" applyBorder="1" applyAlignment="1">
      <alignment horizontal="center" vertical="center" wrapText="1"/>
    </xf>
    <xf numFmtId="176" fontId="23" fillId="4" borderId="0" xfId="0" applyNumberFormat="1" applyFont="1" applyFill="1" applyBorder="1" applyAlignment="1">
      <alignment horizontal="center" vertical="center" textRotation="180"/>
    </xf>
    <xf numFmtId="0" fontId="23" fillId="3" borderId="106" xfId="0" applyFont="1" applyFill="1" applyBorder="1" applyAlignment="1">
      <alignment horizontal="center" vertical="center" wrapText="1"/>
    </xf>
    <xf numFmtId="0" fontId="23" fillId="3" borderId="65" xfId="0" applyFont="1" applyFill="1" applyBorder="1" applyAlignment="1">
      <alignment horizontal="center" vertical="center" wrapText="1"/>
    </xf>
    <xf numFmtId="0" fontId="23" fillId="3" borderId="67" xfId="0" applyFont="1" applyFill="1" applyBorder="1" applyAlignment="1">
      <alignment horizontal="center" vertical="center" wrapText="1"/>
    </xf>
    <xf numFmtId="0" fontId="23" fillId="3" borderId="105" xfId="0" applyFont="1" applyFill="1" applyBorder="1" applyAlignment="1">
      <alignment horizontal="center" vertical="center" wrapText="1"/>
    </xf>
    <xf numFmtId="0" fontId="23" fillId="3" borderId="68" xfId="0" applyFont="1" applyFill="1" applyBorder="1" applyAlignment="1">
      <alignment horizontal="center" vertical="center" wrapText="1"/>
    </xf>
    <xf numFmtId="0" fontId="23" fillId="3" borderId="72" xfId="0" applyFont="1" applyFill="1" applyBorder="1" applyAlignment="1">
      <alignment horizontal="center" vertical="center" wrapText="1"/>
    </xf>
    <xf numFmtId="2" fontId="5" fillId="8" borderId="106" xfId="0" applyNumberFormat="1" applyFont="1" applyFill="1" applyBorder="1" applyAlignment="1" applyProtection="1">
      <alignment horizontal="center" vertical="center"/>
      <protection locked="0"/>
    </xf>
    <xf numFmtId="2" fontId="5" fillId="8" borderId="65" xfId="0" applyNumberFormat="1" applyFont="1" applyFill="1" applyBorder="1" applyAlignment="1" applyProtection="1">
      <alignment horizontal="center" vertical="center"/>
      <protection locked="0"/>
    </xf>
    <xf numFmtId="2" fontId="5" fillId="8" borderId="67" xfId="0" applyNumberFormat="1" applyFont="1" applyFill="1" applyBorder="1" applyAlignment="1" applyProtection="1">
      <alignment horizontal="center" vertical="center"/>
      <protection locked="0"/>
    </xf>
    <xf numFmtId="2" fontId="5" fillId="8" borderId="105" xfId="0" applyNumberFormat="1" applyFont="1" applyFill="1" applyBorder="1" applyAlignment="1" applyProtection="1">
      <alignment horizontal="center" vertical="center"/>
      <protection locked="0"/>
    </xf>
    <xf numFmtId="2" fontId="5" fillId="8" borderId="68" xfId="0" applyNumberFormat="1" applyFont="1" applyFill="1" applyBorder="1" applyAlignment="1" applyProtection="1">
      <alignment horizontal="center" vertical="center"/>
      <protection locked="0"/>
    </xf>
    <xf numFmtId="2" fontId="5" fillId="8" borderId="72" xfId="0" applyNumberFormat="1" applyFont="1" applyFill="1" applyBorder="1" applyAlignment="1" applyProtection="1">
      <alignment horizontal="center" vertical="center"/>
      <protection locked="0"/>
    </xf>
    <xf numFmtId="0" fontId="25" fillId="8" borderId="96" xfId="0" applyFont="1" applyFill="1" applyBorder="1" applyAlignment="1" applyProtection="1">
      <alignment horizontal="center" vertical="center"/>
      <protection locked="0"/>
    </xf>
    <xf numFmtId="0" fontId="25" fillId="8" borderId="97" xfId="0" applyFont="1" applyFill="1" applyBorder="1" applyAlignment="1" applyProtection="1">
      <alignment horizontal="center" vertical="center"/>
      <protection locked="0"/>
    </xf>
    <xf numFmtId="0" fontId="25" fillId="8" borderId="98" xfId="0" applyFont="1" applyFill="1" applyBorder="1" applyAlignment="1" applyProtection="1">
      <alignment horizontal="center" vertical="center"/>
      <protection locked="0"/>
    </xf>
    <xf numFmtId="0" fontId="25" fillId="8" borderId="99" xfId="0" applyFont="1" applyFill="1" applyBorder="1" applyAlignment="1" applyProtection="1">
      <alignment horizontal="center" vertical="center"/>
      <protection locked="0"/>
    </xf>
    <xf numFmtId="0" fontId="25" fillId="8" borderId="100" xfId="0" applyFont="1" applyFill="1" applyBorder="1" applyAlignment="1" applyProtection="1">
      <alignment horizontal="center" vertical="center"/>
      <protection locked="0"/>
    </xf>
    <xf numFmtId="0" fontId="25" fillId="8" borderId="101" xfId="0" applyFont="1" applyFill="1" applyBorder="1" applyAlignment="1" applyProtection="1">
      <alignment horizontal="center" vertical="center"/>
      <protection locked="0"/>
    </xf>
    <xf numFmtId="0" fontId="24" fillId="8" borderId="94" xfId="0" applyFont="1" applyFill="1" applyBorder="1" applyAlignment="1" applyProtection="1">
      <alignment horizontal="center" vertical="center"/>
      <protection locked="0"/>
    </xf>
    <xf numFmtId="0" fontId="24" fillId="8" borderId="95" xfId="0" applyFont="1" applyFill="1" applyBorder="1" applyAlignment="1" applyProtection="1">
      <alignment horizontal="center" vertical="center"/>
      <protection locked="0"/>
    </xf>
    <xf numFmtId="179" fontId="23" fillId="8" borderId="105" xfId="0" applyNumberFormat="1" applyFont="1" applyFill="1" applyBorder="1" applyAlignment="1" applyProtection="1">
      <alignment horizontal="center" vertical="center"/>
      <protection locked="0"/>
    </xf>
    <xf numFmtId="179" fontId="23" fillId="8" borderId="68" xfId="0" applyNumberFormat="1" applyFont="1" applyFill="1" applyBorder="1" applyAlignment="1" applyProtection="1">
      <alignment horizontal="center" vertical="center"/>
      <protection locked="0"/>
    </xf>
    <xf numFmtId="179" fontId="23" fillId="8" borderId="72" xfId="0" applyNumberFormat="1" applyFont="1" applyFill="1" applyBorder="1" applyAlignment="1" applyProtection="1">
      <alignment horizontal="center" vertical="center"/>
      <protection locked="0"/>
    </xf>
    <xf numFmtId="179" fontId="23" fillId="8" borderId="102" xfId="0" applyNumberFormat="1" applyFont="1" applyFill="1" applyBorder="1" applyAlignment="1" applyProtection="1">
      <alignment horizontal="center" vertical="center"/>
      <protection locked="0"/>
    </xf>
    <xf numFmtId="179" fontId="23" fillId="8" borderId="103" xfId="0" applyNumberFormat="1" applyFont="1" applyFill="1" applyBorder="1" applyAlignment="1" applyProtection="1">
      <alignment horizontal="center" vertical="center"/>
      <protection locked="0"/>
    </xf>
    <xf numFmtId="179" fontId="23" fillId="8" borderId="104" xfId="0" applyNumberFormat="1" applyFont="1" applyFill="1" applyBorder="1" applyAlignment="1" applyProtection="1">
      <alignment horizontal="center" vertical="center"/>
      <protection locked="0"/>
    </xf>
    <xf numFmtId="0" fontId="23" fillId="3" borderId="102" xfId="0" applyFont="1" applyFill="1" applyBorder="1" applyAlignment="1">
      <alignment horizontal="center" vertical="center" wrapText="1"/>
    </xf>
    <xf numFmtId="0" fontId="23" fillId="3" borderId="103" xfId="0" applyFont="1" applyFill="1" applyBorder="1" applyAlignment="1">
      <alignment horizontal="center" vertical="center" wrapText="1"/>
    </xf>
    <xf numFmtId="0" fontId="23" fillId="3" borderId="104" xfId="0" applyFont="1" applyFill="1" applyBorder="1" applyAlignment="1">
      <alignment horizontal="center" vertical="center" wrapText="1"/>
    </xf>
    <xf numFmtId="0" fontId="32" fillId="3" borderId="86" xfId="0" applyFont="1" applyFill="1" applyBorder="1" applyAlignment="1">
      <alignment horizontal="center" vertical="center" wrapText="1"/>
    </xf>
    <xf numFmtId="0" fontId="32" fillId="3" borderId="87" xfId="0" applyFont="1" applyFill="1" applyBorder="1" applyAlignment="1">
      <alignment horizontal="center" vertical="center" wrapText="1"/>
    </xf>
    <xf numFmtId="0" fontId="32" fillId="3" borderId="88" xfId="0" applyFont="1" applyFill="1" applyBorder="1" applyAlignment="1">
      <alignment horizontal="center" vertical="center" wrapText="1"/>
    </xf>
    <xf numFmtId="0" fontId="33" fillId="3" borderId="89" xfId="0" applyFont="1" applyFill="1" applyBorder="1" applyAlignment="1">
      <alignment horizontal="center" vertical="center" wrapText="1"/>
    </xf>
    <xf numFmtId="0" fontId="33" fillId="3" borderId="90" xfId="0" applyFont="1" applyFill="1" applyBorder="1" applyAlignment="1">
      <alignment horizontal="center" vertical="center" wrapText="1"/>
    </xf>
    <xf numFmtId="0" fontId="33" fillId="3" borderId="91" xfId="0" applyFont="1" applyFill="1" applyBorder="1" applyAlignment="1">
      <alignment horizontal="center" vertical="center" wrapText="1"/>
    </xf>
    <xf numFmtId="0" fontId="23" fillId="8" borderId="92" xfId="0" applyFont="1" applyFill="1" applyBorder="1" applyAlignment="1" applyProtection="1">
      <alignment horizontal="center" vertical="center" wrapText="1"/>
      <protection locked="0"/>
    </xf>
    <xf numFmtId="0" fontId="23" fillId="8" borderId="70" xfId="0" applyFont="1" applyFill="1" applyBorder="1" applyAlignment="1" applyProtection="1">
      <alignment horizontal="center" vertical="center" wrapText="1"/>
      <protection locked="0"/>
    </xf>
    <xf numFmtId="0" fontId="23" fillId="8" borderId="93" xfId="0" applyFont="1" applyFill="1" applyBorder="1" applyAlignment="1" applyProtection="1">
      <alignment horizontal="center" vertical="center" wrapText="1"/>
      <protection locked="0"/>
    </xf>
    <xf numFmtId="0" fontId="24" fillId="3" borderId="94" xfId="0" applyFont="1" applyFill="1" applyBorder="1" applyAlignment="1">
      <alignment horizontal="center" vertical="center"/>
    </xf>
    <xf numFmtId="0" fontId="24" fillId="3" borderId="95" xfId="0" applyFont="1" applyFill="1" applyBorder="1" applyAlignment="1">
      <alignment horizontal="center" vertical="center"/>
    </xf>
    <xf numFmtId="0" fontId="25" fillId="3" borderId="96" xfId="0" applyFont="1" applyFill="1" applyBorder="1" applyAlignment="1">
      <alignment horizontal="center" vertical="center"/>
    </xf>
    <xf numFmtId="0" fontId="25" fillId="3" borderId="97" xfId="0" applyFont="1" applyFill="1" applyBorder="1" applyAlignment="1">
      <alignment horizontal="center" vertical="center"/>
    </xf>
    <xf numFmtId="0" fontId="25" fillId="3" borderId="98" xfId="0" applyFont="1" applyFill="1" applyBorder="1" applyAlignment="1">
      <alignment horizontal="center" vertical="center"/>
    </xf>
    <xf numFmtId="0" fontId="25" fillId="3" borderId="99" xfId="0" applyFont="1" applyFill="1" applyBorder="1" applyAlignment="1">
      <alignment horizontal="center" vertical="center"/>
    </xf>
    <xf numFmtId="0" fontId="25" fillId="3" borderId="100" xfId="0" applyFont="1" applyFill="1" applyBorder="1" applyAlignment="1">
      <alignment horizontal="center" vertical="center"/>
    </xf>
    <xf numFmtId="0" fontId="25" fillId="3" borderId="101" xfId="0" applyFont="1" applyFill="1" applyBorder="1" applyAlignment="1">
      <alignment horizontal="center" vertical="center"/>
    </xf>
    <xf numFmtId="0" fontId="23" fillId="3" borderId="110" xfId="0" applyFont="1" applyFill="1" applyBorder="1" applyAlignment="1">
      <alignment horizontal="center" vertical="center" wrapText="1"/>
    </xf>
    <xf numFmtId="0" fontId="23" fillId="3" borderId="111" xfId="0" applyFont="1" applyFill="1" applyBorder="1" applyAlignment="1">
      <alignment horizontal="center" vertical="center" wrapText="1"/>
    </xf>
    <xf numFmtId="0" fontId="23" fillId="3" borderId="112" xfId="0" applyFont="1" applyFill="1" applyBorder="1" applyAlignment="1">
      <alignment horizontal="center" vertical="center" wrapText="1"/>
    </xf>
    <xf numFmtId="0" fontId="23" fillId="3" borderId="113"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79" xfId="0" applyFont="1" applyFill="1" applyBorder="1" applyAlignment="1">
      <alignment horizontal="center" vertical="center" wrapText="1"/>
    </xf>
    <xf numFmtId="181" fontId="23" fillId="8" borderId="113" xfId="0" applyNumberFormat="1" applyFont="1" applyFill="1" applyBorder="1" applyAlignment="1" applyProtection="1">
      <alignment horizontal="center" vertical="center" wrapText="1"/>
      <protection locked="0"/>
    </xf>
    <xf numFmtId="181" fontId="23" fillId="8" borderId="77" xfId="0" applyNumberFormat="1" applyFont="1" applyFill="1" applyBorder="1" applyAlignment="1" applyProtection="1">
      <alignment horizontal="center" vertical="center"/>
      <protection locked="0"/>
    </xf>
    <xf numFmtId="181" fontId="23" fillId="8" borderId="79" xfId="0" applyNumberFormat="1" applyFont="1" applyFill="1" applyBorder="1" applyAlignment="1" applyProtection="1">
      <alignment horizontal="center" vertical="center"/>
      <protection locked="0"/>
    </xf>
    <xf numFmtId="185" fontId="24" fillId="3" borderId="102" xfId="0" applyNumberFormat="1" applyFont="1" applyFill="1" applyBorder="1" applyAlignment="1">
      <alignment horizontal="center" vertical="center"/>
    </xf>
    <xf numFmtId="185" fontId="24" fillId="3" borderId="103" xfId="0" applyNumberFormat="1" applyFont="1" applyFill="1" applyBorder="1" applyAlignment="1">
      <alignment horizontal="center" vertical="center"/>
    </xf>
    <xf numFmtId="185" fontId="24" fillId="3" borderId="104" xfId="0" applyNumberFormat="1" applyFont="1" applyFill="1" applyBorder="1" applyAlignment="1">
      <alignment horizontal="center" vertical="center"/>
    </xf>
    <xf numFmtId="185" fontId="24" fillId="3" borderId="107" xfId="0" applyNumberFormat="1" applyFont="1" applyFill="1" applyBorder="1" applyAlignment="1">
      <alignment horizontal="center" vertical="center"/>
    </xf>
    <xf numFmtId="185" fontId="24" fillId="3" borderId="108" xfId="0" applyNumberFormat="1" applyFont="1" applyFill="1" applyBorder="1" applyAlignment="1">
      <alignment horizontal="center" vertical="center"/>
    </xf>
    <xf numFmtId="185" fontId="24" fillId="3" borderId="109" xfId="0" applyNumberFormat="1" applyFont="1" applyFill="1" applyBorder="1" applyAlignment="1">
      <alignment horizontal="center" vertical="center"/>
    </xf>
    <xf numFmtId="0" fontId="23" fillId="8" borderId="125" xfId="0" applyFont="1" applyFill="1" applyBorder="1" applyAlignment="1" applyProtection="1">
      <alignment horizontal="center" vertical="top" wrapText="1"/>
      <protection locked="0"/>
    </xf>
    <xf numFmtId="0" fontId="23" fillId="8" borderId="126" xfId="0" applyFont="1" applyFill="1" applyBorder="1" applyAlignment="1" applyProtection="1">
      <alignment horizontal="center" vertical="top" wrapText="1"/>
      <protection locked="0"/>
    </xf>
    <xf numFmtId="0" fontId="23" fillId="8" borderId="127" xfId="0" applyFont="1" applyFill="1" applyBorder="1" applyAlignment="1" applyProtection="1">
      <alignment horizontal="center" vertical="top" wrapText="1"/>
      <protection locked="0"/>
    </xf>
    <xf numFmtId="0" fontId="23" fillId="8" borderId="128" xfId="0" applyFont="1" applyFill="1" applyBorder="1" applyAlignment="1" applyProtection="1">
      <alignment horizontal="center" vertical="top" wrapText="1"/>
      <protection locked="0"/>
    </xf>
    <xf numFmtId="0" fontId="23" fillId="8" borderId="0" xfId="0" applyFont="1" applyFill="1" applyBorder="1" applyAlignment="1" applyProtection="1">
      <alignment horizontal="center" vertical="top" wrapText="1"/>
      <protection locked="0"/>
    </xf>
    <xf numFmtId="0" fontId="23" fillId="8" borderId="129" xfId="0" applyFont="1" applyFill="1" applyBorder="1" applyAlignment="1" applyProtection="1">
      <alignment horizontal="center" vertical="top" wrapText="1"/>
      <protection locked="0"/>
    </xf>
    <xf numFmtId="0" fontId="23" fillId="8" borderId="130" xfId="0" applyFont="1" applyFill="1" applyBorder="1" applyAlignment="1" applyProtection="1">
      <alignment horizontal="center" vertical="top" wrapText="1"/>
      <protection locked="0"/>
    </xf>
    <xf numFmtId="0" fontId="23" fillId="8" borderId="131" xfId="0" applyFont="1" applyFill="1" applyBorder="1" applyAlignment="1" applyProtection="1">
      <alignment horizontal="center" vertical="top" wrapText="1"/>
      <protection locked="0"/>
    </xf>
    <xf numFmtId="0" fontId="23" fillId="8" borderId="132" xfId="0" applyFont="1" applyFill="1" applyBorder="1" applyAlignment="1" applyProtection="1">
      <alignment horizontal="center" vertical="top" wrapText="1"/>
      <protection locked="0"/>
    </xf>
    <xf numFmtId="0" fontId="23" fillId="3" borderId="116" xfId="0" applyFont="1" applyFill="1" applyBorder="1" applyAlignment="1">
      <alignment horizontal="center" vertical="center" wrapText="1"/>
    </xf>
    <xf numFmtId="0" fontId="23" fillId="3" borderId="117" xfId="0" applyFont="1" applyFill="1" applyBorder="1" applyAlignment="1">
      <alignment horizontal="center" vertical="center" wrapText="1"/>
    </xf>
    <xf numFmtId="0" fontId="23" fillId="3" borderId="118" xfId="0" applyFont="1" applyFill="1" applyBorder="1" applyAlignment="1">
      <alignment horizontal="center" vertical="center" wrapText="1"/>
    </xf>
    <xf numFmtId="185" fontId="24" fillId="3" borderId="119" xfId="0" applyNumberFormat="1" applyFont="1" applyFill="1" applyBorder="1" applyAlignment="1">
      <alignment horizontal="center" vertical="center"/>
    </xf>
    <xf numFmtId="185" fontId="24" fillId="3" borderId="120" xfId="0" applyNumberFormat="1" applyFont="1" applyFill="1" applyBorder="1" applyAlignment="1">
      <alignment horizontal="center" vertical="center"/>
    </xf>
    <xf numFmtId="185" fontId="24" fillId="3" borderId="121" xfId="0" applyNumberFormat="1" applyFont="1" applyFill="1" applyBorder="1" applyAlignment="1">
      <alignment horizontal="center" vertical="center"/>
    </xf>
    <xf numFmtId="185" fontId="24" fillId="3" borderId="122" xfId="0" applyNumberFormat="1" applyFont="1" applyFill="1" applyBorder="1" applyAlignment="1">
      <alignment horizontal="center" vertical="center"/>
    </xf>
    <xf numFmtId="185" fontId="24" fillId="3" borderId="123" xfId="0" applyNumberFormat="1" applyFont="1" applyFill="1" applyBorder="1" applyAlignment="1">
      <alignment horizontal="center" vertical="center"/>
    </xf>
    <xf numFmtId="185" fontId="24" fillId="3" borderId="124" xfId="0" applyNumberFormat="1" applyFont="1" applyFill="1" applyBorder="1" applyAlignment="1">
      <alignment horizontal="center" vertical="center"/>
    </xf>
    <xf numFmtId="180" fontId="23" fillId="8" borderId="110" xfId="0" applyNumberFormat="1" applyFont="1" applyFill="1" applyBorder="1" applyAlignment="1" applyProtection="1">
      <alignment horizontal="center" vertical="center"/>
      <protection locked="0"/>
    </xf>
    <xf numFmtId="180" fontId="23" fillId="8" borderId="111" xfId="0" applyNumberFormat="1" applyFont="1" applyFill="1" applyBorder="1" applyAlignment="1" applyProtection="1">
      <alignment horizontal="center" vertical="center"/>
      <protection locked="0"/>
    </xf>
    <xf numFmtId="180" fontId="23" fillId="8" borderId="112" xfId="0" applyNumberFormat="1" applyFont="1" applyFill="1" applyBorder="1" applyAlignment="1" applyProtection="1">
      <alignment horizontal="center" vertical="center"/>
      <protection locked="0"/>
    </xf>
    <xf numFmtId="181" fontId="23" fillId="8" borderId="110" xfId="0" applyNumberFormat="1" applyFont="1" applyFill="1" applyBorder="1" applyAlignment="1" applyProtection="1">
      <alignment horizontal="center" vertical="center"/>
      <protection locked="0"/>
    </xf>
    <xf numFmtId="181" fontId="23" fillId="8" borderId="111" xfId="0" applyNumberFormat="1" applyFont="1" applyFill="1" applyBorder="1" applyAlignment="1" applyProtection="1">
      <alignment horizontal="center" vertical="center"/>
      <protection locked="0"/>
    </xf>
    <xf numFmtId="181" fontId="23" fillId="8" borderId="112" xfId="0" applyNumberFormat="1" applyFont="1" applyFill="1" applyBorder="1" applyAlignment="1" applyProtection="1">
      <alignment horizontal="center" vertical="center"/>
      <protection locked="0"/>
    </xf>
    <xf numFmtId="0" fontId="23" fillId="5" borderId="0" xfId="0" applyFont="1" applyFill="1" applyBorder="1" applyAlignment="1">
      <alignment horizontal="center" vertical="center"/>
    </xf>
    <xf numFmtId="180" fontId="23" fillId="8" borderId="102" xfId="0" applyNumberFormat="1" applyFont="1" applyFill="1" applyBorder="1" applyAlignment="1" applyProtection="1">
      <alignment horizontal="center" vertical="center"/>
      <protection locked="0"/>
    </xf>
    <xf numFmtId="180" fontId="23" fillId="8" borderId="103" xfId="0" applyNumberFormat="1" applyFont="1" applyFill="1" applyBorder="1" applyAlignment="1" applyProtection="1">
      <alignment horizontal="center" vertical="center"/>
      <protection locked="0"/>
    </xf>
    <xf numFmtId="180" fontId="23" fillId="8" borderId="104" xfId="0" applyNumberFormat="1" applyFont="1" applyFill="1" applyBorder="1" applyAlignment="1" applyProtection="1">
      <alignment horizontal="center" vertical="center"/>
      <protection locked="0"/>
    </xf>
    <xf numFmtId="180" fontId="23" fillId="8" borderId="107" xfId="0" applyNumberFormat="1" applyFont="1" applyFill="1" applyBorder="1" applyAlignment="1" applyProtection="1">
      <alignment horizontal="center" vertical="center"/>
      <protection locked="0"/>
    </xf>
    <xf numFmtId="180" fontId="23" fillId="8" borderId="108" xfId="0" applyNumberFormat="1" applyFont="1" applyFill="1" applyBorder="1" applyAlignment="1" applyProtection="1">
      <alignment horizontal="center" vertical="center"/>
      <protection locked="0"/>
    </xf>
    <xf numFmtId="180" fontId="23" fillId="8" borderId="109" xfId="0" applyNumberFormat="1" applyFont="1" applyFill="1" applyBorder="1" applyAlignment="1" applyProtection="1">
      <alignment horizontal="center" vertical="center"/>
      <protection locked="0"/>
    </xf>
    <xf numFmtId="180" fontId="23" fillId="8" borderId="113" xfId="0" applyNumberFormat="1" applyFont="1" applyFill="1" applyBorder="1" applyAlignment="1" applyProtection="1">
      <alignment horizontal="center" vertical="center"/>
      <protection locked="0"/>
    </xf>
    <xf numFmtId="180" fontId="23" fillId="8" borderId="77" xfId="0" applyNumberFormat="1" applyFont="1" applyFill="1" applyBorder="1" applyAlignment="1" applyProtection="1">
      <alignment horizontal="center" vertical="center"/>
      <protection locked="0"/>
    </xf>
    <xf numFmtId="180" fontId="23" fillId="8" borderId="79" xfId="0" applyNumberFormat="1" applyFont="1" applyFill="1" applyBorder="1" applyAlignment="1" applyProtection="1">
      <alignment horizontal="center" vertical="center"/>
      <protection locked="0"/>
    </xf>
    <xf numFmtId="0" fontId="23" fillId="3" borderId="125" xfId="0" applyFont="1" applyFill="1" applyBorder="1" applyAlignment="1">
      <alignment horizontal="center" vertical="center" wrapText="1"/>
    </xf>
    <xf numFmtId="0" fontId="23" fillId="3" borderId="126" xfId="0" applyFont="1" applyFill="1" applyBorder="1" applyAlignment="1">
      <alignment horizontal="center" vertical="center" wrapText="1"/>
    </xf>
    <xf numFmtId="0" fontId="23" fillId="3" borderId="127" xfId="0" applyFont="1" applyFill="1" applyBorder="1" applyAlignment="1">
      <alignment horizontal="center" vertical="center" wrapText="1"/>
    </xf>
    <xf numFmtId="0" fontId="23" fillId="3" borderId="128"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3" fillId="3" borderId="129" xfId="0" applyFont="1" applyFill="1" applyBorder="1" applyAlignment="1">
      <alignment horizontal="center" vertical="center" wrapText="1"/>
    </xf>
    <xf numFmtId="0" fontId="23" fillId="3" borderId="130" xfId="0" applyFont="1" applyFill="1" applyBorder="1" applyAlignment="1">
      <alignment horizontal="center" vertical="center" wrapText="1"/>
    </xf>
    <xf numFmtId="0" fontId="23" fillId="3" borderId="131" xfId="0" applyFont="1" applyFill="1" applyBorder="1" applyAlignment="1">
      <alignment horizontal="center" vertical="center" wrapText="1"/>
    </xf>
    <xf numFmtId="0" fontId="23" fillId="3" borderId="132" xfId="0" applyFont="1" applyFill="1" applyBorder="1" applyAlignment="1">
      <alignment horizontal="center" vertical="center" wrapText="1"/>
    </xf>
    <xf numFmtId="0" fontId="23" fillId="3" borderId="119" xfId="0" applyFont="1" applyFill="1" applyBorder="1" applyAlignment="1">
      <alignment horizontal="center" vertical="center" wrapText="1"/>
    </xf>
    <xf numFmtId="0" fontId="23" fillId="3" borderId="120" xfId="0" applyFont="1" applyFill="1" applyBorder="1" applyAlignment="1">
      <alignment horizontal="center" vertical="center" wrapText="1"/>
    </xf>
    <xf numFmtId="0" fontId="23" fillId="3" borderId="121" xfId="0" applyFont="1" applyFill="1" applyBorder="1" applyAlignment="1">
      <alignment horizontal="center" vertical="center" wrapText="1"/>
    </xf>
    <xf numFmtId="185" fontId="24" fillId="3" borderId="116" xfId="0" applyNumberFormat="1" applyFont="1" applyFill="1" applyBorder="1" applyAlignment="1">
      <alignment horizontal="center" vertical="center"/>
    </xf>
    <xf numFmtId="185" fontId="24" fillId="3" borderId="117" xfId="0" applyNumberFormat="1" applyFont="1" applyFill="1" applyBorder="1" applyAlignment="1">
      <alignment horizontal="center" vertical="center"/>
    </xf>
    <xf numFmtId="185" fontId="24" fillId="3" borderId="118" xfId="0" applyNumberFormat="1" applyFont="1" applyFill="1" applyBorder="1" applyAlignment="1">
      <alignment horizontal="center" vertical="center"/>
    </xf>
    <xf numFmtId="185" fontId="24" fillId="3" borderId="110" xfId="0" applyNumberFormat="1" applyFont="1" applyFill="1" applyBorder="1" applyAlignment="1">
      <alignment horizontal="center" vertical="center"/>
    </xf>
    <xf numFmtId="185" fontId="24" fillId="3" borderId="111" xfId="0" applyNumberFormat="1" applyFont="1" applyFill="1" applyBorder="1" applyAlignment="1">
      <alignment horizontal="center" vertical="center"/>
    </xf>
    <xf numFmtId="185" fontId="24" fillId="3" borderId="112" xfId="0" applyNumberFormat="1" applyFont="1" applyFill="1" applyBorder="1" applyAlignment="1">
      <alignment horizontal="center" vertical="center"/>
    </xf>
    <xf numFmtId="176" fontId="23" fillId="5" borderId="0" xfId="0" applyNumberFormat="1" applyFont="1" applyFill="1" applyBorder="1" applyAlignment="1">
      <alignment horizontal="center" vertical="center" textRotation="180"/>
    </xf>
    <xf numFmtId="0" fontId="23" fillId="3" borderId="81" xfId="0" applyFont="1" applyFill="1" applyBorder="1" applyAlignment="1">
      <alignment horizontal="center" vertical="center" wrapText="1"/>
    </xf>
    <xf numFmtId="0" fontId="23" fillId="3" borderId="82" xfId="0" applyFont="1" applyFill="1" applyBorder="1" applyAlignment="1">
      <alignment horizontal="center" vertical="center" wrapText="1"/>
    </xf>
    <xf numFmtId="0" fontId="23" fillId="3" borderId="84" xfId="0" applyFont="1" applyFill="1" applyBorder="1" applyAlignment="1">
      <alignment horizontal="center" vertical="center" wrapText="1"/>
    </xf>
    <xf numFmtId="180" fontId="23" fillId="8" borderId="105" xfId="0" applyNumberFormat="1" applyFont="1" applyFill="1" applyBorder="1" applyAlignment="1" applyProtection="1">
      <alignment horizontal="center" vertical="center"/>
      <protection locked="0"/>
    </xf>
    <xf numFmtId="180" fontId="23" fillId="8" borderId="68" xfId="0" applyNumberFormat="1" applyFont="1" applyFill="1" applyBorder="1" applyAlignment="1" applyProtection="1">
      <alignment horizontal="center" vertical="center"/>
      <protection locked="0"/>
    </xf>
    <xf numFmtId="180" fontId="23" fillId="8" borderId="72" xfId="0" applyNumberFormat="1" applyFont="1" applyFill="1" applyBorder="1" applyAlignment="1" applyProtection="1">
      <alignment horizontal="center" vertical="center"/>
      <protection locked="0"/>
    </xf>
    <xf numFmtId="0" fontId="0" fillId="7" borderId="48" xfId="0" applyFill="1" applyBorder="1" applyAlignment="1">
      <alignment horizontal="center" vertical="center" wrapText="1"/>
    </xf>
    <xf numFmtId="0" fontId="0" fillId="7" borderId="49" xfId="0" applyFill="1" applyBorder="1" applyAlignment="1">
      <alignment horizontal="center" vertical="center" wrapText="1"/>
    </xf>
    <xf numFmtId="0" fontId="0" fillId="0" borderId="27" xfId="0" applyBorder="1" applyAlignment="1">
      <alignment horizontal="center" vertical="center"/>
    </xf>
    <xf numFmtId="0" fontId="0" fillId="0" borderId="23" xfId="0" applyBorder="1" applyAlignment="1">
      <alignment horizontal="center" vertical="center"/>
    </xf>
    <xf numFmtId="0" fontId="0" fillId="4" borderId="50" xfId="0" applyFill="1" applyBorder="1" applyAlignment="1">
      <alignment horizontal="center" vertical="center"/>
    </xf>
    <xf numFmtId="0" fontId="0" fillId="4" borderId="51" xfId="0" applyFill="1" applyBorder="1" applyAlignment="1">
      <alignment horizontal="center" vertical="center"/>
    </xf>
    <xf numFmtId="0" fontId="0" fillId="4" borderId="52" xfId="0" applyFill="1" applyBorder="1" applyAlignment="1">
      <alignment horizontal="center" vertical="center"/>
    </xf>
    <xf numFmtId="0" fontId="0" fillId="6" borderId="47" xfId="0" applyFill="1" applyBorder="1" applyAlignment="1">
      <alignment horizontal="center" vertical="center"/>
    </xf>
    <xf numFmtId="0" fontId="0" fillId="6" borderId="41" xfId="0" applyFill="1" applyBorder="1" applyAlignment="1">
      <alignment horizontal="center" vertical="center"/>
    </xf>
    <xf numFmtId="0" fontId="0" fillId="6" borderId="42" xfId="0" applyFill="1" applyBorder="1" applyAlignment="1">
      <alignment horizontal="center" vertical="center"/>
    </xf>
    <xf numFmtId="0" fontId="0" fillId="2" borderId="47" xfId="0" applyFill="1" applyBorder="1" applyAlignment="1">
      <alignment horizontal="center" vertical="center"/>
    </xf>
    <xf numFmtId="0" fontId="0" fillId="2" borderId="41" xfId="0" applyFill="1" applyBorder="1" applyAlignment="1">
      <alignment horizontal="center" vertical="center"/>
    </xf>
    <xf numFmtId="0" fontId="0" fillId="2" borderId="42" xfId="0" applyFill="1" applyBorder="1" applyAlignment="1">
      <alignment horizontal="center" vertical="center"/>
    </xf>
    <xf numFmtId="0" fontId="0" fillId="0" borderId="53" xfId="0" applyBorder="1" applyAlignment="1">
      <alignment horizontal="center" vertical="center" wrapText="1"/>
    </xf>
    <xf numFmtId="0" fontId="0" fillId="0" borderId="28" xfId="0" applyBorder="1" applyAlignment="1">
      <alignment horizontal="center" vertical="center"/>
    </xf>
    <xf numFmtId="0" fontId="0" fillId="0" borderId="18"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45" xfId="0" applyFill="1" applyBorder="1" applyAlignment="1">
      <alignment horizontal="center" vertical="center"/>
    </xf>
    <xf numFmtId="0" fontId="0" fillId="4" borderId="46" xfId="0" applyFill="1"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7" borderId="45" xfId="0" applyFill="1" applyBorder="1" applyAlignment="1">
      <alignment horizontal="center" vertical="center"/>
    </xf>
    <xf numFmtId="0" fontId="0" fillId="7" borderId="46" xfId="0" applyFill="1"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0" borderId="34"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2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34" xfId="0" applyFill="1" applyBorder="1" applyAlignment="1">
      <alignment horizontal="center" vertical="center"/>
    </xf>
    <xf numFmtId="0" fontId="0" fillId="0" borderId="45" xfId="0" applyFill="1" applyBorder="1" applyAlignment="1">
      <alignment horizontal="center" vertical="center"/>
    </xf>
    <xf numFmtId="0" fontId="0" fillId="0" borderId="46" xfId="0" applyFill="1" applyBorder="1" applyAlignment="1">
      <alignment horizontal="center" vertical="center"/>
    </xf>
    <xf numFmtId="0" fontId="0" fillId="0" borderId="34" xfId="0" applyFill="1" applyBorder="1" applyAlignment="1">
      <alignment horizontal="center" vertical="center" wrapText="1"/>
    </xf>
    <xf numFmtId="0" fontId="0" fillId="0" borderId="34" xfId="0" applyBorder="1" applyAlignment="1">
      <alignment horizontal="center" vertical="center" wrapText="1"/>
    </xf>
    <xf numFmtId="0" fontId="0" fillId="3" borderId="36" xfId="0" applyFill="1" applyBorder="1" applyAlignment="1">
      <alignment horizontal="left" vertical="center" wrapText="1"/>
    </xf>
    <xf numFmtId="0" fontId="0" fillId="3" borderId="54" xfId="0" applyFill="1" applyBorder="1" applyAlignment="1">
      <alignment horizontal="left" vertical="center" wrapText="1"/>
    </xf>
    <xf numFmtId="0" fontId="0" fillId="3" borderId="0" xfId="0" applyFill="1" applyBorder="1" applyAlignment="1">
      <alignment horizontal="left" vertical="center" wrapText="1"/>
    </xf>
    <xf numFmtId="0" fontId="0" fillId="3" borderId="38" xfId="0" applyFill="1" applyBorder="1" applyAlignment="1">
      <alignment horizontal="left" vertical="center" wrapText="1"/>
    </xf>
  </cellXfs>
  <cellStyles count="3">
    <cellStyle name="桁区切り" xfId="1" builtinId="6"/>
    <cellStyle name="標準" xfId="0" builtinId="0"/>
    <cellStyle name="標準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121920</xdr:rowOff>
    </xdr:from>
    <xdr:to>
      <xdr:col>11</xdr:col>
      <xdr:colOff>47889</xdr:colOff>
      <xdr:row>68</xdr:row>
      <xdr:rowOff>45720</xdr:rowOff>
    </xdr:to>
    <xdr:pic>
      <xdr:nvPicPr>
        <xdr:cNvPr id="2" name="図 1"/>
        <xdr:cNvPicPr>
          <a:picLocks noChangeAspect="1"/>
        </xdr:cNvPicPr>
      </xdr:nvPicPr>
      <xdr:blipFill>
        <a:blip xmlns:r="http://schemas.openxmlformats.org/officeDocument/2006/relationships" r:embed="rId1"/>
        <a:stretch>
          <a:fillRect/>
        </a:stretch>
      </xdr:blipFill>
      <xdr:spPr>
        <a:xfrm>
          <a:off x="0" y="8244840"/>
          <a:ext cx="2813949" cy="3779520"/>
        </a:xfrm>
        <a:prstGeom prst="rect">
          <a:avLst/>
        </a:prstGeom>
      </xdr:spPr>
    </xdr:pic>
    <xdr:clientData/>
  </xdr:twoCellAnchor>
  <xdr:twoCellAnchor editAs="oneCell">
    <xdr:from>
      <xdr:col>17</xdr:col>
      <xdr:colOff>99060</xdr:colOff>
      <xdr:row>46</xdr:row>
      <xdr:rowOff>15240</xdr:rowOff>
    </xdr:from>
    <xdr:to>
      <xdr:col>28</xdr:col>
      <xdr:colOff>137160</xdr:colOff>
      <xdr:row>65</xdr:row>
      <xdr:rowOff>99060</xdr:rowOff>
    </xdr:to>
    <xdr:pic>
      <xdr:nvPicPr>
        <xdr:cNvPr id="69233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1328" t="29750" r="23360" b="26375"/>
        <a:stretch>
          <a:fillRect/>
        </a:stretch>
      </xdr:blipFill>
      <xdr:spPr bwMode="auto">
        <a:xfrm>
          <a:off x="4373880" y="8305800"/>
          <a:ext cx="2804160" cy="3268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146686</xdr:colOff>
      <xdr:row>50</xdr:row>
      <xdr:rowOff>66678</xdr:rowOff>
    </xdr:from>
    <xdr:to>
      <xdr:col>24</xdr:col>
      <xdr:colOff>80011</xdr:colOff>
      <xdr:row>58</xdr:row>
      <xdr:rowOff>1</xdr:rowOff>
    </xdr:to>
    <xdr:cxnSp macro="">
      <xdr:nvCxnSpPr>
        <xdr:cNvPr id="17" name="カギ線コネクタ 16"/>
        <xdr:cNvCxnSpPr/>
      </xdr:nvCxnSpPr>
      <xdr:spPr>
        <a:xfrm rot="10800000">
          <a:off x="2924176" y="4019553"/>
          <a:ext cx="3800475" cy="1304923"/>
        </a:xfrm>
        <a:prstGeom prst="bentConnector3">
          <a:avLst>
            <a:gd name="adj1" fmla="val 52005"/>
          </a:avLst>
        </a:prstGeom>
        <a:ln w="57150">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148591</xdr:colOff>
      <xdr:row>48</xdr:row>
      <xdr:rowOff>66675</xdr:rowOff>
    </xdr:from>
    <xdr:to>
      <xdr:col>21</xdr:col>
      <xdr:colOff>68603</xdr:colOff>
      <xdr:row>53</xdr:row>
      <xdr:rowOff>9525</xdr:rowOff>
    </xdr:to>
    <xdr:cxnSp macro="">
      <xdr:nvCxnSpPr>
        <xdr:cNvPr id="20" name="カギ線コネクタ 19"/>
        <xdr:cNvCxnSpPr/>
      </xdr:nvCxnSpPr>
      <xdr:spPr>
        <a:xfrm rot="10800000">
          <a:off x="2933701" y="3676650"/>
          <a:ext cx="2943225" cy="800100"/>
        </a:xfrm>
        <a:prstGeom prst="bentConnector3">
          <a:avLst>
            <a:gd name="adj1" fmla="val 33172"/>
          </a:avLst>
        </a:prstGeom>
        <a:ln w="57150">
          <a:solidFill>
            <a:schemeClr val="accent6">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215264</xdr:colOff>
      <xdr:row>43</xdr:row>
      <xdr:rowOff>87630</xdr:rowOff>
    </xdr:from>
    <xdr:to>
      <xdr:col>16</xdr:col>
      <xdr:colOff>165710</xdr:colOff>
      <xdr:row>47</xdr:row>
      <xdr:rowOff>28599</xdr:rowOff>
    </xdr:to>
    <xdr:sp macro="" textlink="">
      <xdr:nvSpPr>
        <xdr:cNvPr id="15" name="角丸四角形吹き出し 14"/>
        <xdr:cNvSpPr/>
      </xdr:nvSpPr>
      <xdr:spPr>
        <a:xfrm>
          <a:off x="3276599" y="6410325"/>
          <a:ext cx="1323975" cy="685800"/>
        </a:xfrm>
        <a:prstGeom prst="wedgeRoundRectCallout">
          <a:avLst>
            <a:gd name="adj1" fmla="val -20833"/>
            <a:gd name="adj2" fmla="val 81341"/>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今月の電気使用量を入力します。</a:t>
          </a:r>
        </a:p>
      </xdr:txBody>
    </xdr:sp>
    <xdr:clientData/>
  </xdr:twoCellAnchor>
  <xdr:twoCellAnchor>
    <xdr:from>
      <xdr:col>11</xdr:col>
      <xdr:colOff>146685</xdr:colOff>
      <xdr:row>51</xdr:row>
      <xdr:rowOff>161925</xdr:rowOff>
    </xdr:from>
    <xdr:to>
      <xdr:col>16</xdr:col>
      <xdr:colOff>148624</xdr:colOff>
      <xdr:row>55</xdr:row>
      <xdr:rowOff>28575</xdr:rowOff>
    </xdr:to>
    <xdr:sp macro="" textlink="">
      <xdr:nvSpPr>
        <xdr:cNvPr id="22" name="角丸四角形吹き出し 21"/>
        <xdr:cNvSpPr/>
      </xdr:nvSpPr>
      <xdr:spPr>
        <a:xfrm>
          <a:off x="3200400" y="4286250"/>
          <a:ext cx="1390650" cy="552450"/>
        </a:xfrm>
        <a:prstGeom prst="wedgeRoundRectCallout">
          <a:avLst>
            <a:gd name="adj1" fmla="val 3140"/>
            <a:gd name="adj2" fmla="val -92673"/>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昨年の電気使用量を入力します。</a:t>
          </a:r>
        </a:p>
      </xdr:txBody>
    </xdr:sp>
    <xdr:clientData/>
  </xdr:twoCellAnchor>
  <xdr:twoCellAnchor>
    <xdr:from>
      <xdr:col>11</xdr:col>
      <xdr:colOff>38100</xdr:colOff>
      <xdr:row>57</xdr:row>
      <xdr:rowOff>28575</xdr:rowOff>
    </xdr:from>
    <xdr:to>
      <xdr:col>11</xdr:col>
      <xdr:colOff>175260</xdr:colOff>
      <xdr:row>62</xdr:row>
      <xdr:rowOff>66675</xdr:rowOff>
    </xdr:to>
    <xdr:sp macro="" textlink="">
      <xdr:nvSpPr>
        <xdr:cNvPr id="23" name="右中かっこ 22"/>
        <xdr:cNvSpPr/>
      </xdr:nvSpPr>
      <xdr:spPr>
        <a:xfrm>
          <a:off x="3076575" y="5181600"/>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184784</xdr:colOff>
      <xdr:row>58</xdr:row>
      <xdr:rowOff>49530</xdr:rowOff>
    </xdr:from>
    <xdr:to>
      <xdr:col>16</xdr:col>
      <xdr:colOff>215264</xdr:colOff>
      <xdr:row>61</xdr:row>
      <xdr:rowOff>38160</xdr:rowOff>
    </xdr:to>
    <xdr:sp macro="" textlink="">
      <xdr:nvSpPr>
        <xdr:cNvPr id="24" name="正方形/長方形 23"/>
        <xdr:cNvSpPr/>
      </xdr:nvSpPr>
      <xdr:spPr>
        <a:xfrm>
          <a:off x="3238499" y="5381625"/>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11</xdr:col>
      <xdr:colOff>38100</xdr:colOff>
      <xdr:row>63</xdr:row>
      <xdr:rowOff>28575</xdr:rowOff>
    </xdr:from>
    <xdr:to>
      <xdr:col>11</xdr:col>
      <xdr:colOff>175260</xdr:colOff>
      <xdr:row>66</xdr:row>
      <xdr:rowOff>161925</xdr:rowOff>
    </xdr:to>
    <xdr:sp macro="" textlink="">
      <xdr:nvSpPr>
        <xdr:cNvPr id="36" name="右中かっこ 35"/>
        <xdr:cNvSpPr/>
      </xdr:nvSpPr>
      <xdr:spPr>
        <a:xfrm>
          <a:off x="3076575" y="6210300"/>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165735</xdr:colOff>
      <xdr:row>63</xdr:row>
      <xdr:rowOff>87630</xdr:rowOff>
    </xdr:from>
    <xdr:to>
      <xdr:col>16</xdr:col>
      <xdr:colOff>205729</xdr:colOff>
      <xdr:row>66</xdr:row>
      <xdr:rowOff>76260</xdr:rowOff>
    </xdr:to>
    <xdr:sp macro="" textlink="">
      <xdr:nvSpPr>
        <xdr:cNvPr id="37" name="正方形/長方形 36"/>
        <xdr:cNvSpPr/>
      </xdr:nvSpPr>
      <xdr:spPr>
        <a:xfrm>
          <a:off x="3219450" y="6276975"/>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lnSpc>
              <a:spcPts val="1300"/>
            </a:lnSpc>
          </a:pPr>
          <a:r>
            <a:rPr kumimoji="1" lang="ja-JP" altLang="en-US" sz="1100"/>
            <a:t>電気料金を入力することができます。</a:t>
          </a:r>
        </a:p>
      </xdr:txBody>
    </xdr:sp>
    <xdr:clientData/>
  </xdr:twoCellAnchor>
  <xdr:twoCellAnchor editAs="oneCell">
    <xdr:from>
      <xdr:col>21</xdr:col>
      <xdr:colOff>38100</xdr:colOff>
      <xdr:row>80</xdr:row>
      <xdr:rowOff>68580</xdr:rowOff>
    </xdr:from>
    <xdr:to>
      <xdr:col>31</xdr:col>
      <xdr:colOff>129540</xdr:colOff>
      <xdr:row>100</xdr:row>
      <xdr:rowOff>15240</xdr:rowOff>
    </xdr:to>
    <xdr:pic>
      <xdr:nvPicPr>
        <xdr:cNvPr id="692340" name="Picture 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3203" t="28999" r="23280" b="26625"/>
        <a:stretch>
          <a:fillRect/>
        </a:stretch>
      </xdr:blipFill>
      <xdr:spPr bwMode="auto">
        <a:xfrm>
          <a:off x="5318760" y="14135100"/>
          <a:ext cx="2606040" cy="3299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53340</xdr:colOff>
      <xdr:row>77</xdr:row>
      <xdr:rowOff>137160</xdr:rowOff>
    </xdr:from>
    <xdr:to>
      <xdr:col>11</xdr:col>
      <xdr:colOff>45720</xdr:colOff>
      <xdr:row>102</xdr:row>
      <xdr:rowOff>129540</xdr:rowOff>
    </xdr:to>
    <xdr:pic>
      <xdr:nvPicPr>
        <xdr:cNvPr id="692341" name="Picture 2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69" t="25751" r="72186" b="18124"/>
        <a:stretch>
          <a:fillRect/>
        </a:stretch>
      </xdr:blipFill>
      <xdr:spPr bwMode="auto">
        <a:xfrm>
          <a:off x="53340" y="13700760"/>
          <a:ext cx="2758440" cy="418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205740</xdr:colOff>
      <xdr:row>91</xdr:row>
      <xdr:rowOff>85725</xdr:rowOff>
    </xdr:from>
    <xdr:to>
      <xdr:col>11</xdr:col>
      <xdr:colOff>96931</xdr:colOff>
      <xdr:row>96</xdr:row>
      <xdr:rowOff>123825</xdr:rowOff>
    </xdr:to>
    <xdr:sp macro="" textlink="">
      <xdr:nvSpPr>
        <xdr:cNvPr id="40" name="右中かっこ 39"/>
        <xdr:cNvSpPr/>
      </xdr:nvSpPr>
      <xdr:spPr>
        <a:xfrm>
          <a:off x="2990850" y="16373475"/>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106679</xdr:colOff>
      <xdr:row>92</xdr:row>
      <xdr:rowOff>114300</xdr:rowOff>
    </xdr:from>
    <xdr:to>
      <xdr:col>16</xdr:col>
      <xdr:colOff>137159</xdr:colOff>
      <xdr:row>95</xdr:row>
      <xdr:rowOff>87690</xdr:rowOff>
    </xdr:to>
    <xdr:sp macro="" textlink="">
      <xdr:nvSpPr>
        <xdr:cNvPr id="41" name="正方形/長方形 40"/>
        <xdr:cNvSpPr/>
      </xdr:nvSpPr>
      <xdr:spPr>
        <a:xfrm>
          <a:off x="3152774" y="16573500"/>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10</xdr:col>
      <xdr:colOff>224790</xdr:colOff>
      <xdr:row>97</xdr:row>
      <xdr:rowOff>97155</xdr:rowOff>
    </xdr:from>
    <xdr:to>
      <xdr:col>11</xdr:col>
      <xdr:colOff>116919</xdr:colOff>
      <xdr:row>101</xdr:row>
      <xdr:rowOff>66675</xdr:rowOff>
    </xdr:to>
    <xdr:sp macro="" textlink="">
      <xdr:nvSpPr>
        <xdr:cNvPr id="42" name="右中かっこ 41"/>
        <xdr:cNvSpPr/>
      </xdr:nvSpPr>
      <xdr:spPr>
        <a:xfrm>
          <a:off x="3009900" y="17421225"/>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106680</xdr:colOff>
      <xdr:row>98</xdr:row>
      <xdr:rowOff>0</xdr:rowOff>
    </xdr:from>
    <xdr:to>
      <xdr:col>16</xdr:col>
      <xdr:colOff>146674</xdr:colOff>
      <xdr:row>100</xdr:row>
      <xdr:rowOff>152400</xdr:rowOff>
    </xdr:to>
    <xdr:sp macro="" textlink="">
      <xdr:nvSpPr>
        <xdr:cNvPr id="43" name="正方形/長方形 42"/>
        <xdr:cNvSpPr/>
      </xdr:nvSpPr>
      <xdr:spPr>
        <a:xfrm>
          <a:off x="3152775" y="17487900"/>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lnSpc>
              <a:spcPts val="1300"/>
            </a:lnSpc>
          </a:pPr>
          <a:r>
            <a:rPr kumimoji="1" lang="ja-JP" altLang="en-US" sz="1100"/>
            <a:t>ガス料金を入力することができます。</a:t>
          </a:r>
        </a:p>
      </xdr:txBody>
    </xdr:sp>
    <xdr:clientData/>
  </xdr:twoCellAnchor>
  <xdr:twoCellAnchor>
    <xdr:from>
      <xdr:col>10</xdr:col>
      <xdr:colOff>97155</xdr:colOff>
      <xdr:row>83</xdr:row>
      <xdr:rowOff>85725</xdr:rowOff>
    </xdr:from>
    <xdr:to>
      <xdr:col>22</xdr:col>
      <xdr:colOff>146678</xdr:colOff>
      <xdr:row>95</xdr:row>
      <xdr:rowOff>47627</xdr:rowOff>
    </xdr:to>
    <xdr:cxnSp macro="">
      <xdr:nvCxnSpPr>
        <xdr:cNvPr id="44" name="カギ線コネクタ 43"/>
        <xdr:cNvCxnSpPr/>
      </xdr:nvCxnSpPr>
      <xdr:spPr>
        <a:xfrm rot="10800000">
          <a:off x="2867025" y="15001875"/>
          <a:ext cx="3371852" cy="2019302"/>
        </a:xfrm>
        <a:prstGeom prst="bentConnector3">
          <a:avLst>
            <a:gd name="adj1" fmla="val 43220"/>
          </a:avLst>
        </a:prstGeom>
        <a:ln w="57150">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47627</xdr:colOff>
      <xdr:row>81</xdr:row>
      <xdr:rowOff>28576</xdr:rowOff>
    </xdr:from>
    <xdr:to>
      <xdr:col>25</xdr:col>
      <xdr:colOff>11442</xdr:colOff>
      <xdr:row>96</xdr:row>
      <xdr:rowOff>49537</xdr:rowOff>
    </xdr:to>
    <xdr:cxnSp macro="">
      <xdr:nvCxnSpPr>
        <xdr:cNvPr id="45" name="カギ線コネクタ 44"/>
        <xdr:cNvCxnSpPr/>
      </xdr:nvCxnSpPr>
      <xdr:spPr>
        <a:xfrm rot="10800000">
          <a:off x="2809877" y="14601826"/>
          <a:ext cx="4114798" cy="2600325"/>
        </a:xfrm>
        <a:prstGeom prst="bentConnector3">
          <a:avLst>
            <a:gd name="adj1" fmla="val 43287"/>
          </a:avLst>
        </a:prstGeom>
        <a:ln w="57150">
          <a:solidFill>
            <a:schemeClr val="accent6">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80008</xdr:colOff>
      <xdr:row>77</xdr:row>
      <xdr:rowOff>97154</xdr:rowOff>
    </xdr:from>
    <xdr:to>
      <xdr:col>22</xdr:col>
      <xdr:colOff>68604</xdr:colOff>
      <xdr:row>80</xdr:row>
      <xdr:rowOff>114327</xdr:rowOff>
    </xdr:to>
    <xdr:sp macro="" textlink="">
      <xdr:nvSpPr>
        <xdr:cNvPr id="46" name="角丸四角形吹き出し 45"/>
        <xdr:cNvSpPr/>
      </xdr:nvSpPr>
      <xdr:spPr>
        <a:xfrm>
          <a:off x="4791073" y="13896974"/>
          <a:ext cx="1362077" cy="523875"/>
        </a:xfrm>
        <a:prstGeom prst="wedgeRoundRectCallout">
          <a:avLst>
            <a:gd name="adj1" fmla="val -31257"/>
            <a:gd name="adj2" fmla="val 64674"/>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今月のガス使用量を入力します。</a:t>
          </a:r>
        </a:p>
      </xdr:txBody>
    </xdr:sp>
    <xdr:clientData/>
  </xdr:twoCellAnchor>
  <xdr:twoCellAnchor>
    <xdr:from>
      <xdr:col>11</xdr:col>
      <xdr:colOff>175259</xdr:colOff>
      <xdr:row>84</xdr:row>
      <xdr:rowOff>85725</xdr:rowOff>
    </xdr:from>
    <xdr:to>
      <xdr:col>16</xdr:col>
      <xdr:colOff>184784</xdr:colOff>
      <xdr:row>87</xdr:row>
      <xdr:rowOff>123825</xdr:rowOff>
    </xdr:to>
    <xdr:sp macro="" textlink="">
      <xdr:nvSpPr>
        <xdr:cNvPr id="47" name="角丸四角形吹き出し 46"/>
        <xdr:cNvSpPr/>
      </xdr:nvSpPr>
      <xdr:spPr>
        <a:xfrm>
          <a:off x="3228974" y="15173325"/>
          <a:ext cx="1390650" cy="552450"/>
        </a:xfrm>
        <a:prstGeom prst="wedgeRoundRectCallout">
          <a:avLst>
            <a:gd name="adj1" fmla="val 26428"/>
            <a:gd name="adj2" fmla="val -77156"/>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昨年のガス使用量を入力します。</a:t>
          </a:r>
        </a:p>
      </xdr:txBody>
    </xdr:sp>
    <xdr:clientData/>
  </xdr:twoCellAnchor>
  <xdr:twoCellAnchor editAs="oneCell">
    <xdr:from>
      <xdr:col>0</xdr:col>
      <xdr:colOff>68580</xdr:colOff>
      <xdr:row>21</xdr:row>
      <xdr:rowOff>68580</xdr:rowOff>
    </xdr:from>
    <xdr:to>
      <xdr:col>23</xdr:col>
      <xdr:colOff>83820</xdr:colOff>
      <xdr:row>25</xdr:row>
      <xdr:rowOff>175260</xdr:rowOff>
    </xdr:to>
    <xdr:pic>
      <xdr:nvPicPr>
        <xdr:cNvPr id="692350" name="Picture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1172" t="22874" r="36562" b="66251"/>
        <a:stretch>
          <a:fillRect/>
        </a:stretch>
      </xdr:blipFill>
      <xdr:spPr bwMode="auto">
        <a:xfrm>
          <a:off x="68580" y="3901440"/>
          <a:ext cx="579882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114300</xdr:colOff>
      <xdr:row>130</xdr:row>
      <xdr:rowOff>83820</xdr:rowOff>
    </xdr:from>
    <xdr:to>
      <xdr:col>17</xdr:col>
      <xdr:colOff>99060</xdr:colOff>
      <xdr:row>131</xdr:row>
      <xdr:rowOff>137160</xdr:rowOff>
    </xdr:to>
    <xdr:pic>
      <xdr:nvPicPr>
        <xdr:cNvPr id="692351" name="Picture 4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4765" t="91499" r="61406" b="5499"/>
        <a:stretch>
          <a:fillRect/>
        </a:stretch>
      </xdr:blipFill>
      <xdr:spPr bwMode="auto">
        <a:xfrm>
          <a:off x="617220" y="22905720"/>
          <a:ext cx="375666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11</xdr:col>
      <xdr:colOff>215265</xdr:colOff>
      <xdr:row>130</xdr:row>
      <xdr:rowOff>9525</xdr:rowOff>
    </xdr:from>
    <xdr:to>
      <xdr:col>13</xdr:col>
      <xdr:colOff>148590</xdr:colOff>
      <xdr:row>131</xdr:row>
      <xdr:rowOff>142875</xdr:rowOff>
    </xdr:to>
    <xdr:sp macro="" textlink="">
      <xdr:nvSpPr>
        <xdr:cNvPr id="28" name="円/楕円 27"/>
        <xdr:cNvSpPr/>
      </xdr:nvSpPr>
      <xdr:spPr>
        <a:xfrm>
          <a:off x="3276600" y="23183850"/>
          <a:ext cx="485775" cy="3143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175260</xdr:colOff>
      <xdr:row>132</xdr:row>
      <xdr:rowOff>47625</xdr:rowOff>
    </xdr:from>
    <xdr:to>
      <xdr:col>12</xdr:col>
      <xdr:colOff>106680</xdr:colOff>
      <xdr:row>134</xdr:row>
      <xdr:rowOff>85725</xdr:rowOff>
    </xdr:to>
    <xdr:sp macro="" textlink="">
      <xdr:nvSpPr>
        <xdr:cNvPr id="29" name="角丸四角形吹き出し 28"/>
        <xdr:cNvSpPr/>
      </xdr:nvSpPr>
      <xdr:spPr>
        <a:xfrm>
          <a:off x="1571625" y="23583900"/>
          <a:ext cx="1857375" cy="400050"/>
        </a:xfrm>
        <a:prstGeom prst="wedgeRoundRectCallout">
          <a:avLst>
            <a:gd name="adj1" fmla="val 48910"/>
            <a:gd name="adj2" fmla="val -86406"/>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このタブをクリックします。</a:t>
          </a:r>
        </a:p>
      </xdr:txBody>
    </xdr:sp>
    <xdr:clientData/>
  </xdr:twoCellAnchor>
  <xdr:twoCellAnchor editAs="oneCell">
    <xdr:from>
      <xdr:col>0</xdr:col>
      <xdr:colOff>99060</xdr:colOff>
      <xdr:row>9</xdr:row>
      <xdr:rowOff>30480</xdr:rowOff>
    </xdr:from>
    <xdr:to>
      <xdr:col>19</xdr:col>
      <xdr:colOff>213360</xdr:colOff>
      <xdr:row>10</xdr:row>
      <xdr:rowOff>129540</xdr:rowOff>
    </xdr:to>
    <xdr:pic>
      <xdr:nvPicPr>
        <xdr:cNvPr id="692354" name="Picture 7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751" t="91376" r="52109" b="5000"/>
        <a:stretch>
          <a:fillRect/>
        </a:stretch>
      </xdr:blipFill>
      <xdr:spPr bwMode="auto">
        <a:xfrm>
          <a:off x="99060" y="1828800"/>
          <a:ext cx="48920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228600</xdr:colOff>
      <xdr:row>104</xdr:row>
      <xdr:rowOff>99060</xdr:rowOff>
    </xdr:from>
    <xdr:to>
      <xdr:col>9</xdr:col>
      <xdr:colOff>236220</xdr:colOff>
      <xdr:row>111</xdr:row>
      <xdr:rowOff>38100</xdr:rowOff>
    </xdr:to>
    <xdr:pic>
      <xdr:nvPicPr>
        <xdr:cNvPr id="692355" name="Picture 216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7344" t="57875" r="72186" b="27251"/>
        <a:stretch>
          <a:fillRect/>
        </a:stretch>
      </xdr:blipFill>
      <xdr:spPr bwMode="auto">
        <a:xfrm>
          <a:off x="228600" y="18227040"/>
          <a:ext cx="227076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167640</xdr:colOff>
      <xdr:row>30</xdr:row>
      <xdr:rowOff>38100</xdr:rowOff>
    </xdr:from>
    <xdr:to>
      <xdr:col>5</xdr:col>
      <xdr:colOff>60960</xdr:colOff>
      <xdr:row>35</xdr:row>
      <xdr:rowOff>114300</xdr:rowOff>
    </xdr:to>
    <xdr:pic>
      <xdr:nvPicPr>
        <xdr:cNvPr id="692356" name="図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7640" y="5501640"/>
          <a:ext cx="115062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137160</xdr:colOff>
      <xdr:row>137</xdr:row>
      <xdr:rowOff>7620</xdr:rowOff>
    </xdr:from>
    <xdr:to>
      <xdr:col>20</xdr:col>
      <xdr:colOff>15240</xdr:colOff>
      <xdr:row>140</xdr:row>
      <xdr:rowOff>38100</xdr:rowOff>
    </xdr:to>
    <xdr:pic>
      <xdr:nvPicPr>
        <xdr:cNvPr id="692357" name="図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54680" y="23987760"/>
          <a:ext cx="188976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243839</xdr:colOff>
      <xdr:row>136</xdr:row>
      <xdr:rowOff>66676</xdr:rowOff>
    </xdr:from>
    <xdr:to>
      <xdr:col>9</xdr:col>
      <xdr:colOff>186723</xdr:colOff>
      <xdr:row>141</xdr:row>
      <xdr:rowOff>66675</xdr:rowOff>
    </xdr:to>
    <xdr:sp macro="" textlink="">
      <xdr:nvSpPr>
        <xdr:cNvPr id="35" name="正方形/長方形 34"/>
        <xdr:cNvSpPr/>
      </xdr:nvSpPr>
      <xdr:spPr>
        <a:xfrm>
          <a:off x="819149" y="24355426"/>
          <a:ext cx="1876425" cy="1076324"/>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lang="ja-JP" altLang="en-US" sz="1100" b="0" i="0" u="none" strike="noStrike">
              <a:solidFill>
                <a:schemeClr val="dk1"/>
              </a:solidFill>
              <a:effectLst/>
              <a:latin typeface="+mn-lt"/>
              <a:ea typeface="+mn-ea"/>
              <a:cs typeface="+mn-cs"/>
            </a:rPr>
            <a:t>・電気使用量</a:t>
          </a:r>
          <a:r>
            <a:rPr lang="ja-JP" altLang="en-US"/>
            <a:t> </a:t>
          </a:r>
          <a:endParaRPr lang="en-US" altLang="ja-JP"/>
        </a:p>
        <a:p>
          <a:pPr algn="l"/>
          <a:r>
            <a:rPr lang="ja-JP" altLang="en-US" sz="1100" b="0" i="0" u="none" strike="noStrike">
              <a:solidFill>
                <a:schemeClr val="dk1"/>
              </a:solidFill>
              <a:effectLst/>
              <a:latin typeface="+mn-lt"/>
              <a:ea typeface="+mn-ea"/>
              <a:cs typeface="+mn-cs"/>
            </a:rPr>
            <a:t>・電気からのＣＯ</a:t>
          </a:r>
          <a:r>
            <a:rPr lang="ja-JP" altLang="en-US" sz="1100" b="0" i="0" u="none" strike="noStrike" baseline="-25000">
              <a:solidFill>
                <a:schemeClr val="dk1"/>
              </a:solidFill>
              <a:effectLst/>
              <a:latin typeface="+mn-lt"/>
              <a:ea typeface="+mn-ea"/>
              <a:cs typeface="+mn-cs"/>
            </a:rPr>
            <a:t>２</a:t>
          </a:r>
          <a:r>
            <a:rPr lang="ja-JP" altLang="en-US" sz="1100" b="0" i="0" u="none" strike="noStrike">
              <a:solidFill>
                <a:schemeClr val="dk1"/>
              </a:solidFill>
              <a:effectLst/>
              <a:latin typeface="+mn-lt"/>
              <a:ea typeface="+mn-ea"/>
              <a:cs typeface="+mn-cs"/>
            </a:rPr>
            <a:t>排出量</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・ガス使用量</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・ガスからのＣＯ</a:t>
          </a:r>
          <a:r>
            <a:rPr lang="ja-JP" altLang="en-US" sz="1100" b="0" i="0" u="none" strike="noStrike" baseline="-25000">
              <a:solidFill>
                <a:schemeClr val="dk1"/>
              </a:solidFill>
              <a:effectLst/>
              <a:latin typeface="+mn-lt"/>
              <a:ea typeface="+mn-ea"/>
              <a:cs typeface="+mn-cs"/>
            </a:rPr>
            <a:t>２</a:t>
          </a:r>
          <a:r>
            <a:rPr lang="ja-JP" altLang="en-US" sz="1100" b="0" i="0" u="none" strike="noStrike">
              <a:solidFill>
                <a:schemeClr val="dk1"/>
              </a:solidFill>
              <a:effectLst/>
              <a:latin typeface="+mn-lt"/>
              <a:ea typeface="+mn-ea"/>
              <a:cs typeface="+mn-cs"/>
            </a:rPr>
            <a:t>排出量</a:t>
          </a:r>
          <a:r>
            <a:rPr lang="ja-JP" altLang="en-US"/>
            <a:t> </a:t>
          </a:r>
          <a:endParaRPr lang="en-US" altLang="ja-JP"/>
        </a:p>
        <a:p>
          <a:pPr algn="l"/>
          <a:r>
            <a:rPr lang="ja-JP" altLang="en-US" sz="1100" b="0" i="0" u="none" strike="noStrike">
              <a:solidFill>
                <a:schemeClr val="dk1"/>
              </a:solidFill>
              <a:effectLst/>
              <a:latin typeface="+mn-lt"/>
              <a:ea typeface="+mn-ea"/>
              <a:cs typeface="+mn-cs"/>
            </a:rPr>
            <a:t>・ＣＯ</a:t>
          </a:r>
          <a:r>
            <a:rPr lang="ja-JP" altLang="en-US" sz="1100" b="0" i="0" u="none" strike="noStrike" baseline="-25000">
              <a:solidFill>
                <a:schemeClr val="dk1"/>
              </a:solidFill>
              <a:effectLst/>
              <a:latin typeface="+mn-lt"/>
              <a:ea typeface="+mn-ea"/>
              <a:cs typeface="+mn-cs"/>
            </a:rPr>
            <a:t>２</a:t>
          </a:r>
          <a:r>
            <a:rPr lang="ja-JP" altLang="en-US" sz="1100" b="0" i="0" u="none" strike="noStrike">
              <a:solidFill>
                <a:schemeClr val="dk1"/>
              </a:solidFill>
              <a:effectLst/>
              <a:latin typeface="+mn-lt"/>
              <a:ea typeface="+mn-ea"/>
              <a:cs typeface="+mn-cs"/>
            </a:rPr>
            <a:t>排出量の合計</a:t>
          </a:r>
          <a:r>
            <a:rPr lang="ja-JP" altLang="en-US"/>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234315</xdr:colOff>
      <xdr:row>5</xdr:row>
      <xdr:rowOff>0</xdr:rowOff>
    </xdr:from>
    <xdr:to>
      <xdr:col>13</xdr:col>
      <xdr:colOff>49484</xdr:colOff>
      <xdr:row>6</xdr:row>
      <xdr:rowOff>76200</xdr:rowOff>
    </xdr:to>
    <xdr:sp macro="" textlink="">
      <xdr:nvSpPr>
        <xdr:cNvPr id="4" name="円/楕円 3"/>
        <xdr:cNvSpPr/>
      </xdr:nvSpPr>
      <xdr:spPr bwMode="auto">
        <a:xfrm>
          <a:off x="1981200"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1</xdr:col>
      <xdr:colOff>73709</xdr:colOff>
      <xdr:row>0</xdr:row>
      <xdr:rowOff>35901</xdr:rowOff>
    </xdr:from>
    <xdr:to>
      <xdr:col>7</xdr:col>
      <xdr:colOff>7034</xdr:colOff>
      <xdr:row>2</xdr:row>
      <xdr:rowOff>9272</xdr:rowOff>
    </xdr:to>
    <xdr:sp macro="" textlink="">
      <xdr:nvSpPr>
        <xdr:cNvPr id="6" name="角丸四角形吹き出し 5"/>
        <xdr:cNvSpPr/>
      </xdr:nvSpPr>
      <xdr:spPr>
        <a:xfrm>
          <a:off x="154598" y="35901"/>
          <a:ext cx="1618518" cy="713642"/>
        </a:xfrm>
        <a:prstGeom prst="wedgeRoundRectCallout">
          <a:avLst>
            <a:gd name="adj1" fmla="val -28852"/>
            <a:gd name="adj2" fmla="val 65764"/>
            <a:gd name="adj3" fmla="val 16667"/>
          </a:avLst>
        </a:prstGeom>
      </xdr:spPr>
      <xdr:style>
        <a:lnRef idx="1">
          <a:schemeClr val="accent3"/>
        </a:lnRef>
        <a:fillRef idx="2">
          <a:schemeClr val="accent3"/>
        </a:fillRef>
        <a:effectRef idx="1">
          <a:schemeClr val="accent3"/>
        </a:effectRef>
        <a:fontRef idx="minor">
          <a:schemeClr val="dk1"/>
        </a:fontRef>
      </xdr:style>
      <xdr:txBody>
        <a:bodyPr rtlCol="0" anchor="ctr"/>
        <a:lstStyle/>
        <a:p>
          <a:pPr algn="ctr"/>
          <a:r>
            <a:rPr kumimoji="1" lang="ja-JP" altLang="en-US" sz="1100"/>
            <a:t>水色のセルに、</a:t>
          </a:r>
          <a:endParaRPr kumimoji="1" lang="en-US" altLang="ja-JP" sz="1100"/>
        </a:p>
        <a:p>
          <a:pPr algn="ctr">
            <a:lnSpc>
              <a:spcPts val="1300"/>
            </a:lnSpc>
          </a:pPr>
          <a:r>
            <a:rPr kumimoji="1" lang="ja-JP" altLang="en-US" sz="1100"/>
            <a:t>数字等を</a:t>
          </a:r>
          <a:endParaRPr kumimoji="1" lang="en-US" altLang="ja-JP" sz="1100"/>
        </a:p>
        <a:p>
          <a:pPr algn="ctr">
            <a:lnSpc>
              <a:spcPts val="1300"/>
            </a:lnSpc>
          </a:pPr>
          <a:r>
            <a:rPr kumimoji="1" lang="ja-JP" altLang="en-US" sz="1100"/>
            <a:t>入力してください。</a:t>
          </a:r>
        </a:p>
      </xdr:txBody>
    </xdr:sp>
    <xdr:clientData/>
  </xdr:twoCellAnchor>
  <xdr:twoCellAnchor>
    <xdr:from>
      <xdr:col>17</xdr:col>
      <xdr:colOff>234315</xdr:colOff>
      <xdr:row>5</xdr:row>
      <xdr:rowOff>0</xdr:rowOff>
    </xdr:from>
    <xdr:to>
      <xdr:col>19</xdr:col>
      <xdr:colOff>49484</xdr:colOff>
      <xdr:row>6</xdr:row>
      <xdr:rowOff>76200</xdr:rowOff>
    </xdr:to>
    <xdr:sp macro="" textlink="">
      <xdr:nvSpPr>
        <xdr:cNvPr id="18" name="円/楕円 17"/>
        <xdr:cNvSpPr/>
      </xdr:nvSpPr>
      <xdr:spPr bwMode="auto">
        <a:xfrm>
          <a:off x="21240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23</xdr:col>
      <xdr:colOff>234315</xdr:colOff>
      <xdr:row>5</xdr:row>
      <xdr:rowOff>0</xdr:rowOff>
    </xdr:from>
    <xdr:to>
      <xdr:col>25</xdr:col>
      <xdr:colOff>49484</xdr:colOff>
      <xdr:row>6</xdr:row>
      <xdr:rowOff>76200</xdr:rowOff>
    </xdr:to>
    <xdr:sp macro="" textlink="">
      <xdr:nvSpPr>
        <xdr:cNvPr id="19" name="円/楕円 18"/>
        <xdr:cNvSpPr/>
      </xdr:nvSpPr>
      <xdr:spPr bwMode="auto">
        <a:xfrm>
          <a:off x="336232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29</xdr:col>
      <xdr:colOff>234315</xdr:colOff>
      <xdr:row>5</xdr:row>
      <xdr:rowOff>0</xdr:rowOff>
    </xdr:from>
    <xdr:to>
      <xdr:col>31</xdr:col>
      <xdr:colOff>49484</xdr:colOff>
      <xdr:row>6</xdr:row>
      <xdr:rowOff>76200</xdr:rowOff>
    </xdr:to>
    <xdr:sp macro="" textlink="">
      <xdr:nvSpPr>
        <xdr:cNvPr id="20" name="円/楕円 19"/>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35</xdr:col>
      <xdr:colOff>234315</xdr:colOff>
      <xdr:row>5</xdr:row>
      <xdr:rowOff>0</xdr:rowOff>
    </xdr:from>
    <xdr:to>
      <xdr:col>37</xdr:col>
      <xdr:colOff>49484</xdr:colOff>
      <xdr:row>6</xdr:row>
      <xdr:rowOff>76200</xdr:rowOff>
    </xdr:to>
    <xdr:sp macro="" textlink="">
      <xdr:nvSpPr>
        <xdr:cNvPr id="21" name="円/楕円 20"/>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41</xdr:col>
      <xdr:colOff>234315</xdr:colOff>
      <xdr:row>5</xdr:row>
      <xdr:rowOff>0</xdr:rowOff>
    </xdr:from>
    <xdr:to>
      <xdr:col>43</xdr:col>
      <xdr:colOff>49484</xdr:colOff>
      <xdr:row>6</xdr:row>
      <xdr:rowOff>76200</xdr:rowOff>
    </xdr:to>
    <xdr:sp macro="" textlink="">
      <xdr:nvSpPr>
        <xdr:cNvPr id="22" name="円/楕円 21"/>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47</xdr:col>
      <xdr:colOff>234315</xdr:colOff>
      <xdr:row>5</xdr:row>
      <xdr:rowOff>0</xdr:rowOff>
    </xdr:from>
    <xdr:to>
      <xdr:col>49</xdr:col>
      <xdr:colOff>49484</xdr:colOff>
      <xdr:row>6</xdr:row>
      <xdr:rowOff>76200</xdr:rowOff>
    </xdr:to>
    <xdr:sp macro="" textlink="">
      <xdr:nvSpPr>
        <xdr:cNvPr id="23" name="円/楕円 22"/>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53</xdr:col>
      <xdr:colOff>234315</xdr:colOff>
      <xdr:row>5</xdr:row>
      <xdr:rowOff>0</xdr:rowOff>
    </xdr:from>
    <xdr:to>
      <xdr:col>55</xdr:col>
      <xdr:colOff>49484</xdr:colOff>
      <xdr:row>6</xdr:row>
      <xdr:rowOff>76200</xdr:rowOff>
    </xdr:to>
    <xdr:sp macro="" textlink="">
      <xdr:nvSpPr>
        <xdr:cNvPr id="24" name="円/楕円 23"/>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59</xdr:col>
      <xdr:colOff>234315</xdr:colOff>
      <xdr:row>5</xdr:row>
      <xdr:rowOff>0</xdr:rowOff>
    </xdr:from>
    <xdr:to>
      <xdr:col>61</xdr:col>
      <xdr:colOff>49484</xdr:colOff>
      <xdr:row>6</xdr:row>
      <xdr:rowOff>76200</xdr:rowOff>
    </xdr:to>
    <xdr:sp macro="" textlink="">
      <xdr:nvSpPr>
        <xdr:cNvPr id="25" name="円/楕円 24"/>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65</xdr:col>
      <xdr:colOff>234315</xdr:colOff>
      <xdr:row>5</xdr:row>
      <xdr:rowOff>0</xdr:rowOff>
    </xdr:from>
    <xdr:to>
      <xdr:col>67</xdr:col>
      <xdr:colOff>49484</xdr:colOff>
      <xdr:row>6</xdr:row>
      <xdr:rowOff>76200</xdr:rowOff>
    </xdr:to>
    <xdr:sp macro="" textlink="">
      <xdr:nvSpPr>
        <xdr:cNvPr id="26" name="円/楕円 25"/>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71</xdr:col>
      <xdr:colOff>234315</xdr:colOff>
      <xdr:row>5</xdr:row>
      <xdr:rowOff>0</xdr:rowOff>
    </xdr:from>
    <xdr:to>
      <xdr:col>73</xdr:col>
      <xdr:colOff>49484</xdr:colOff>
      <xdr:row>6</xdr:row>
      <xdr:rowOff>76200</xdr:rowOff>
    </xdr:to>
    <xdr:sp macro="" textlink="">
      <xdr:nvSpPr>
        <xdr:cNvPr id="27" name="円/楕円 26"/>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77</xdr:col>
      <xdr:colOff>234315</xdr:colOff>
      <xdr:row>5</xdr:row>
      <xdr:rowOff>0</xdr:rowOff>
    </xdr:from>
    <xdr:to>
      <xdr:col>79</xdr:col>
      <xdr:colOff>49484</xdr:colOff>
      <xdr:row>6</xdr:row>
      <xdr:rowOff>76200</xdr:rowOff>
    </xdr:to>
    <xdr:sp macro="" textlink="">
      <xdr:nvSpPr>
        <xdr:cNvPr id="28" name="円/楕円 27"/>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editAs="oneCell">
    <xdr:from>
      <xdr:col>41</xdr:col>
      <xdr:colOff>38100</xdr:colOff>
      <xdr:row>0</xdr:row>
      <xdr:rowOff>53340</xdr:rowOff>
    </xdr:from>
    <xdr:to>
      <xdr:col>75</xdr:col>
      <xdr:colOff>152400</xdr:colOff>
      <xdr:row>2</xdr:row>
      <xdr:rowOff>38100</xdr:rowOff>
    </xdr:to>
    <xdr:pic>
      <xdr:nvPicPr>
        <xdr:cNvPr id="530965" name="Picture 17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797" t="48875" r="30704" b="41750"/>
        <a:stretch>
          <a:fillRect/>
        </a:stretch>
      </xdr:blipFill>
      <xdr:spPr bwMode="auto">
        <a:xfrm>
          <a:off x="7886700" y="53340"/>
          <a:ext cx="63779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373380</xdr:colOff>
      <xdr:row>1</xdr:row>
      <xdr:rowOff>426720</xdr:rowOff>
    </xdr:from>
    <xdr:to>
      <xdr:col>6</xdr:col>
      <xdr:colOff>68580</xdr:colOff>
      <xdr:row>6</xdr:row>
      <xdr:rowOff>83820</xdr:rowOff>
    </xdr:to>
    <xdr:pic>
      <xdr:nvPicPr>
        <xdr:cNvPr id="530966"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 y="670560"/>
          <a:ext cx="96012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80011</xdr:colOff>
      <xdr:row>5</xdr:row>
      <xdr:rowOff>161192</xdr:rowOff>
    </xdr:from>
    <xdr:ext cx="718145" cy="225703"/>
    <xdr:sp macro="" textlink="">
      <xdr:nvSpPr>
        <xdr:cNvPr id="8" name="テキスト ボックス 7"/>
        <xdr:cNvSpPr txBox="1"/>
      </xdr:nvSpPr>
      <xdr:spPr>
        <a:xfrm>
          <a:off x="148591" y="1555652"/>
          <a:ext cx="718145"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ふなわりくん</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11</xdr:row>
      <xdr:rowOff>53340</xdr:rowOff>
    </xdr:from>
    <xdr:to>
      <xdr:col>2</xdr:col>
      <xdr:colOff>510540</xdr:colOff>
      <xdr:row>15</xdr:row>
      <xdr:rowOff>91440</xdr:rowOff>
    </xdr:to>
    <xdr:pic>
      <xdr:nvPicPr>
        <xdr:cNvPr id="2664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 y="1897380"/>
          <a:ext cx="6705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43"/>
  <sheetViews>
    <sheetView topLeftCell="A7" zoomScaleNormal="100" zoomScaleSheetLayoutView="85" workbookViewId="0"/>
  </sheetViews>
  <sheetFormatPr defaultColWidth="3.625" defaultRowHeight="13.5"/>
  <cols>
    <col min="1" max="36" width="3.625" style="96"/>
    <col min="37" max="37" width="3.625" style="96" customWidth="1"/>
    <col min="38" max="16384" width="3.625" style="96"/>
  </cols>
  <sheetData>
    <row r="1" spans="1:36" ht="30.75">
      <c r="A1" s="109" t="s">
        <v>35</v>
      </c>
    </row>
    <row r="3" spans="1:36" ht="13.5" customHeight="1">
      <c r="A3" s="251" t="s">
        <v>36</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114"/>
      <c r="AI3" s="114"/>
      <c r="AJ3" s="114"/>
    </row>
    <row r="4" spans="1:36" ht="13.5" customHeight="1">
      <c r="A4" s="251"/>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114"/>
      <c r="AI4" s="114"/>
      <c r="AJ4" s="114"/>
    </row>
    <row r="5" spans="1:36" ht="13.5" customHeight="1">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114"/>
      <c r="AI5" s="114"/>
      <c r="AJ5" s="114"/>
    </row>
    <row r="6" spans="1:36" ht="13.5" customHeight="1">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114"/>
      <c r="AI6" s="114"/>
      <c r="AJ6" s="114"/>
    </row>
    <row r="7" spans="1:36"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114"/>
      <c r="AI7" s="114"/>
      <c r="AJ7" s="114"/>
    </row>
    <row r="8" spans="1:36" ht="18.75">
      <c r="A8" s="110" t="s">
        <v>40</v>
      </c>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row>
    <row r="9" spans="1:36" ht="13.5" customHeight="1">
      <c r="A9" s="178"/>
      <c r="B9" s="178"/>
      <c r="C9" s="178"/>
      <c r="D9" s="178"/>
      <c r="E9" s="178"/>
      <c r="F9" s="178"/>
      <c r="G9" s="178"/>
      <c r="H9" s="178"/>
      <c r="I9" s="178"/>
      <c r="J9" s="178"/>
      <c r="K9" s="178"/>
      <c r="L9" s="178"/>
      <c r="M9" s="178"/>
      <c r="N9" s="178"/>
      <c r="O9" s="178"/>
      <c r="P9" s="178"/>
      <c r="Q9" s="111"/>
      <c r="R9" s="178"/>
      <c r="S9" s="178"/>
      <c r="T9" s="178"/>
      <c r="U9" s="178"/>
      <c r="V9" s="178"/>
      <c r="W9" s="178"/>
      <c r="X9" s="178"/>
      <c r="Y9" s="178"/>
      <c r="Z9" s="178"/>
      <c r="AA9" s="178"/>
      <c r="AB9" s="178"/>
      <c r="AC9" s="178"/>
      <c r="AD9" s="178"/>
      <c r="AE9" s="178"/>
      <c r="AF9" s="178"/>
      <c r="AG9" s="178"/>
      <c r="AH9" s="178"/>
      <c r="AI9" s="178"/>
      <c r="AJ9" s="178"/>
    </row>
    <row r="10" spans="1:36" ht="13.5" customHeight="1">
      <c r="A10" s="178"/>
      <c r="B10" s="178"/>
      <c r="C10" s="178"/>
      <c r="D10" s="178"/>
      <c r="E10" s="178"/>
      <c r="F10" s="178"/>
      <c r="G10" s="178"/>
      <c r="H10" s="178"/>
      <c r="I10" s="178"/>
      <c r="J10" s="178"/>
      <c r="K10" s="178"/>
      <c r="L10" s="178"/>
      <c r="M10" s="178"/>
      <c r="N10" s="178"/>
      <c r="O10" s="178"/>
      <c r="P10" s="178"/>
      <c r="R10" s="178"/>
      <c r="S10" s="178"/>
      <c r="T10" s="178"/>
      <c r="U10" s="180" t="s">
        <v>49</v>
      </c>
      <c r="W10" s="178"/>
      <c r="X10" s="178"/>
      <c r="Y10" s="178"/>
      <c r="Z10" s="178"/>
      <c r="AA10" s="178"/>
      <c r="AB10" s="178"/>
      <c r="AD10" s="178"/>
      <c r="AE10" s="178"/>
      <c r="AF10" s="178"/>
      <c r="AG10" s="178"/>
      <c r="AH10" s="178"/>
      <c r="AI10" s="178"/>
      <c r="AJ10" s="178"/>
    </row>
    <row r="11" spans="1:36" ht="13.5" customHeight="1">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row>
    <row r="12" spans="1:36" ht="13.5" customHeight="1">
      <c r="A12" s="111"/>
      <c r="B12" s="180" t="s">
        <v>41</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78"/>
    </row>
    <row r="13" spans="1:36" ht="13.5" customHeight="1">
      <c r="A13" s="111"/>
      <c r="B13" s="180" t="s">
        <v>42</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78"/>
    </row>
    <row r="14" spans="1:36" ht="16.5">
      <c r="A14" s="111"/>
      <c r="B14" s="180" t="s">
        <v>56</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78"/>
    </row>
    <row r="15" spans="1:36" ht="13.5" customHeight="1">
      <c r="A15" s="111"/>
      <c r="B15" s="180" t="s">
        <v>43</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78"/>
    </row>
    <row r="16" spans="1:36" ht="13.5" customHeight="1">
      <c r="A16" s="111"/>
      <c r="B16" s="180" t="s">
        <v>53</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78"/>
    </row>
    <row r="17" spans="1:37" ht="13.5" customHeight="1">
      <c r="A17" s="111"/>
      <c r="B17" s="180" t="s">
        <v>44</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78"/>
    </row>
    <row r="18" spans="1:37" ht="6.75" customHeight="1">
      <c r="A18" s="111"/>
      <c r="B18" s="180"/>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78"/>
    </row>
    <row r="19" spans="1:37" ht="13.5" customHeight="1">
      <c r="A19" s="111"/>
      <c r="B19" s="252" t="s">
        <v>50</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178"/>
    </row>
    <row r="20" spans="1:37" ht="13.5" customHeight="1">
      <c r="A20" s="111"/>
      <c r="B20" s="180"/>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78"/>
    </row>
    <row r="21" spans="1:37" ht="18.75">
      <c r="A21" s="110" t="s">
        <v>45</v>
      </c>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row>
    <row r="22" spans="1:37" ht="14.25">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row>
    <row r="23" spans="1:37" ht="14.25">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Z23" s="178"/>
      <c r="AA23" s="178"/>
      <c r="AB23" s="178"/>
      <c r="AC23" s="178"/>
      <c r="AD23" s="178"/>
      <c r="AE23" s="178"/>
      <c r="AF23" s="178"/>
      <c r="AG23" s="178"/>
      <c r="AH23" s="178"/>
      <c r="AI23" s="178"/>
      <c r="AJ23" s="178"/>
    </row>
    <row r="24" spans="1:37" ht="14.25">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row>
    <row r="25" spans="1:37" ht="14.25">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row>
    <row r="26" spans="1:37" ht="14.25">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1:37" ht="14.25" customHeight="1">
      <c r="A27" s="252" t="s">
        <v>38</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115"/>
      <c r="AI27" s="115"/>
      <c r="AJ27" s="115"/>
      <c r="AK27" s="115"/>
    </row>
    <row r="28" spans="1:37" ht="14.25" customHeight="1">
      <c r="A28" s="252"/>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115"/>
      <c r="AI28" s="115"/>
      <c r="AJ28" s="115"/>
      <c r="AK28" s="115"/>
    </row>
    <row r="29" spans="1:37" ht="9.75" customHeight="1">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15"/>
      <c r="AI29" s="115"/>
      <c r="AJ29" s="115"/>
      <c r="AK29" s="115"/>
    </row>
    <row r="30" spans="1:37" ht="18.75">
      <c r="A30" s="110" t="s">
        <v>46</v>
      </c>
    </row>
    <row r="32" spans="1:37">
      <c r="G32" s="250" t="s">
        <v>37</v>
      </c>
      <c r="H32" s="250"/>
      <c r="I32" s="250"/>
      <c r="J32" s="250"/>
      <c r="K32" s="250"/>
      <c r="L32" s="250"/>
      <c r="M32" s="250"/>
      <c r="N32" s="250"/>
      <c r="O32" s="250"/>
      <c r="P32" s="250"/>
      <c r="Q32" s="250"/>
      <c r="R32" s="250"/>
      <c r="S32" s="250"/>
      <c r="T32" s="250"/>
      <c r="U32" s="250"/>
      <c r="V32" s="250"/>
      <c r="W32" s="250"/>
      <c r="X32" s="250"/>
    </row>
    <row r="33" spans="1:36">
      <c r="G33" s="250"/>
      <c r="H33" s="250"/>
      <c r="I33" s="250"/>
      <c r="J33" s="250"/>
      <c r="K33" s="250"/>
      <c r="L33" s="250"/>
      <c r="M33" s="250"/>
      <c r="N33" s="250"/>
      <c r="O33" s="250"/>
      <c r="P33" s="250"/>
      <c r="Q33" s="250"/>
      <c r="R33" s="250"/>
      <c r="S33" s="250"/>
      <c r="T33" s="250"/>
      <c r="U33" s="250"/>
      <c r="V33" s="250"/>
      <c r="W33" s="250"/>
      <c r="X33" s="250"/>
    </row>
    <row r="34" spans="1:36">
      <c r="G34" s="250"/>
      <c r="H34" s="250"/>
      <c r="I34" s="250"/>
      <c r="J34" s="250"/>
      <c r="K34" s="250"/>
      <c r="L34" s="250"/>
      <c r="M34" s="250"/>
      <c r="N34" s="250"/>
      <c r="O34" s="250"/>
      <c r="P34" s="250"/>
      <c r="Q34" s="250"/>
      <c r="R34" s="250"/>
      <c r="S34" s="250"/>
      <c r="T34" s="250"/>
      <c r="U34" s="250"/>
      <c r="V34" s="250"/>
      <c r="W34" s="250"/>
      <c r="X34" s="250"/>
    </row>
    <row r="35" spans="1:36">
      <c r="G35" s="250"/>
      <c r="H35" s="250"/>
      <c r="I35" s="250"/>
      <c r="J35" s="250"/>
      <c r="K35" s="250"/>
      <c r="L35" s="250"/>
      <c r="M35" s="250"/>
      <c r="N35" s="250"/>
      <c r="O35" s="250"/>
      <c r="P35" s="250"/>
      <c r="Q35" s="250"/>
      <c r="R35" s="250"/>
      <c r="S35" s="250"/>
      <c r="T35" s="250"/>
      <c r="U35" s="250"/>
      <c r="V35" s="250"/>
      <c r="W35" s="250"/>
      <c r="X35" s="250"/>
    </row>
    <row r="38" spans="1:36" ht="18.75">
      <c r="A38" s="110" t="s">
        <v>47</v>
      </c>
    </row>
    <row r="39" spans="1:36" ht="13.5" customHeight="1">
      <c r="A39" s="253" t="s">
        <v>57</v>
      </c>
      <c r="B39" s="253"/>
      <c r="C39" s="253"/>
      <c r="D39" s="253"/>
      <c r="E39" s="253"/>
      <c r="F39" s="253"/>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row>
    <row r="40" spans="1:36">
      <c r="A40" s="253"/>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row>
    <row r="41" spans="1:36">
      <c r="A41" s="253"/>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row>
    <row r="42" spans="1:36">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row>
    <row r="43" spans="1:36" ht="18.75" customHeight="1">
      <c r="A43" s="253"/>
      <c r="B43" s="253"/>
      <c r="C43" s="253"/>
      <c r="D43" s="253"/>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row>
    <row r="47" spans="1:36">
      <c r="AE47" s="116"/>
      <c r="AF47" s="242"/>
      <c r="AG47" s="242"/>
      <c r="AH47" s="242"/>
      <c r="AI47" s="242"/>
      <c r="AJ47" s="242"/>
    </row>
    <row r="48" spans="1:36">
      <c r="AE48" s="242"/>
      <c r="AF48" s="242"/>
      <c r="AG48" s="242"/>
      <c r="AH48" s="242"/>
      <c r="AI48" s="242"/>
      <c r="AJ48" s="242"/>
    </row>
    <row r="49" spans="31:36">
      <c r="AE49" s="242"/>
      <c r="AF49" s="242"/>
      <c r="AG49" s="242"/>
      <c r="AH49" s="242"/>
      <c r="AI49" s="242"/>
      <c r="AJ49" s="242"/>
    </row>
    <row r="50" spans="31:36">
      <c r="AE50" s="242"/>
      <c r="AF50" s="242"/>
      <c r="AG50" s="242"/>
      <c r="AH50" s="242"/>
      <c r="AI50" s="242"/>
      <c r="AJ50" s="242"/>
    </row>
    <row r="51" spans="31:36">
      <c r="AE51" s="242"/>
      <c r="AF51" s="242"/>
      <c r="AG51" s="242"/>
      <c r="AH51" s="242"/>
      <c r="AI51" s="242"/>
      <c r="AJ51" s="242"/>
    </row>
    <row r="52" spans="31:36">
      <c r="AE52" s="242"/>
      <c r="AF52" s="242"/>
      <c r="AG52" s="242"/>
      <c r="AH52" s="242"/>
      <c r="AI52" s="242"/>
      <c r="AJ52" s="242"/>
    </row>
    <row r="53" spans="31:36">
      <c r="AE53" s="242"/>
      <c r="AF53" s="242"/>
      <c r="AG53" s="242"/>
      <c r="AH53" s="242"/>
      <c r="AI53" s="242"/>
      <c r="AJ53" s="242"/>
    </row>
    <row r="54" spans="31:36">
      <c r="AE54" s="242"/>
      <c r="AF54" s="242"/>
      <c r="AG54" s="242"/>
      <c r="AH54" s="242"/>
      <c r="AI54" s="242"/>
      <c r="AJ54" s="242"/>
    </row>
    <row r="55" spans="31:36">
      <c r="AE55" s="242"/>
      <c r="AF55" s="242"/>
      <c r="AG55" s="242"/>
      <c r="AH55" s="242"/>
      <c r="AI55" s="242"/>
      <c r="AJ55" s="242"/>
    </row>
    <row r="56" spans="31:36">
      <c r="AE56" s="242"/>
      <c r="AF56" s="242"/>
      <c r="AG56" s="242"/>
      <c r="AH56" s="242"/>
      <c r="AI56" s="242"/>
      <c r="AJ56" s="242"/>
    </row>
    <row r="57" spans="31:36">
      <c r="AE57" s="242"/>
      <c r="AF57" s="242"/>
      <c r="AG57" s="242"/>
      <c r="AH57" s="242"/>
      <c r="AI57" s="242"/>
      <c r="AJ57" s="242"/>
    </row>
    <row r="58" spans="31:36">
      <c r="AE58" s="242"/>
      <c r="AF58" s="242"/>
      <c r="AG58" s="242"/>
      <c r="AH58" s="242"/>
      <c r="AI58" s="242"/>
      <c r="AJ58" s="242"/>
    </row>
    <row r="59" spans="31:36">
      <c r="AE59" s="242"/>
      <c r="AF59" s="242"/>
      <c r="AG59" s="242"/>
      <c r="AH59" s="242"/>
      <c r="AI59" s="242"/>
      <c r="AJ59" s="242"/>
    </row>
    <row r="60" spans="31:36">
      <c r="AE60" s="242"/>
      <c r="AF60" s="242"/>
      <c r="AG60" s="242"/>
      <c r="AH60" s="242"/>
      <c r="AI60" s="242"/>
      <c r="AJ60" s="242"/>
    </row>
    <row r="61" spans="31:36">
      <c r="AE61" s="242"/>
      <c r="AF61" s="242"/>
      <c r="AG61" s="242"/>
      <c r="AH61" s="242"/>
      <c r="AI61" s="242"/>
      <c r="AJ61" s="242"/>
    </row>
    <row r="62" spans="31:36">
      <c r="AE62" s="242"/>
      <c r="AF62" s="242"/>
      <c r="AG62" s="242"/>
      <c r="AH62" s="242"/>
      <c r="AI62" s="242"/>
      <c r="AJ62" s="242"/>
    </row>
    <row r="63" spans="31:36">
      <c r="AE63" s="242"/>
      <c r="AF63" s="242"/>
      <c r="AG63" s="242"/>
      <c r="AH63" s="242"/>
      <c r="AI63" s="242"/>
      <c r="AJ63" s="242"/>
    </row>
    <row r="64" spans="31:36">
      <c r="AE64" s="242"/>
      <c r="AF64" s="242"/>
      <c r="AG64" s="242"/>
      <c r="AH64" s="242"/>
      <c r="AI64" s="242"/>
      <c r="AJ64" s="242"/>
    </row>
    <row r="65" spans="1:36">
      <c r="AE65" s="242"/>
      <c r="AF65" s="242"/>
      <c r="AG65" s="242"/>
      <c r="AH65" s="242"/>
      <c r="AI65" s="242"/>
      <c r="AJ65" s="242"/>
    </row>
    <row r="75" spans="1:36" ht="18.75">
      <c r="A75" s="110" t="s">
        <v>48</v>
      </c>
    </row>
    <row r="76" spans="1:36" ht="13.5" customHeight="1">
      <c r="A76" s="250" t="s">
        <v>58</v>
      </c>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row>
    <row r="77" spans="1:36">
      <c r="A77" s="250"/>
      <c r="B77" s="250"/>
      <c r="C77" s="250"/>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row>
    <row r="78" spans="1:36">
      <c r="A78" s="250"/>
      <c r="B78" s="250"/>
      <c r="C78" s="250"/>
      <c r="D78" s="250"/>
      <c r="E78" s="250"/>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row>
    <row r="81" spans="31:36" ht="13.5" customHeight="1"/>
    <row r="84" spans="31:36">
      <c r="AE84" s="181"/>
      <c r="AF84" s="181"/>
      <c r="AG84" s="181"/>
      <c r="AH84" s="181"/>
      <c r="AI84" s="181"/>
      <c r="AJ84" s="181"/>
    </row>
    <row r="85" spans="31:36">
      <c r="AE85" s="181"/>
      <c r="AF85" s="181"/>
      <c r="AG85" s="181"/>
      <c r="AH85" s="181"/>
      <c r="AI85" s="181"/>
      <c r="AJ85" s="181"/>
    </row>
    <row r="86" spans="31:36">
      <c r="AE86" s="181"/>
      <c r="AF86" s="181"/>
      <c r="AG86" s="181"/>
      <c r="AH86" s="181"/>
      <c r="AI86" s="181"/>
      <c r="AJ86" s="181"/>
    </row>
    <row r="87" spans="31:36">
      <c r="AE87" s="181"/>
      <c r="AF87" s="181"/>
      <c r="AG87" s="181"/>
      <c r="AH87" s="181"/>
      <c r="AI87" s="181"/>
      <c r="AJ87" s="181"/>
    </row>
    <row r="88" spans="31:36">
      <c r="AE88" s="181"/>
      <c r="AF88" s="181"/>
      <c r="AG88" s="181"/>
      <c r="AH88" s="181"/>
      <c r="AI88" s="181"/>
      <c r="AJ88" s="181"/>
    </row>
    <row r="89" spans="31:36">
      <c r="AE89" s="181"/>
      <c r="AF89" s="181"/>
      <c r="AG89" s="181"/>
      <c r="AH89" s="181"/>
      <c r="AI89" s="181"/>
      <c r="AJ89" s="181"/>
    </row>
    <row r="90" spans="31:36">
      <c r="AE90" s="181"/>
      <c r="AF90" s="181"/>
      <c r="AG90" s="181"/>
      <c r="AH90" s="181"/>
      <c r="AI90" s="181"/>
      <c r="AJ90" s="181"/>
    </row>
    <row r="91" spans="31:36">
      <c r="AE91" s="181"/>
      <c r="AF91" s="181"/>
      <c r="AG91" s="181"/>
      <c r="AH91" s="181"/>
      <c r="AI91" s="181"/>
      <c r="AJ91" s="181"/>
    </row>
    <row r="92" spans="31:36">
      <c r="AE92" s="181"/>
      <c r="AF92" s="181"/>
      <c r="AG92" s="181"/>
      <c r="AH92" s="181"/>
      <c r="AI92" s="181"/>
      <c r="AJ92" s="181"/>
    </row>
    <row r="93" spans="31:36">
      <c r="AE93" s="181"/>
      <c r="AF93" s="181"/>
      <c r="AG93" s="181"/>
      <c r="AH93" s="181"/>
      <c r="AI93" s="181"/>
      <c r="AJ93" s="181"/>
    </row>
    <row r="94" spans="31:36">
      <c r="AE94" s="181"/>
      <c r="AF94" s="181"/>
      <c r="AG94" s="181"/>
      <c r="AH94" s="181"/>
      <c r="AI94" s="181"/>
      <c r="AJ94" s="181"/>
    </row>
    <row r="95" spans="31:36">
      <c r="AE95" s="181"/>
      <c r="AF95" s="181"/>
      <c r="AG95" s="181"/>
      <c r="AH95" s="181"/>
      <c r="AI95" s="181"/>
      <c r="AJ95" s="181"/>
    </row>
    <row r="96" spans="31:36">
      <c r="AE96" s="181"/>
      <c r="AF96" s="181"/>
      <c r="AG96" s="181"/>
      <c r="AH96" s="181"/>
      <c r="AI96" s="181"/>
      <c r="AJ96" s="181"/>
    </row>
    <row r="97" spans="2:36">
      <c r="AE97" s="181"/>
      <c r="AF97" s="181"/>
      <c r="AG97" s="181"/>
      <c r="AH97" s="181"/>
      <c r="AI97" s="181"/>
      <c r="AJ97" s="181"/>
    </row>
    <row r="98" spans="2:36">
      <c r="AE98" s="181"/>
      <c r="AF98" s="181"/>
      <c r="AG98" s="181"/>
      <c r="AH98" s="181"/>
      <c r="AI98" s="181"/>
      <c r="AJ98" s="181"/>
    </row>
    <row r="99" spans="2:36">
      <c r="AE99" s="181"/>
      <c r="AF99" s="181"/>
      <c r="AG99" s="181"/>
      <c r="AH99" s="181"/>
      <c r="AI99" s="181"/>
      <c r="AJ99" s="181"/>
    </row>
    <row r="104" spans="2:36" ht="17.25">
      <c r="B104" s="112" t="s">
        <v>54</v>
      </c>
    </row>
    <row r="106" spans="2:36">
      <c r="L106" s="250" t="s">
        <v>55</v>
      </c>
      <c r="M106" s="250"/>
      <c r="N106" s="250"/>
      <c r="O106" s="250"/>
      <c r="P106" s="250"/>
      <c r="Q106" s="250"/>
      <c r="R106" s="250"/>
      <c r="S106" s="250"/>
      <c r="T106" s="250"/>
      <c r="U106" s="250"/>
      <c r="V106" s="250"/>
      <c r="W106" s="250"/>
      <c r="X106" s="250"/>
      <c r="Y106" s="250"/>
      <c r="Z106" s="250"/>
    </row>
    <row r="107" spans="2:36">
      <c r="L107" s="250"/>
      <c r="M107" s="250"/>
      <c r="N107" s="250"/>
      <c r="O107" s="250"/>
      <c r="P107" s="250"/>
      <c r="Q107" s="250"/>
      <c r="R107" s="250"/>
      <c r="S107" s="250"/>
      <c r="T107" s="250"/>
      <c r="U107" s="250"/>
      <c r="V107" s="250"/>
      <c r="W107" s="250"/>
      <c r="X107" s="250"/>
      <c r="Y107" s="250"/>
      <c r="Z107" s="250"/>
    </row>
    <row r="108" spans="2:36">
      <c r="L108" s="250"/>
      <c r="M108" s="250"/>
      <c r="N108" s="250"/>
      <c r="O108" s="250"/>
      <c r="P108" s="250"/>
      <c r="Q108" s="250"/>
      <c r="R108" s="250"/>
      <c r="S108" s="250"/>
      <c r="T108" s="250"/>
      <c r="U108" s="250"/>
      <c r="V108" s="250"/>
      <c r="W108" s="250"/>
      <c r="X108" s="250"/>
      <c r="Y108" s="250"/>
      <c r="Z108" s="250"/>
    </row>
    <row r="109" spans="2:36">
      <c r="L109" s="250"/>
      <c r="M109" s="250"/>
      <c r="N109" s="250"/>
      <c r="O109" s="250"/>
      <c r="P109" s="250"/>
      <c r="Q109" s="250"/>
      <c r="R109" s="250"/>
      <c r="S109" s="250"/>
      <c r="T109" s="250"/>
      <c r="U109" s="250"/>
      <c r="V109" s="250"/>
      <c r="W109" s="250"/>
      <c r="X109" s="250"/>
      <c r="Y109" s="250"/>
      <c r="Z109" s="250"/>
    </row>
    <row r="110" spans="2:36">
      <c r="L110" s="250"/>
      <c r="M110" s="250"/>
      <c r="N110" s="250"/>
      <c r="O110" s="250"/>
      <c r="P110" s="250"/>
      <c r="Q110" s="250"/>
      <c r="R110" s="250"/>
      <c r="S110" s="250"/>
      <c r="T110" s="250"/>
      <c r="U110" s="250"/>
      <c r="V110" s="250"/>
      <c r="W110" s="250"/>
      <c r="X110" s="250"/>
      <c r="Y110" s="250"/>
      <c r="Z110" s="250"/>
    </row>
    <row r="111" spans="2:36">
      <c r="L111" s="250"/>
      <c r="M111" s="250"/>
      <c r="N111" s="250"/>
      <c r="O111" s="250"/>
      <c r="P111" s="250"/>
      <c r="Q111" s="250"/>
      <c r="R111" s="250"/>
      <c r="S111" s="250"/>
      <c r="T111" s="250"/>
      <c r="U111" s="250"/>
      <c r="V111" s="250"/>
      <c r="W111" s="250"/>
      <c r="X111" s="250"/>
      <c r="Y111" s="250"/>
      <c r="Z111" s="250"/>
    </row>
    <row r="113" spans="1:30" ht="18.75">
      <c r="A113" s="110" t="s">
        <v>106</v>
      </c>
    </row>
    <row r="114" spans="1:30" ht="18.75">
      <c r="A114" s="110" t="s">
        <v>107</v>
      </c>
    </row>
    <row r="115" spans="1:30" ht="18.75">
      <c r="A115" s="110"/>
      <c r="B115" s="243" t="s">
        <v>110</v>
      </c>
    </row>
    <row r="116" spans="1:30" ht="18.75">
      <c r="A116" s="110"/>
      <c r="K116" s="250" t="s">
        <v>59</v>
      </c>
      <c r="L116" s="250"/>
      <c r="M116" s="250"/>
      <c r="N116" s="250"/>
      <c r="O116" s="250"/>
      <c r="P116" s="250"/>
      <c r="Q116" s="250"/>
      <c r="R116" s="250"/>
      <c r="S116" s="250"/>
      <c r="T116" s="250"/>
      <c r="U116" s="250"/>
      <c r="V116" s="250"/>
      <c r="W116" s="250"/>
      <c r="X116" s="250"/>
      <c r="Y116" s="250"/>
      <c r="Z116" s="250"/>
      <c r="AA116" s="250"/>
      <c r="AB116" s="250"/>
      <c r="AC116" s="250"/>
    </row>
    <row r="117" spans="1:30">
      <c r="K117" s="250"/>
      <c r="L117" s="250"/>
      <c r="M117" s="250"/>
      <c r="N117" s="250"/>
      <c r="O117" s="250"/>
      <c r="P117" s="250"/>
      <c r="Q117" s="250"/>
      <c r="R117" s="250"/>
      <c r="S117" s="250"/>
      <c r="T117" s="250"/>
      <c r="U117" s="250"/>
      <c r="V117" s="250"/>
      <c r="W117" s="250"/>
      <c r="X117" s="250"/>
      <c r="Y117" s="250"/>
      <c r="Z117" s="250"/>
      <c r="AA117" s="250"/>
      <c r="AB117" s="250"/>
      <c r="AC117" s="250"/>
    </row>
    <row r="118" spans="1:30">
      <c r="K118" s="250"/>
      <c r="L118" s="250"/>
      <c r="M118" s="250"/>
      <c r="N118" s="250"/>
      <c r="O118" s="250"/>
      <c r="P118" s="250"/>
      <c r="Q118" s="250"/>
      <c r="R118" s="250"/>
      <c r="S118" s="250"/>
      <c r="T118" s="250"/>
      <c r="U118" s="250"/>
      <c r="V118" s="250"/>
      <c r="W118" s="250"/>
      <c r="X118" s="250"/>
      <c r="Y118" s="250"/>
      <c r="Z118" s="250"/>
      <c r="AA118" s="250"/>
      <c r="AB118" s="250"/>
      <c r="AC118" s="250"/>
    </row>
    <row r="119" spans="1:30" ht="13.5" customHeight="1">
      <c r="K119" s="250"/>
      <c r="L119" s="250"/>
      <c r="M119" s="250"/>
      <c r="N119" s="250"/>
      <c r="O119" s="250"/>
      <c r="P119" s="250"/>
      <c r="Q119" s="250"/>
      <c r="R119" s="250"/>
      <c r="S119" s="250"/>
      <c r="T119" s="250"/>
      <c r="U119" s="250"/>
      <c r="V119" s="250"/>
      <c r="W119" s="250"/>
      <c r="X119" s="250"/>
      <c r="Y119" s="250"/>
      <c r="Z119" s="250"/>
      <c r="AA119" s="250"/>
      <c r="AB119" s="250"/>
      <c r="AC119" s="250"/>
    </row>
    <row r="124" spans="1:30" ht="14.25">
      <c r="B124" s="243" t="s">
        <v>108</v>
      </c>
    </row>
    <row r="125" spans="1:30">
      <c r="K125" s="250" t="s">
        <v>39</v>
      </c>
      <c r="L125" s="250"/>
      <c r="M125" s="250"/>
      <c r="N125" s="250"/>
      <c r="O125" s="250"/>
      <c r="P125" s="250"/>
      <c r="Q125" s="250"/>
      <c r="R125" s="250"/>
      <c r="S125" s="250"/>
      <c r="T125" s="250"/>
      <c r="U125" s="250"/>
      <c r="V125" s="250"/>
      <c r="W125" s="250"/>
      <c r="X125" s="250"/>
      <c r="Y125" s="250"/>
      <c r="Z125" s="250"/>
      <c r="AA125" s="250"/>
      <c r="AB125" s="250"/>
      <c r="AC125" s="250"/>
      <c r="AD125" s="250"/>
    </row>
    <row r="126" spans="1:30">
      <c r="K126" s="250"/>
      <c r="L126" s="250"/>
      <c r="M126" s="250"/>
      <c r="N126" s="250"/>
      <c r="O126" s="250"/>
      <c r="P126" s="250"/>
      <c r="Q126" s="250"/>
      <c r="R126" s="250"/>
      <c r="S126" s="250"/>
      <c r="T126" s="250"/>
      <c r="U126" s="250"/>
      <c r="V126" s="250"/>
      <c r="W126" s="250"/>
      <c r="X126" s="250"/>
      <c r="Y126" s="250"/>
      <c r="Z126" s="250"/>
      <c r="AA126" s="250"/>
      <c r="AB126" s="250"/>
      <c r="AC126" s="250"/>
      <c r="AD126" s="250"/>
    </row>
    <row r="127" spans="1:30">
      <c r="K127" s="250"/>
      <c r="L127" s="250"/>
      <c r="M127" s="250"/>
      <c r="N127" s="250"/>
      <c r="O127" s="250"/>
      <c r="P127" s="250"/>
      <c r="Q127" s="250"/>
      <c r="R127" s="250"/>
      <c r="S127" s="250"/>
      <c r="T127" s="250"/>
      <c r="U127" s="250"/>
      <c r="V127" s="250"/>
      <c r="W127" s="250"/>
      <c r="X127" s="250"/>
      <c r="Y127" s="250"/>
      <c r="Z127" s="250"/>
      <c r="AA127" s="250"/>
      <c r="AB127" s="250"/>
      <c r="AC127" s="250"/>
      <c r="AD127" s="250"/>
    </row>
    <row r="128" spans="1:30">
      <c r="K128" s="250"/>
      <c r="L128" s="250"/>
      <c r="M128" s="250"/>
      <c r="N128" s="250"/>
      <c r="O128" s="250"/>
      <c r="P128" s="250"/>
      <c r="Q128" s="250"/>
      <c r="R128" s="250"/>
      <c r="S128" s="250"/>
      <c r="T128" s="250"/>
      <c r="U128" s="250"/>
      <c r="V128" s="250"/>
      <c r="W128" s="250"/>
      <c r="X128" s="250"/>
      <c r="Y128" s="250"/>
      <c r="Z128" s="250"/>
      <c r="AA128" s="250"/>
      <c r="AB128" s="250"/>
      <c r="AC128" s="250"/>
      <c r="AD128" s="250"/>
    </row>
    <row r="130" spans="2:34" ht="14.25">
      <c r="B130" s="243" t="s">
        <v>109</v>
      </c>
    </row>
    <row r="131" spans="2:34" ht="14.25">
      <c r="B131" s="243"/>
    </row>
    <row r="132" spans="2:34" ht="14.25">
      <c r="B132" s="243"/>
    </row>
    <row r="133" spans="2:34" ht="14.25">
      <c r="B133" s="243"/>
    </row>
    <row r="134" spans="2:34" ht="14.25">
      <c r="B134" s="243"/>
    </row>
    <row r="135" spans="2:34" ht="14.25">
      <c r="B135" s="243"/>
    </row>
    <row r="136" spans="2:34">
      <c r="C136" s="247" t="s">
        <v>114</v>
      </c>
      <c r="M136" s="246" t="s">
        <v>115</v>
      </c>
    </row>
    <row r="137" spans="2:34" ht="6" customHeight="1">
      <c r="C137" s="245"/>
    </row>
    <row r="138" spans="2:34" ht="22.5" customHeight="1">
      <c r="D138" s="236"/>
      <c r="E138" s="236"/>
      <c r="F138" s="236"/>
      <c r="G138" s="236"/>
      <c r="H138" s="236"/>
      <c r="I138" s="236"/>
      <c r="J138" s="236"/>
      <c r="U138" s="242" t="s">
        <v>112</v>
      </c>
    </row>
    <row r="139" spans="2:34" ht="19.5" customHeight="1">
      <c r="D139" s="236"/>
      <c r="E139" s="236"/>
      <c r="F139" s="236"/>
      <c r="G139" s="236"/>
      <c r="H139" s="236"/>
      <c r="I139" s="236"/>
      <c r="J139" s="236"/>
      <c r="S139" s="245"/>
      <c r="U139" s="242" t="s">
        <v>111</v>
      </c>
      <c r="V139" s="245"/>
      <c r="W139" s="245"/>
      <c r="X139" s="245"/>
      <c r="Y139" s="245"/>
      <c r="Z139" s="245"/>
      <c r="AA139" s="245"/>
      <c r="AB139" s="245"/>
      <c r="AC139" s="245"/>
      <c r="AD139" s="245"/>
      <c r="AE139" s="245"/>
      <c r="AF139" s="245"/>
      <c r="AG139" s="244"/>
      <c r="AH139" s="244"/>
    </row>
    <row r="140" spans="2:34" ht="23.25" customHeight="1">
      <c r="D140" s="236"/>
      <c r="E140" s="236"/>
      <c r="F140" s="236"/>
      <c r="G140" s="236"/>
      <c r="H140" s="236"/>
      <c r="I140" s="236"/>
      <c r="J140" s="236"/>
      <c r="R140" s="245"/>
      <c r="S140" s="245"/>
      <c r="U140" s="242" t="s">
        <v>113</v>
      </c>
      <c r="V140" s="245"/>
      <c r="W140" s="245"/>
      <c r="X140" s="245"/>
      <c r="Y140" s="245"/>
      <c r="Z140" s="245"/>
      <c r="AA140" s="245"/>
      <c r="AB140" s="245"/>
      <c r="AC140" s="245"/>
      <c r="AD140" s="245"/>
      <c r="AE140" s="245"/>
      <c r="AF140" s="245"/>
      <c r="AG140" s="244"/>
      <c r="AH140" s="244"/>
    </row>
    <row r="141" spans="2:34">
      <c r="D141" s="236"/>
      <c r="E141" s="236"/>
      <c r="F141" s="236"/>
      <c r="G141" s="236"/>
      <c r="H141" s="236"/>
      <c r="I141" s="236"/>
      <c r="J141" s="236"/>
      <c r="R141" s="245"/>
      <c r="S141" s="245"/>
      <c r="T141" s="245"/>
      <c r="U141" s="245"/>
      <c r="V141" s="245"/>
      <c r="W141" s="245"/>
      <c r="X141" s="245"/>
      <c r="Y141" s="245"/>
      <c r="Z141" s="245"/>
      <c r="AA141" s="245"/>
      <c r="AB141" s="245"/>
      <c r="AC141" s="245"/>
      <c r="AD141" s="245"/>
      <c r="AE141" s="245"/>
      <c r="AF141" s="245"/>
      <c r="AG141" s="244"/>
      <c r="AH141" s="244"/>
    </row>
    <row r="142" spans="2:34" ht="13.5" customHeight="1">
      <c r="D142" s="236"/>
      <c r="E142" s="236"/>
      <c r="F142" s="236"/>
      <c r="G142" s="236"/>
      <c r="H142" s="236"/>
      <c r="I142" s="236"/>
      <c r="J142" s="236"/>
      <c r="R142" s="245"/>
      <c r="S142" s="245"/>
      <c r="T142" s="245"/>
      <c r="U142" s="245"/>
      <c r="V142" s="245"/>
      <c r="W142" s="245"/>
      <c r="X142" s="245"/>
      <c r="Y142" s="245"/>
      <c r="Z142" s="245"/>
      <c r="AA142" s="245"/>
      <c r="AB142" s="245"/>
      <c r="AC142" s="245"/>
      <c r="AD142" s="245"/>
      <c r="AE142" s="245"/>
      <c r="AF142" s="245"/>
      <c r="AG142" s="244"/>
      <c r="AH142" s="244"/>
    </row>
    <row r="143" spans="2:34" ht="18" customHeight="1">
      <c r="R143" s="245"/>
      <c r="S143" s="245"/>
      <c r="T143" s="245"/>
      <c r="V143" s="245"/>
      <c r="W143" s="245"/>
      <c r="X143" s="245"/>
      <c r="Y143" s="245"/>
      <c r="Z143" s="245"/>
      <c r="AA143" s="245"/>
      <c r="AB143" s="245"/>
      <c r="AC143" s="245"/>
      <c r="AD143" s="245"/>
      <c r="AE143" s="245"/>
      <c r="AF143" s="245"/>
      <c r="AG143" s="244"/>
      <c r="AH143" s="244"/>
    </row>
  </sheetData>
  <sheetProtection formatCells="0" autoFilter="0"/>
  <mergeCells count="9">
    <mergeCell ref="K116:AC119"/>
    <mergeCell ref="K125:AD128"/>
    <mergeCell ref="G32:X35"/>
    <mergeCell ref="L106:Z111"/>
    <mergeCell ref="A3:AG7"/>
    <mergeCell ref="A27:AG28"/>
    <mergeCell ref="A39:AG43"/>
    <mergeCell ref="A76:AG78"/>
    <mergeCell ref="B19:AI19"/>
  </mergeCells>
  <phoneticPr fontId="9"/>
  <pageMargins left="0.7" right="0.7" top="0.75" bottom="0.75" header="0.3" footer="0.3"/>
  <pageSetup paperSize="9" scale="65"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CC48"/>
  <sheetViews>
    <sheetView zoomScale="85" zoomScaleNormal="85" zoomScaleSheetLayoutView="40" workbookViewId="0">
      <pane xSplit="8" ySplit="7" topLeftCell="I8" activePane="bottomRight" state="frozen"/>
      <selection activeCell="J45" sqref="J45:M47"/>
      <selection pane="topRight" activeCell="J45" sqref="J45:M47"/>
      <selection pane="bottomLeft" activeCell="J45" sqref="J45:M47"/>
      <selection pane="bottomRight" activeCell="D29" sqref="D29:G29"/>
    </sheetView>
  </sheetViews>
  <sheetFormatPr defaultColWidth="3.625" defaultRowHeight="20.100000000000001" customHeight="1"/>
  <cols>
    <col min="1" max="1" width="1" style="7" customWidth="1"/>
    <col min="2" max="2" width="6.25" style="7" customWidth="1"/>
    <col min="3" max="3" width="1.25" style="7" customWidth="1"/>
    <col min="4" max="7" width="3.625" style="7"/>
    <col min="8" max="9" width="0.875" style="7" customWidth="1"/>
    <col min="10" max="13" width="3.625" style="7"/>
    <col min="14" max="15" width="0.875" style="7" customWidth="1"/>
    <col min="16" max="19" width="3.625" style="7"/>
    <col min="20" max="21" width="0.875" style="7" customWidth="1"/>
    <col min="22" max="25" width="3.625" style="7"/>
    <col min="26" max="27" width="0.875" style="7" customWidth="1"/>
    <col min="28" max="31" width="3.625" style="7"/>
    <col min="32" max="33" width="0.875" style="7" customWidth="1"/>
    <col min="34" max="37" width="3.625" style="7"/>
    <col min="38" max="39" width="0.875" style="7" customWidth="1"/>
    <col min="40" max="43" width="3.625" style="7"/>
    <col min="44" max="45" width="0.875" style="7" customWidth="1"/>
    <col min="46" max="49" width="3.625" style="7"/>
    <col min="50" max="51" width="0.875" style="7" customWidth="1"/>
    <col min="52" max="55" width="3.625" style="7"/>
    <col min="56" max="57" width="0.875" style="7" customWidth="1"/>
    <col min="58" max="61" width="3.625" style="7"/>
    <col min="62" max="63" width="0.875" style="7" customWidth="1"/>
    <col min="64" max="67" width="3.625" style="7"/>
    <col min="68" max="69" width="0.875" style="7" customWidth="1"/>
    <col min="70" max="73" width="3.625" style="7"/>
    <col min="74" max="75" width="0.875" style="7" customWidth="1"/>
    <col min="76" max="79" width="3.625" style="7"/>
    <col min="80" max="80" width="1.875" style="7" customWidth="1"/>
    <col min="81" max="16384" width="3.625" style="7"/>
  </cols>
  <sheetData>
    <row r="1" spans="2:80" ht="19.5" customHeight="1" thickBot="1">
      <c r="J1" s="258" t="s">
        <v>11</v>
      </c>
      <c r="K1" s="259"/>
      <c r="L1" s="259"/>
      <c r="M1" s="259"/>
      <c r="N1" s="259"/>
      <c r="O1" s="95"/>
      <c r="P1" s="113" t="s">
        <v>102</v>
      </c>
      <c r="S1" s="8"/>
      <c r="T1" s="8"/>
      <c r="U1" s="8"/>
      <c r="V1" s="8"/>
      <c r="W1" s="8"/>
      <c r="X1" s="8"/>
      <c r="Y1" s="8"/>
      <c r="Z1" s="8"/>
      <c r="AA1" s="8"/>
      <c r="AB1" s="8"/>
      <c r="AC1" s="8"/>
      <c r="AD1" s="8"/>
      <c r="AE1" s="8"/>
      <c r="AF1" s="8"/>
      <c r="AG1" s="8"/>
      <c r="AH1" s="8"/>
      <c r="AI1" s="8"/>
      <c r="AJ1" s="8"/>
      <c r="AK1" s="8"/>
      <c r="AL1" s="8"/>
      <c r="AM1" s="8"/>
    </row>
    <row r="2" spans="2:80" ht="38.25" customHeight="1" thickBot="1">
      <c r="J2" s="314"/>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9"/>
      <c r="AO2" s="9"/>
      <c r="AP2" s="9"/>
      <c r="AQ2" s="9"/>
      <c r="AR2" s="9"/>
      <c r="AS2" s="9"/>
      <c r="AT2" s="9"/>
      <c r="AU2" s="9"/>
      <c r="AV2" s="9"/>
      <c r="AW2" s="9"/>
    </row>
    <row r="3" spans="2:80" ht="13.5" customHeight="1" thickBot="1">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8"/>
    </row>
    <row r="4" spans="2:80" ht="20.100000000000001" customHeight="1" thickBot="1">
      <c r="D4" s="10"/>
      <c r="E4" s="10"/>
      <c r="F4" s="10"/>
      <c r="G4" s="10"/>
      <c r="H4" s="11"/>
      <c r="I4" s="12"/>
      <c r="J4" s="297"/>
      <c r="K4" s="298"/>
      <c r="L4" s="298"/>
      <c r="M4" s="13" t="s">
        <v>4</v>
      </c>
      <c r="O4" s="12"/>
      <c r="P4" s="317">
        <f>IF(J5+1&lt;13,J4,J4+1)</f>
        <v>0</v>
      </c>
      <c r="Q4" s="318"/>
      <c r="R4" s="318"/>
      <c r="S4" s="13" t="s">
        <v>4</v>
      </c>
      <c r="U4" s="12"/>
      <c r="V4" s="317">
        <f>IF(P5+1&lt;13,P4,P4+1)</f>
        <v>0</v>
      </c>
      <c r="W4" s="318"/>
      <c r="X4" s="318"/>
      <c r="Y4" s="13" t="s">
        <v>4</v>
      </c>
      <c r="AA4" s="12"/>
      <c r="AB4" s="317">
        <f>IF(V5+1&lt;13,V4,V4+1)</f>
        <v>0</v>
      </c>
      <c r="AC4" s="318"/>
      <c r="AD4" s="318"/>
      <c r="AE4" s="13" t="s">
        <v>4</v>
      </c>
      <c r="AG4" s="12"/>
      <c r="AH4" s="317">
        <f>IF(AB5+1&lt;13,AB4,AB4+1)</f>
        <v>0</v>
      </c>
      <c r="AI4" s="318"/>
      <c r="AJ4" s="318"/>
      <c r="AK4" s="13" t="s">
        <v>4</v>
      </c>
      <c r="AM4" s="12"/>
      <c r="AN4" s="317">
        <f>IF(AH5+1&lt;13,AH4,AH4+1)</f>
        <v>0</v>
      </c>
      <c r="AO4" s="318"/>
      <c r="AP4" s="318"/>
      <c r="AQ4" s="13" t="s">
        <v>4</v>
      </c>
      <c r="AS4" s="12"/>
      <c r="AT4" s="317">
        <f>IF(AN5+1&lt;13,AN4,AN4+1)</f>
        <v>0</v>
      </c>
      <c r="AU4" s="318"/>
      <c r="AV4" s="318"/>
      <c r="AW4" s="13" t="s">
        <v>4</v>
      </c>
      <c r="AY4" s="12"/>
      <c r="AZ4" s="317">
        <f>IF(AT5+1&lt;13,AT4,AT4+1)</f>
        <v>0</v>
      </c>
      <c r="BA4" s="318"/>
      <c r="BB4" s="318"/>
      <c r="BC4" s="13" t="s">
        <v>4</v>
      </c>
      <c r="BE4" s="12"/>
      <c r="BF4" s="317">
        <f>IF(AZ5+1&lt;13,AZ4,AZ4+1)</f>
        <v>0</v>
      </c>
      <c r="BG4" s="318"/>
      <c r="BH4" s="318"/>
      <c r="BI4" s="13" t="s">
        <v>4</v>
      </c>
      <c r="BK4" s="12"/>
      <c r="BL4" s="317">
        <f>IF(BF5+1&lt;13,BF4,BF4+1)</f>
        <v>0</v>
      </c>
      <c r="BM4" s="318"/>
      <c r="BN4" s="318"/>
      <c r="BO4" s="13" t="s">
        <v>4</v>
      </c>
      <c r="BQ4" s="12"/>
      <c r="BR4" s="317">
        <f>IF(BL5+1&lt;13,BL4,BL4+1)</f>
        <v>0</v>
      </c>
      <c r="BS4" s="318"/>
      <c r="BT4" s="318"/>
      <c r="BU4" s="13" t="s">
        <v>4</v>
      </c>
      <c r="BW4" s="12"/>
      <c r="BX4" s="317">
        <f>IF(BR5+1&lt;13,BR4,BR4+1)</f>
        <v>0</v>
      </c>
      <c r="BY4" s="318"/>
      <c r="BZ4" s="318"/>
      <c r="CA4" s="13" t="s">
        <v>4</v>
      </c>
    </row>
    <row r="5" spans="2:80" ht="20.100000000000001" customHeight="1">
      <c r="D5" s="14"/>
      <c r="E5" s="14"/>
      <c r="F5" s="14"/>
      <c r="G5" s="14"/>
      <c r="H5" s="15"/>
      <c r="I5" s="16"/>
      <c r="J5" s="291"/>
      <c r="K5" s="292"/>
      <c r="L5" s="292"/>
      <c r="M5" s="293"/>
      <c r="N5" s="15"/>
      <c r="O5" s="16"/>
      <c r="P5" s="319">
        <f>IF(J5+1&lt;13,J5+1,1)</f>
        <v>1</v>
      </c>
      <c r="Q5" s="320"/>
      <c r="R5" s="320"/>
      <c r="S5" s="321"/>
      <c r="T5" s="15"/>
      <c r="U5" s="16"/>
      <c r="V5" s="319">
        <f>IF(P5+1&lt;13,P5+1,1)</f>
        <v>2</v>
      </c>
      <c r="W5" s="320"/>
      <c r="X5" s="320"/>
      <c r="Y5" s="321"/>
      <c r="Z5" s="15"/>
      <c r="AA5" s="16"/>
      <c r="AB5" s="319">
        <f>IF(V5+1&lt;13,V5+1,1)</f>
        <v>3</v>
      </c>
      <c r="AC5" s="320"/>
      <c r="AD5" s="320"/>
      <c r="AE5" s="321"/>
      <c r="AF5" s="15"/>
      <c r="AG5" s="16"/>
      <c r="AH5" s="319">
        <f>IF(AB5+1&lt;13,AB5+1,1)</f>
        <v>4</v>
      </c>
      <c r="AI5" s="320"/>
      <c r="AJ5" s="320"/>
      <c r="AK5" s="321"/>
      <c r="AL5" s="15"/>
      <c r="AM5" s="16"/>
      <c r="AN5" s="319">
        <f>IF(AH5+1&lt;13,AH5+1,1)</f>
        <v>5</v>
      </c>
      <c r="AO5" s="320"/>
      <c r="AP5" s="320"/>
      <c r="AQ5" s="321"/>
      <c r="AR5" s="15"/>
      <c r="AS5" s="16"/>
      <c r="AT5" s="319">
        <f>IF(AN5+1&lt;13,AN5+1,1)</f>
        <v>6</v>
      </c>
      <c r="AU5" s="320"/>
      <c r="AV5" s="320"/>
      <c r="AW5" s="321"/>
      <c r="AX5" s="15"/>
      <c r="AY5" s="16"/>
      <c r="AZ5" s="319">
        <f>IF(AT5+1&lt;13,AT5+1,1)</f>
        <v>7</v>
      </c>
      <c r="BA5" s="320"/>
      <c r="BB5" s="320"/>
      <c r="BC5" s="321"/>
      <c r="BD5" s="15"/>
      <c r="BE5" s="16"/>
      <c r="BF5" s="319">
        <f>IF(AZ5+1&lt;13,AZ5+1,1)</f>
        <v>8</v>
      </c>
      <c r="BG5" s="320"/>
      <c r="BH5" s="320"/>
      <c r="BI5" s="321"/>
      <c r="BJ5" s="15"/>
      <c r="BK5" s="16"/>
      <c r="BL5" s="319">
        <f>IF(BF5+1&lt;13,BF5+1,1)</f>
        <v>9</v>
      </c>
      <c r="BM5" s="320"/>
      <c r="BN5" s="320"/>
      <c r="BO5" s="321"/>
      <c r="BP5" s="15"/>
      <c r="BQ5" s="16"/>
      <c r="BR5" s="319">
        <f>IF(BL5+1&lt;13,BL5+1,1)</f>
        <v>10</v>
      </c>
      <c r="BS5" s="320"/>
      <c r="BT5" s="320"/>
      <c r="BU5" s="321"/>
      <c r="BV5" s="15"/>
      <c r="BW5" s="16"/>
      <c r="BX5" s="319">
        <f>IF(BR5+1&lt;13,BR5+1,1)</f>
        <v>11</v>
      </c>
      <c r="BY5" s="320"/>
      <c r="BZ5" s="320"/>
      <c r="CA5" s="321"/>
      <c r="CB5" s="15"/>
    </row>
    <row r="6" spans="2:80" ht="19.5" customHeight="1" thickBot="1">
      <c r="D6" s="14"/>
      <c r="E6" s="14"/>
      <c r="F6" s="14"/>
      <c r="G6" s="14"/>
      <c r="H6" s="15"/>
      <c r="I6" s="16"/>
      <c r="J6" s="294"/>
      <c r="K6" s="295"/>
      <c r="L6" s="295"/>
      <c r="M6" s="296"/>
      <c r="N6" s="15"/>
      <c r="O6" s="16"/>
      <c r="P6" s="322"/>
      <c r="Q6" s="323"/>
      <c r="R6" s="323"/>
      <c r="S6" s="324"/>
      <c r="T6" s="15"/>
      <c r="U6" s="16"/>
      <c r="V6" s="322"/>
      <c r="W6" s="323"/>
      <c r="X6" s="323"/>
      <c r="Y6" s="324"/>
      <c r="Z6" s="15"/>
      <c r="AA6" s="16"/>
      <c r="AB6" s="322"/>
      <c r="AC6" s="323"/>
      <c r="AD6" s="323"/>
      <c r="AE6" s="324"/>
      <c r="AF6" s="15"/>
      <c r="AG6" s="16"/>
      <c r="AH6" s="322"/>
      <c r="AI6" s="323"/>
      <c r="AJ6" s="323"/>
      <c r="AK6" s="324"/>
      <c r="AL6" s="15"/>
      <c r="AM6" s="16"/>
      <c r="AN6" s="322"/>
      <c r="AO6" s="323"/>
      <c r="AP6" s="323"/>
      <c r="AQ6" s="324"/>
      <c r="AR6" s="15"/>
      <c r="AS6" s="16"/>
      <c r="AT6" s="322"/>
      <c r="AU6" s="323"/>
      <c r="AV6" s="323"/>
      <c r="AW6" s="324"/>
      <c r="AX6" s="15"/>
      <c r="AY6" s="16"/>
      <c r="AZ6" s="322"/>
      <c r="BA6" s="323"/>
      <c r="BB6" s="323"/>
      <c r="BC6" s="324"/>
      <c r="BD6" s="15"/>
      <c r="BE6" s="16"/>
      <c r="BF6" s="322"/>
      <c r="BG6" s="323"/>
      <c r="BH6" s="323"/>
      <c r="BI6" s="324"/>
      <c r="BJ6" s="15"/>
      <c r="BK6" s="16"/>
      <c r="BL6" s="322"/>
      <c r="BM6" s="323"/>
      <c r="BN6" s="323"/>
      <c r="BO6" s="324"/>
      <c r="BP6" s="15"/>
      <c r="BQ6" s="16"/>
      <c r="BR6" s="322"/>
      <c r="BS6" s="323"/>
      <c r="BT6" s="323"/>
      <c r="BU6" s="324"/>
      <c r="BV6" s="15"/>
      <c r="BW6" s="16"/>
      <c r="BX6" s="322"/>
      <c r="BY6" s="323"/>
      <c r="BZ6" s="323"/>
      <c r="CA6" s="324"/>
      <c r="CB6" s="15"/>
    </row>
    <row r="7" spans="2:80" ht="12" customHeight="1" thickBot="1">
      <c r="D7" s="17"/>
      <c r="E7" s="17"/>
      <c r="F7" s="17"/>
      <c r="G7" s="17"/>
      <c r="H7" s="17"/>
      <c r="I7" s="16"/>
      <c r="J7" s="14"/>
      <c r="K7" s="14"/>
      <c r="L7" s="14"/>
      <c r="M7" s="14"/>
      <c r="N7" s="15"/>
      <c r="O7" s="16"/>
      <c r="P7" s="14"/>
      <c r="Q7" s="14"/>
      <c r="R7" s="14"/>
      <c r="S7" s="14"/>
      <c r="T7" s="15"/>
      <c r="U7" s="16"/>
      <c r="V7" s="14"/>
      <c r="W7" s="14"/>
      <c r="X7" s="14"/>
      <c r="Y7" s="14"/>
      <c r="Z7" s="15"/>
      <c r="AA7" s="16"/>
      <c r="AB7" s="14"/>
      <c r="AC7" s="14"/>
      <c r="AD7" s="14"/>
      <c r="AE7" s="14"/>
      <c r="AF7" s="15"/>
      <c r="AG7" s="16"/>
      <c r="AH7" s="14"/>
      <c r="AI7" s="14"/>
      <c r="AJ7" s="14"/>
      <c r="AK7" s="14"/>
      <c r="AL7" s="15"/>
      <c r="AM7" s="16"/>
      <c r="AN7" s="14"/>
      <c r="AO7" s="14"/>
      <c r="AP7" s="14"/>
      <c r="AQ7" s="14"/>
      <c r="AR7" s="15"/>
      <c r="AS7" s="16"/>
      <c r="AT7" s="14"/>
      <c r="AU7" s="14"/>
      <c r="AV7" s="14"/>
      <c r="AW7" s="14"/>
      <c r="AX7" s="15"/>
      <c r="AY7" s="16"/>
      <c r="AZ7" s="14"/>
      <c r="BA7" s="14"/>
      <c r="BB7" s="14"/>
      <c r="BC7" s="14"/>
      <c r="BD7" s="15"/>
      <c r="BE7" s="16"/>
      <c r="BF7" s="14"/>
      <c r="BG7" s="14"/>
      <c r="BH7" s="14"/>
      <c r="BI7" s="14"/>
      <c r="BJ7" s="15"/>
      <c r="BK7" s="16"/>
      <c r="BL7" s="14"/>
      <c r="BM7" s="14"/>
      <c r="BN7" s="14"/>
      <c r="BO7" s="14"/>
      <c r="BP7" s="15"/>
      <c r="BQ7" s="16"/>
      <c r="BR7" s="14"/>
      <c r="BS7" s="14"/>
      <c r="BT7" s="14"/>
      <c r="BU7" s="14"/>
      <c r="BV7" s="15"/>
      <c r="BW7" s="16"/>
      <c r="BX7" s="14"/>
      <c r="BY7" s="14"/>
      <c r="BZ7" s="14"/>
      <c r="CA7" s="14"/>
      <c r="CB7" s="15"/>
    </row>
    <row r="8" spans="2:80" ht="7.5" customHeight="1" thickBot="1">
      <c r="B8" s="308" t="s">
        <v>15</v>
      </c>
      <c r="C8" s="33"/>
      <c r="D8" s="34"/>
      <c r="E8" s="34"/>
      <c r="F8" s="34"/>
      <c r="G8" s="34"/>
      <c r="H8" s="34"/>
      <c r="I8" s="35"/>
      <c r="J8" s="36"/>
      <c r="K8" s="36"/>
      <c r="L8" s="36"/>
      <c r="M8" s="36"/>
      <c r="N8" s="34"/>
      <c r="O8" s="35"/>
      <c r="P8" s="36"/>
      <c r="Q8" s="36"/>
      <c r="R8" s="36"/>
      <c r="S8" s="36"/>
      <c r="T8" s="34"/>
      <c r="U8" s="35"/>
      <c r="V8" s="36"/>
      <c r="W8" s="36"/>
      <c r="X8" s="36"/>
      <c r="Y8" s="36"/>
      <c r="Z8" s="34"/>
      <c r="AA8" s="35"/>
      <c r="AB8" s="36"/>
      <c r="AC8" s="36"/>
      <c r="AD8" s="36"/>
      <c r="AE8" s="36"/>
      <c r="AF8" s="34"/>
      <c r="AG8" s="35"/>
      <c r="AH8" s="36"/>
      <c r="AI8" s="36"/>
      <c r="AJ8" s="36"/>
      <c r="AK8" s="36"/>
      <c r="AL8" s="34"/>
      <c r="AM8" s="35"/>
      <c r="AN8" s="36"/>
      <c r="AO8" s="36"/>
      <c r="AP8" s="36"/>
      <c r="AQ8" s="36"/>
      <c r="AR8" s="34"/>
      <c r="AS8" s="35"/>
      <c r="AT8" s="36"/>
      <c r="AU8" s="36"/>
      <c r="AV8" s="36"/>
      <c r="AW8" s="36"/>
      <c r="AX8" s="34"/>
      <c r="AY8" s="35"/>
      <c r="AZ8" s="36"/>
      <c r="BA8" s="36"/>
      <c r="BB8" s="36"/>
      <c r="BC8" s="36"/>
      <c r="BD8" s="34"/>
      <c r="BE8" s="35"/>
      <c r="BF8" s="36"/>
      <c r="BG8" s="36"/>
      <c r="BH8" s="36"/>
      <c r="BI8" s="36"/>
      <c r="BJ8" s="34"/>
      <c r="BK8" s="35"/>
      <c r="BL8" s="36"/>
      <c r="BM8" s="36"/>
      <c r="BN8" s="36"/>
      <c r="BO8" s="36"/>
      <c r="BP8" s="34"/>
      <c r="BQ8" s="35"/>
      <c r="BR8" s="36"/>
      <c r="BS8" s="36"/>
      <c r="BT8" s="36"/>
      <c r="BU8" s="36"/>
      <c r="BV8" s="34"/>
      <c r="BW8" s="35"/>
      <c r="BX8" s="36"/>
      <c r="BY8" s="36"/>
      <c r="BZ8" s="36"/>
      <c r="CA8" s="36"/>
      <c r="CB8" s="37"/>
    </row>
    <row r="9" spans="2:80" ht="32.25" customHeight="1">
      <c r="B9" s="309"/>
      <c r="C9" s="38"/>
      <c r="D9" s="305" t="s">
        <v>12</v>
      </c>
      <c r="E9" s="306"/>
      <c r="F9" s="306"/>
      <c r="G9" s="307"/>
      <c r="H9" s="41"/>
      <c r="I9" s="48"/>
      <c r="J9" s="302"/>
      <c r="K9" s="303"/>
      <c r="L9" s="303"/>
      <c r="M9" s="304"/>
      <c r="N9" s="41"/>
      <c r="O9" s="48"/>
      <c r="P9" s="302"/>
      <c r="Q9" s="303"/>
      <c r="R9" s="303"/>
      <c r="S9" s="304"/>
      <c r="T9" s="41"/>
      <c r="U9" s="48"/>
      <c r="V9" s="302"/>
      <c r="W9" s="303"/>
      <c r="X9" s="303"/>
      <c r="Y9" s="304"/>
      <c r="Z9" s="41"/>
      <c r="AA9" s="48"/>
      <c r="AB9" s="302"/>
      <c r="AC9" s="303"/>
      <c r="AD9" s="303"/>
      <c r="AE9" s="304"/>
      <c r="AF9" s="41"/>
      <c r="AG9" s="48"/>
      <c r="AH9" s="302"/>
      <c r="AI9" s="303"/>
      <c r="AJ9" s="303"/>
      <c r="AK9" s="304"/>
      <c r="AL9" s="41"/>
      <c r="AM9" s="48"/>
      <c r="AN9" s="302"/>
      <c r="AO9" s="303"/>
      <c r="AP9" s="303"/>
      <c r="AQ9" s="304"/>
      <c r="AR9" s="41"/>
      <c r="AS9" s="48"/>
      <c r="AT9" s="302"/>
      <c r="AU9" s="303"/>
      <c r="AV9" s="303"/>
      <c r="AW9" s="304"/>
      <c r="AX9" s="41"/>
      <c r="AY9" s="48"/>
      <c r="AZ9" s="302"/>
      <c r="BA9" s="303"/>
      <c r="BB9" s="303"/>
      <c r="BC9" s="304"/>
      <c r="BD9" s="41"/>
      <c r="BE9" s="48"/>
      <c r="BF9" s="302"/>
      <c r="BG9" s="303"/>
      <c r="BH9" s="303"/>
      <c r="BI9" s="304"/>
      <c r="BJ9" s="41"/>
      <c r="BK9" s="48"/>
      <c r="BL9" s="302"/>
      <c r="BM9" s="303"/>
      <c r="BN9" s="303"/>
      <c r="BO9" s="304"/>
      <c r="BP9" s="41"/>
      <c r="BQ9" s="48"/>
      <c r="BR9" s="302"/>
      <c r="BS9" s="303"/>
      <c r="BT9" s="303"/>
      <c r="BU9" s="304"/>
      <c r="BV9" s="41"/>
      <c r="BW9" s="48"/>
      <c r="BX9" s="302"/>
      <c r="BY9" s="303"/>
      <c r="BZ9" s="303"/>
      <c r="CA9" s="304"/>
      <c r="CB9" s="50"/>
    </row>
    <row r="10" spans="2:80" ht="24" customHeight="1" thickBot="1">
      <c r="B10" s="309"/>
      <c r="C10" s="38"/>
      <c r="D10" s="282" t="s">
        <v>5</v>
      </c>
      <c r="E10" s="283"/>
      <c r="F10" s="283"/>
      <c r="G10" s="284"/>
      <c r="H10" s="41"/>
      <c r="I10" s="48"/>
      <c r="J10" s="299"/>
      <c r="K10" s="300"/>
      <c r="L10" s="300"/>
      <c r="M10" s="301"/>
      <c r="N10" s="41"/>
      <c r="O10" s="48"/>
      <c r="P10" s="299"/>
      <c r="Q10" s="300"/>
      <c r="R10" s="300"/>
      <c r="S10" s="301"/>
      <c r="T10" s="41"/>
      <c r="U10" s="48"/>
      <c r="V10" s="299"/>
      <c r="W10" s="300"/>
      <c r="X10" s="300"/>
      <c r="Y10" s="301"/>
      <c r="Z10" s="41"/>
      <c r="AA10" s="48"/>
      <c r="AB10" s="299"/>
      <c r="AC10" s="300"/>
      <c r="AD10" s="300"/>
      <c r="AE10" s="301"/>
      <c r="AF10" s="41"/>
      <c r="AG10" s="48"/>
      <c r="AH10" s="299"/>
      <c r="AI10" s="300"/>
      <c r="AJ10" s="300"/>
      <c r="AK10" s="301"/>
      <c r="AL10" s="41"/>
      <c r="AM10" s="48"/>
      <c r="AN10" s="299"/>
      <c r="AO10" s="300"/>
      <c r="AP10" s="300"/>
      <c r="AQ10" s="301"/>
      <c r="AR10" s="41"/>
      <c r="AS10" s="48"/>
      <c r="AT10" s="299"/>
      <c r="AU10" s="300"/>
      <c r="AV10" s="300"/>
      <c r="AW10" s="301"/>
      <c r="AX10" s="41"/>
      <c r="AY10" s="48"/>
      <c r="AZ10" s="299"/>
      <c r="BA10" s="300"/>
      <c r="BB10" s="300"/>
      <c r="BC10" s="301"/>
      <c r="BD10" s="41"/>
      <c r="BE10" s="48"/>
      <c r="BF10" s="299"/>
      <c r="BG10" s="300"/>
      <c r="BH10" s="300"/>
      <c r="BI10" s="301"/>
      <c r="BJ10" s="41"/>
      <c r="BK10" s="48"/>
      <c r="BL10" s="299"/>
      <c r="BM10" s="300"/>
      <c r="BN10" s="300"/>
      <c r="BO10" s="301"/>
      <c r="BP10" s="41"/>
      <c r="BQ10" s="48"/>
      <c r="BR10" s="299"/>
      <c r="BS10" s="300"/>
      <c r="BT10" s="300"/>
      <c r="BU10" s="301"/>
      <c r="BV10" s="41"/>
      <c r="BW10" s="48"/>
      <c r="BX10" s="299"/>
      <c r="BY10" s="300"/>
      <c r="BZ10" s="300"/>
      <c r="CA10" s="301"/>
      <c r="CB10" s="50"/>
    </row>
    <row r="11" spans="2:80" s="19" customFormat="1" ht="20.100000000000001" customHeight="1" thickBot="1">
      <c r="B11" s="309"/>
      <c r="C11" s="39"/>
      <c r="D11" s="39"/>
      <c r="E11" s="39"/>
      <c r="F11" s="39"/>
      <c r="G11" s="39"/>
      <c r="H11" s="41"/>
      <c r="I11" s="42"/>
      <c r="J11" s="259" t="s">
        <v>0</v>
      </c>
      <c r="K11" s="259"/>
      <c r="L11" s="259"/>
      <c r="M11" s="259"/>
      <c r="N11" s="41"/>
      <c r="O11" s="42"/>
      <c r="P11" s="259" t="s">
        <v>0</v>
      </c>
      <c r="Q11" s="259"/>
      <c r="R11" s="259"/>
      <c r="S11" s="259"/>
      <c r="T11" s="41"/>
      <c r="U11" s="42"/>
      <c r="V11" s="259" t="s">
        <v>0</v>
      </c>
      <c r="W11" s="259"/>
      <c r="X11" s="259"/>
      <c r="Y11" s="259"/>
      <c r="Z11" s="41"/>
      <c r="AA11" s="42"/>
      <c r="AB11" s="259" t="s">
        <v>0</v>
      </c>
      <c r="AC11" s="259"/>
      <c r="AD11" s="259"/>
      <c r="AE11" s="259"/>
      <c r="AF11" s="41"/>
      <c r="AG11" s="42"/>
      <c r="AH11" s="259" t="s">
        <v>0</v>
      </c>
      <c r="AI11" s="259"/>
      <c r="AJ11" s="259"/>
      <c r="AK11" s="259"/>
      <c r="AL11" s="41"/>
      <c r="AM11" s="42"/>
      <c r="AN11" s="259" t="s">
        <v>0</v>
      </c>
      <c r="AO11" s="259"/>
      <c r="AP11" s="259"/>
      <c r="AQ11" s="259"/>
      <c r="AR11" s="41"/>
      <c r="AS11" s="42"/>
      <c r="AT11" s="259" t="s">
        <v>0</v>
      </c>
      <c r="AU11" s="259"/>
      <c r="AV11" s="259"/>
      <c r="AW11" s="259"/>
      <c r="AX11" s="41"/>
      <c r="AY11" s="42"/>
      <c r="AZ11" s="259" t="s">
        <v>0</v>
      </c>
      <c r="BA11" s="259"/>
      <c r="BB11" s="259"/>
      <c r="BC11" s="259"/>
      <c r="BD11" s="41"/>
      <c r="BE11" s="42"/>
      <c r="BF11" s="259" t="s">
        <v>0</v>
      </c>
      <c r="BG11" s="259"/>
      <c r="BH11" s="259"/>
      <c r="BI11" s="259"/>
      <c r="BJ11" s="41"/>
      <c r="BK11" s="42"/>
      <c r="BL11" s="259" t="s">
        <v>0</v>
      </c>
      <c r="BM11" s="259"/>
      <c r="BN11" s="259"/>
      <c r="BO11" s="259"/>
      <c r="BP11" s="41"/>
      <c r="BQ11" s="42"/>
      <c r="BR11" s="259" t="s">
        <v>0</v>
      </c>
      <c r="BS11" s="259"/>
      <c r="BT11" s="259"/>
      <c r="BU11" s="259"/>
      <c r="BV11" s="41"/>
      <c r="BW11" s="42"/>
      <c r="BX11" s="259" t="s">
        <v>0</v>
      </c>
      <c r="BY11" s="259"/>
      <c r="BZ11" s="259"/>
      <c r="CA11" s="259"/>
      <c r="CB11" s="43"/>
    </row>
    <row r="12" spans="2:80" ht="20.100000000000001" customHeight="1">
      <c r="B12" s="309"/>
      <c r="C12" s="38"/>
      <c r="D12" s="279" t="s">
        <v>3</v>
      </c>
      <c r="E12" s="280"/>
      <c r="F12" s="280"/>
      <c r="G12" s="281"/>
      <c r="H12" s="41"/>
      <c r="I12" s="56"/>
      <c r="J12" s="285">
        <v>0.43</v>
      </c>
      <c r="K12" s="286"/>
      <c r="L12" s="286"/>
      <c r="M12" s="287"/>
      <c r="N12" s="248"/>
      <c r="O12" s="249"/>
      <c r="P12" s="285">
        <f>J12</f>
        <v>0.43</v>
      </c>
      <c r="Q12" s="286"/>
      <c r="R12" s="286"/>
      <c r="S12" s="287"/>
      <c r="T12" s="248"/>
      <c r="U12" s="249"/>
      <c r="V12" s="285">
        <f>P12</f>
        <v>0.43</v>
      </c>
      <c r="W12" s="286"/>
      <c r="X12" s="286"/>
      <c r="Y12" s="287"/>
      <c r="Z12" s="248"/>
      <c r="AA12" s="249"/>
      <c r="AB12" s="285">
        <f>V12</f>
        <v>0.43</v>
      </c>
      <c r="AC12" s="286"/>
      <c r="AD12" s="286"/>
      <c r="AE12" s="287"/>
      <c r="AF12" s="248"/>
      <c r="AG12" s="249"/>
      <c r="AH12" s="285">
        <f>AB12</f>
        <v>0.43</v>
      </c>
      <c r="AI12" s="286"/>
      <c r="AJ12" s="286"/>
      <c r="AK12" s="287"/>
      <c r="AL12" s="248"/>
      <c r="AM12" s="249"/>
      <c r="AN12" s="285">
        <f>AH12</f>
        <v>0.43</v>
      </c>
      <c r="AO12" s="286"/>
      <c r="AP12" s="286"/>
      <c r="AQ12" s="287"/>
      <c r="AR12" s="248"/>
      <c r="AS12" s="249"/>
      <c r="AT12" s="285">
        <f>AN12</f>
        <v>0.43</v>
      </c>
      <c r="AU12" s="286"/>
      <c r="AV12" s="286"/>
      <c r="AW12" s="287"/>
      <c r="AX12" s="248"/>
      <c r="AY12" s="249"/>
      <c r="AZ12" s="285">
        <f>AT12</f>
        <v>0.43</v>
      </c>
      <c r="BA12" s="286"/>
      <c r="BB12" s="286"/>
      <c r="BC12" s="287"/>
      <c r="BD12" s="248"/>
      <c r="BE12" s="249"/>
      <c r="BF12" s="285">
        <f>AZ12</f>
        <v>0.43</v>
      </c>
      <c r="BG12" s="286"/>
      <c r="BH12" s="286"/>
      <c r="BI12" s="287"/>
      <c r="BJ12" s="248"/>
      <c r="BK12" s="249"/>
      <c r="BL12" s="285">
        <f>BF12</f>
        <v>0.43</v>
      </c>
      <c r="BM12" s="286"/>
      <c r="BN12" s="286"/>
      <c r="BO12" s="287"/>
      <c r="BP12" s="248"/>
      <c r="BQ12" s="249"/>
      <c r="BR12" s="285">
        <f>BL12</f>
        <v>0.43</v>
      </c>
      <c r="BS12" s="286"/>
      <c r="BT12" s="286"/>
      <c r="BU12" s="287"/>
      <c r="BV12" s="248"/>
      <c r="BW12" s="249"/>
      <c r="BX12" s="285">
        <f>BR12</f>
        <v>0.43</v>
      </c>
      <c r="BY12" s="286"/>
      <c r="BZ12" s="286"/>
      <c r="CA12" s="287"/>
      <c r="CB12" s="57"/>
    </row>
    <row r="13" spans="2:80" ht="20.100000000000001" customHeight="1" thickBot="1">
      <c r="B13" s="309"/>
      <c r="C13" s="38"/>
      <c r="D13" s="282"/>
      <c r="E13" s="283"/>
      <c r="F13" s="283"/>
      <c r="G13" s="284"/>
      <c r="H13" s="41"/>
      <c r="I13" s="56"/>
      <c r="J13" s="288"/>
      <c r="K13" s="289"/>
      <c r="L13" s="289"/>
      <c r="M13" s="290"/>
      <c r="N13" s="248"/>
      <c r="O13" s="249"/>
      <c r="P13" s="288"/>
      <c r="Q13" s="289"/>
      <c r="R13" s="289"/>
      <c r="S13" s="290"/>
      <c r="T13" s="248"/>
      <c r="U13" s="249"/>
      <c r="V13" s="288"/>
      <c r="W13" s="289"/>
      <c r="X13" s="289"/>
      <c r="Y13" s="290"/>
      <c r="Z13" s="248"/>
      <c r="AA13" s="249"/>
      <c r="AB13" s="288"/>
      <c r="AC13" s="289"/>
      <c r="AD13" s="289"/>
      <c r="AE13" s="290"/>
      <c r="AF13" s="248"/>
      <c r="AG13" s="249"/>
      <c r="AH13" s="288"/>
      <c r="AI13" s="289"/>
      <c r="AJ13" s="289"/>
      <c r="AK13" s="290"/>
      <c r="AL13" s="248"/>
      <c r="AM13" s="249"/>
      <c r="AN13" s="288"/>
      <c r="AO13" s="289"/>
      <c r="AP13" s="289"/>
      <c r="AQ13" s="290"/>
      <c r="AR13" s="248"/>
      <c r="AS13" s="249"/>
      <c r="AT13" s="288"/>
      <c r="AU13" s="289"/>
      <c r="AV13" s="289"/>
      <c r="AW13" s="290"/>
      <c r="AX13" s="248"/>
      <c r="AY13" s="249"/>
      <c r="AZ13" s="288"/>
      <c r="BA13" s="289"/>
      <c r="BB13" s="289"/>
      <c r="BC13" s="290"/>
      <c r="BD13" s="248"/>
      <c r="BE13" s="249"/>
      <c r="BF13" s="288"/>
      <c r="BG13" s="289"/>
      <c r="BH13" s="289"/>
      <c r="BI13" s="290"/>
      <c r="BJ13" s="248"/>
      <c r="BK13" s="249"/>
      <c r="BL13" s="288"/>
      <c r="BM13" s="289"/>
      <c r="BN13" s="289"/>
      <c r="BO13" s="290"/>
      <c r="BP13" s="248"/>
      <c r="BQ13" s="249"/>
      <c r="BR13" s="288"/>
      <c r="BS13" s="289"/>
      <c r="BT13" s="289"/>
      <c r="BU13" s="290"/>
      <c r="BV13" s="248"/>
      <c r="BW13" s="249"/>
      <c r="BX13" s="288"/>
      <c r="BY13" s="289"/>
      <c r="BZ13" s="289"/>
      <c r="CA13" s="290"/>
      <c r="CB13" s="57"/>
    </row>
    <row r="14" spans="2:80" ht="19.5" customHeight="1" thickBot="1">
      <c r="B14" s="309"/>
      <c r="C14" s="38"/>
      <c r="D14" s="44"/>
      <c r="E14" s="44"/>
      <c r="F14" s="44"/>
      <c r="G14" s="44"/>
      <c r="H14" s="41"/>
      <c r="I14" s="45"/>
      <c r="J14" s="278" t="s">
        <v>1</v>
      </c>
      <c r="K14" s="278"/>
      <c r="L14" s="278"/>
      <c r="M14" s="278"/>
      <c r="N14" s="41"/>
      <c r="O14" s="45"/>
      <c r="P14" s="278" t="s">
        <v>1</v>
      </c>
      <c r="Q14" s="278"/>
      <c r="R14" s="278"/>
      <c r="S14" s="278"/>
      <c r="T14" s="41"/>
      <c r="U14" s="45"/>
      <c r="V14" s="278" t="s">
        <v>1</v>
      </c>
      <c r="W14" s="278"/>
      <c r="X14" s="278"/>
      <c r="Y14" s="278"/>
      <c r="Z14" s="41"/>
      <c r="AA14" s="45"/>
      <c r="AB14" s="278" t="s">
        <v>1</v>
      </c>
      <c r="AC14" s="278"/>
      <c r="AD14" s="278"/>
      <c r="AE14" s="278"/>
      <c r="AF14" s="41"/>
      <c r="AG14" s="45"/>
      <c r="AH14" s="278" t="s">
        <v>1</v>
      </c>
      <c r="AI14" s="278"/>
      <c r="AJ14" s="278"/>
      <c r="AK14" s="278"/>
      <c r="AL14" s="41"/>
      <c r="AM14" s="45"/>
      <c r="AN14" s="278" t="s">
        <v>1</v>
      </c>
      <c r="AO14" s="278"/>
      <c r="AP14" s="278"/>
      <c r="AQ14" s="278"/>
      <c r="AR14" s="41"/>
      <c r="AS14" s="45"/>
      <c r="AT14" s="278" t="s">
        <v>1</v>
      </c>
      <c r="AU14" s="278"/>
      <c r="AV14" s="278"/>
      <c r="AW14" s="278"/>
      <c r="AX14" s="41"/>
      <c r="AY14" s="45"/>
      <c r="AZ14" s="278" t="s">
        <v>1</v>
      </c>
      <c r="BA14" s="278"/>
      <c r="BB14" s="278"/>
      <c r="BC14" s="278"/>
      <c r="BD14" s="41"/>
      <c r="BE14" s="45"/>
      <c r="BF14" s="278" t="s">
        <v>1</v>
      </c>
      <c r="BG14" s="278"/>
      <c r="BH14" s="278"/>
      <c r="BI14" s="278"/>
      <c r="BJ14" s="41"/>
      <c r="BK14" s="45"/>
      <c r="BL14" s="278" t="s">
        <v>1</v>
      </c>
      <c r="BM14" s="278"/>
      <c r="BN14" s="278"/>
      <c r="BO14" s="278"/>
      <c r="BP14" s="41"/>
      <c r="BQ14" s="45"/>
      <c r="BR14" s="278" t="s">
        <v>1</v>
      </c>
      <c r="BS14" s="278"/>
      <c r="BT14" s="278"/>
      <c r="BU14" s="278"/>
      <c r="BV14" s="41"/>
      <c r="BW14" s="45"/>
      <c r="BX14" s="278" t="s">
        <v>1</v>
      </c>
      <c r="BY14" s="278"/>
      <c r="BZ14" s="278"/>
      <c r="CA14" s="278"/>
      <c r="CB14" s="46"/>
    </row>
    <row r="15" spans="2:80" ht="48.75" customHeight="1">
      <c r="B15" s="309"/>
      <c r="C15" s="38"/>
      <c r="D15" s="305" t="s">
        <v>13</v>
      </c>
      <c r="E15" s="306"/>
      <c r="F15" s="306"/>
      <c r="G15" s="307"/>
      <c r="H15" s="41"/>
      <c r="I15" s="48"/>
      <c r="J15" s="334">
        <f>J9*J12</f>
        <v>0</v>
      </c>
      <c r="K15" s="335"/>
      <c r="L15" s="335"/>
      <c r="M15" s="336"/>
      <c r="N15" s="41"/>
      <c r="O15" s="48"/>
      <c r="P15" s="334">
        <f>P9*P12</f>
        <v>0</v>
      </c>
      <c r="Q15" s="335"/>
      <c r="R15" s="335"/>
      <c r="S15" s="336"/>
      <c r="T15" s="41"/>
      <c r="U15" s="48"/>
      <c r="V15" s="334">
        <f>V9*V12</f>
        <v>0</v>
      </c>
      <c r="W15" s="335"/>
      <c r="X15" s="335"/>
      <c r="Y15" s="336"/>
      <c r="Z15" s="41"/>
      <c r="AA15" s="48"/>
      <c r="AB15" s="334">
        <f>AB9*AB12</f>
        <v>0</v>
      </c>
      <c r="AC15" s="335"/>
      <c r="AD15" s="335"/>
      <c r="AE15" s="336"/>
      <c r="AF15" s="41"/>
      <c r="AG15" s="48"/>
      <c r="AH15" s="334">
        <f>AH9*AH12</f>
        <v>0</v>
      </c>
      <c r="AI15" s="335"/>
      <c r="AJ15" s="335"/>
      <c r="AK15" s="336"/>
      <c r="AL15" s="41"/>
      <c r="AM15" s="48"/>
      <c r="AN15" s="334">
        <f>AN9*AN12</f>
        <v>0</v>
      </c>
      <c r="AO15" s="335"/>
      <c r="AP15" s="335"/>
      <c r="AQ15" s="336"/>
      <c r="AR15" s="41"/>
      <c r="AS15" s="48"/>
      <c r="AT15" s="334">
        <f>AT9*AT12</f>
        <v>0</v>
      </c>
      <c r="AU15" s="335"/>
      <c r="AV15" s="335"/>
      <c r="AW15" s="336"/>
      <c r="AX15" s="41"/>
      <c r="AY15" s="48"/>
      <c r="AZ15" s="334">
        <f>AZ9*AZ12</f>
        <v>0</v>
      </c>
      <c r="BA15" s="335"/>
      <c r="BB15" s="335"/>
      <c r="BC15" s="336"/>
      <c r="BD15" s="41"/>
      <c r="BE15" s="48"/>
      <c r="BF15" s="334">
        <f>BF9*BF12</f>
        <v>0</v>
      </c>
      <c r="BG15" s="335"/>
      <c r="BH15" s="335"/>
      <c r="BI15" s="336"/>
      <c r="BJ15" s="41"/>
      <c r="BK15" s="48"/>
      <c r="BL15" s="334">
        <f>BL9*BL12</f>
        <v>0</v>
      </c>
      <c r="BM15" s="335"/>
      <c r="BN15" s="335"/>
      <c r="BO15" s="336"/>
      <c r="BP15" s="41"/>
      <c r="BQ15" s="48"/>
      <c r="BR15" s="334">
        <f>BR9*BR12</f>
        <v>0</v>
      </c>
      <c r="BS15" s="335"/>
      <c r="BT15" s="335"/>
      <c r="BU15" s="336"/>
      <c r="BV15" s="41"/>
      <c r="BW15" s="48"/>
      <c r="BX15" s="334">
        <f>BX9*BX12</f>
        <v>0</v>
      </c>
      <c r="BY15" s="335"/>
      <c r="BZ15" s="335"/>
      <c r="CA15" s="336"/>
      <c r="CB15" s="50"/>
    </row>
    <row r="16" spans="2:80" ht="24.95" customHeight="1" thickBot="1">
      <c r="B16" s="309"/>
      <c r="C16" s="38"/>
      <c r="D16" s="282" t="s">
        <v>5</v>
      </c>
      <c r="E16" s="283"/>
      <c r="F16" s="283"/>
      <c r="G16" s="284"/>
      <c r="H16" s="41"/>
      <c r="I16" s="48"/>
      <c r="J16" s="337">
        <f>J10*J12</f>
        <v>0</v>
      </c>
      <c r="K16" s="338"/>
      <c r="L16" s="338"/>
      <c r="M16" s="339"/>
      <c r="N16" s="41"/>
      <c r="O16" s="48"/>
      <c r="P16" s="337">
        <f>P10*P12</f>
        <v>0</v>
      </c>
      <c r="Q16" s="338"/>
      <c r="R16" s="338"/>
      <c r="S16" s="339"/>
      <c r="T16" s="41"/>
      <c r="U16" s="48"/>
      <c r="V16" s="337">
        <f>V10*V12</f>
        <v>0</v>
      </c>
      <c r="W16" s="338"/>
      <c r="X16" s="338"/>
      <c r="Y16" s="339"/>
      <c r="Z16" s="41"/>
      <c r="AA16" s="48"/>
      <c r="AB16" s="337">
        <f>AB10*AB12</f>
        <v>0</v>
      </c>
      <c r="AC16" s="338"/>
      <c r="AD16" s="338"/>
      <c r="AE16" s="339"/>
      <c r="AF16" s="41"/>
      <c r="AG16" s="48"/>
      <c r="AH16" s="337">
        <f>AH10*AH12</f>
        <v>0</v>
      </c>
      <c r="AI16" s="338"/>
      <c r="AJ16" s="338"/>
      <c r="AK16" s="339"/>
      <c r="AL16" s="41"/>
      <c r="AM16" s="48"/>
      <c r="AN16" s="337">
        <f>AN10*AN12</f>
        <v>0</v>
      </c>
      <c r="AO16" s="338"/>
      <c r="AP16" s="338"/>
      <c r="AQ16" s="339"/>
      <c r="AR16" s="41"/>
      <c r="AS16" s="48"/>
      <c r="AT16" s="337">
        <f>AT10*AT12</f>
        <v>0</v>
      </c>
      <c r="AU16" s="338"/>
      <c r="AV16" s="338"/>
      <c r="AW16" s="339"/>
      <c r="AX16" s="41"/>
      <c r="AY16" s="48"/>
      <c r="AZ16" s="337">
        <f>AZ10*AZ12</f>
        <v>0</v>
      </c>
      <c r="BA16" s="338"/>
      <c r="BB16" s="338"/>
      <c r="BC16" s="339"/>
      <c r="BD16" s="41"/>
      <c r="BE16" s="48"/>
      <c r="BF16" s="337">
        <f>BF10*BF12</f>
        <v>0</v>
      </c>
      <c r="BG16" s="338"/>
      <c r="BH16" s="338"/>
      <c r="BI16" s="339"/>
      <c r="BJ16" s="41"/>
      <c r="BK16" s="48"/>
      <c r="BL16" s="337">
        <f>BL10*BL12</f>
        <v>0</v>
      </c>
      <c r="BM16" s="338"/>
      <c r="BN16" s="338"/>
      <c r="BO16" s="339"/>
      <c r="BP16" s="41"/>
      <c r="BQ16" s="48"/>
      <c r="BR16" s="337">
        <f>BR10*BR12</f>
        <v>0</v>
      </c>
      <c r="BS16" s="338"/>
      <c r="BT16" s="338"/>
      <c r="BU16" s="339"/>
      <c r="BV16" s="41"/>
      <c r="BW16" s="48"/>
      <c r="BX16" s="337">
        <f>BX10*BX12</f>
        <v>0</v>
      </c>
      <c r="BY16" s="338"/>
      <c r="BZ16" s="338"/>
      <c r="CA16" s="339"/>
      <c r="CB16" s="50"/>
    </row>
    <row r="17" spans="2:80" ht="6.75" customHeight="1" thickBot="1">
      <c r="B17" s="309"/>
      <c r="C17" s="38"/>
      <c r="D17" s="47"/>
      <c r="E17" s="47"/>
      <c r="F17" s="47"/>
      <c r="G17" s="47"/>
      <c r="H17" s="41"/>
      <c r="I17" s="48"/>
      <c r="J17" s="49"/>
      <c r="K17" s="49"/>
      <c r="L17" s="49"/>
      <c r="M17" s="49"/>
      <c r="N17" s="41"/>
      <c r="O17" s="48"/>
      <c r="P17" s="49"/>
      <c r="Q17" s="49"/>
      <c r="R17" s="49"/>
      <c r="S17" s="49"/>
      <c r="T17" s="41"/>
      <c r="U17" s="48"/>
      <c r="V17" s="49"/>
      <c r="W17" s="49"/>
      <c r="X17" s="49"/>
      <c r="Y17" s="49"/>
      <c r="Z17" s="41"/>
      <c r="AA17" s="48"/>
      <c r="AB17" s="49"/>
      <c r="AC17" s="49"/>
      <c r="AD17" s="49"/>
      <c r="AE17" s="49"/>
      <c r="AF17" s="41"/>
      <c r="AG17" s="48"/>
      <c r="AH17" s="49"/>
      <c r="AI17" s="49"/>
      <c r="AJ17" s="49"/>
      <c r="AK17" s="49"/>
      <c r="AL17" s="41"/>
      <c r="AM17" s="48"/>
      <c r="AN17" s="49"/>
      <c r="AO17" s="49"/>
      <c r="AP17" s="49"/>
      <c r="AQ17" s="49"/>
      <c r="AR17" s="41"/>
      <c r="AS17" s="48"/>
      <c r="AT17" s="49"/>
      <c r="AU17" s="49"/>
      <c r="AV17" s="49"/>
      <c r="AW17" s="49"/>
      <c r="AX17" s="41"/>
      <c r="AY17" s="48"/>
      <c r="AZ17" s="49"/>
      <c r="BA17" s="49"/>
      <c r="BB17" s="49"/>
      <c r="BC17" s="49"/>
      <c r="BD17" s="41"/>
      <c r="BE17" s="48"/>
      <c r="BF17" s="49"/>
      <c r="BG17" s="49"/>
      <c r="BH17" s="49"/>
      <c r="BI17" s="49"/>
      <c r="BJ17" s="41"/>
      <c r="BK17" s="48"/>
      <c r="BL17" s="49"/>
      <c r="BM17" s="49"/>
      <c r="BN17" s="49"/>
      <c r="BO17" s="49"/>
      <c r="BP17" s="41"/>
      <c r="BQ17" s="48"/>
      <c r="BR17" s="49"/>
      <c r="BS17" s="49"/>
      <c r="BT17" s="49"/>
      <c r="BU17" s="49"/>
      <c r="BV17" s="41"/>
      <c r="BW17" s="48"/>
      <c r="BX17" s="49"/>
      <c r="BY17" s="49"/>
      <c r="BZ17" s="49"/>
      <c r="CA17" s="49"/>
      <c r="CB17" s="50"/>
    </row>
    <row r="18" spans="2:80" ht="27" customHeight="1">
      <c r="B18" s="309"/>
      <c r="C18" s="38"/>
      <c r="D18" s="305" t="s">
        <v>14</v>
      </c>
      <c r="E18" s="306"/>
      <c r="F18" s="306"/>
      <c r="G18" s="307"/>
      <c r="H18" s="41"/>
      <c r="I18" s="48"/>
      <c r="J18" s="365"/>
      <c r="K18" s="366"/>
      <c r="L18" s="366"/>
      <c r="M18" s="367"/>
      <c r="N18" s="41"/>
      <c r="O18" s="48"/>
      <c r="P18" s="365"/>
      <c r="Q18" s="366"/>
      <c r="R18" s="366"/>
      <c r="S18" s="367"/>
      <c r="T18" s="41"/>
      <c r="U18" s="48"/>
      <c r="V18" s="365"/>
      <c r="W18" s="366"/>
      <c r="X18" s="366"/>
      <c r="Y18" s="367"/>
      <c r="Z18" s="41"/>
      <c r="AA18" s="48"/>
      <c r="AB18" s="365"/>
      <c r="AC18" s="366"/>
      <c r="AD18" s="366"/>
      <c r="AE18" s="367"/>
      <c r="AF18" s="41"/>
      <c r="AG18" s="48"/>
      <c r="AH18" s="365"/>
      <c r="AI18" s="366"/>
      <c r="AJ18" s="366"/>
      <c r="AK18" s="367"/>
      <c r="AL18" s="41"/>
      <c r="AM18" s="48"/>
      <c r="AN18" s="365"/>
      <c r="AO18" s="366"/>
      <c r="AP18" s="366"/>
      <c r="AQ18" s="367"/>
      <c r="AR18" s="41"/>
      <c r="AS18" s="48"/>
      <c r="AT18" s="365"/>
      <c r="AU18" s="366"/>
      <c r="AV18" s="366"/>
      <c r="AW18" s="367"/>
      <c r="AX18" s="41"/>
      <c r="AY18" s="48"/>
      <c r="AZ18" s="365"/>
      <c r="BA18" s="366"/>
      <c r="BB18" s="366"/>
      <c r="BC18" s="367"/>
      <c r="BD18" s="41"/>
      <c r="BE18" s="48"/>
      <c r="BF18" s="365"/>
      <c r="BG18" s="366"/>
      <c r="BH18" s="366"/>
      <c r="BI18" s="367"/>
      <c r="BJ18" s="41"/>
      <c r="BK18" s="48"/>
      <c r="BL18" s="365"/>
      <c r="BM18" s="366"/>
      <c r="BN18" s="366"/>
      <c r="BO18" s="367"/>
      <c r="BP18" s="41"/>
      <c r="BQ18" s="48"/>
      <c r="BR18" s="365"/>
      <c r="BS18" s="366"/>
      <c r="BT18" s="366"/>
      <c r="BU18" s="367"/>
      <c r="BV18" s="41"/>
      <c r="BW18" s="48"/>
      <c r="BX18" s="365"/>
      <c r="BY18" s="366"/>
      <c r="BZ18" s="366"/>
      <c r="CA18" s="367"/>
      <c r="CB18" s="50"/>
    </row>
    <row r="19" spans="2:80" ht="24.95" customHeight="1" thickBot="1">
      <c r="B19" s="309"/>
      <c r="C19" s="38"/>
      <c r="D19" s="282" t="s">
        <v>10</v>
      </c>
      <c r="E19" s="283"/>
      <c r="F19" s="283"/>
      <c r="G19" s="284"/>
      <c r="H19" s="41"/>
      <c r="I19" s="48"/>
      <c r="J19" s="368"/>
      <c r="K19" s="369"/>
      <c r="L19" s="369"/>
      <c r="M19" s="370"/>
      <c r="N19" s="41"/>
      <c r="O19" s="48"/>
      <c r="P19" s="396"/>
      <c r="Q19" s="397"/>
      <c r="R19" s="397"/>
      <c r="S19" s="398"/>
      <c r="T19" s="41"/>
      <c r="U19" s="48"/>
      <c r="V19" s="396"/>
      <c r="W19" s="397"/>
      <c r="X19" s="397"/>
      <c r="Y19" s="398"/>
      <c r="Z19" s="41"/>
      <c r="AA19" s="48"/>
      <c r="AB19" s="396"/>
      <c r="AC19" s="397"/>
      <c r="AD19" s="397"/>
      <c r="AE19" s="398"/>
      <c r="AF19" s="41"/>
      <c r="AG19" s="48"/>
      <c r="AH19" s="396"/>
      <c r="AI19" s="397"/>
      <c r="AJ19" s="397"/>
      <c r="AK19" s="398"/>
      <c r="AL19" s="41"/>
      <c r="AM19" s="48"/>
      <c r="AN19" s="396"/>
      <c r="AO19" s="397"/>
      <c r="AP19" s="397"/>
      <c r="AQ19" s="398"/>
      <c r="AR19" s="41"/>
      <c r="AS19" s="48"/>
      <c r="AT19" s="396"/>
      <c r="AU19" s="397"/>
      <c r="AV19" s="397"/>
      <c r="AW19" s="398"/>
      <c r="AX19" s="41"/>
      <c r="AY19" s="48"/>
      <c r="AZ19" s="396"/>
      <c r="BA19" s="397"/>
      <c r="BB19" s="397"/>
      <c r="BC19" s="398"/>
      <c r="BD19" s="41"/>
      <c r="BE19" s="48"/>
      <c r="BF19" s="396"/>
      <c r="BG19" s="397"/>
      <c r="BH19" s="397"/>
      <c r="BI19" s="398"/>
      <c r="BJ19" s="41"/>
      <c r="BK19" s="48"/>
      <c r="BL19" s="396"/>
      <c r="BM19" s="397"/>
      <c r="BN19" s="397"/>
      <c r="BO19" s="398"/>
      <c r="BP19" s="41"/>
      <c r="BQ19" s="48"/>
      <c r="BR19" s="396"/>
      <c r="BS19" s="397"/>
      <c r="BT19" s="397"/>
      <c r="BU19" s="398"/>
      <c r="BV19" s="41"/>
      <c r="BW19" s="48"/>
      <c r="BX19" s="396"/>
      <c r="BY19" s="397"/>
      <c r="BZ19" s="397"/>
      <c r="CA19" s="398"/>
      <c r="CB19" s="50"/>
    </row>
    <row r="20" spans="2:80" ht="9" customHeight="1" thickBot="1">
      <c r="B20" s="310"/>
      <c r="C20" s="40"/>
      <c r="D20" s="51"/>
      <c r="E20" s="51"/>
      <c r="F20" s="51"/>
      <c r="G20" s="51"/>
      <c r="H20" s="52"/>
      <c r="I20" s="53"/>
      <c r="J20" s="54"/>
      <c r="K20" s="54"/>
      <c r="L20" s="54"/>
      <c r="M20" s="54"/>
      <c r="N20" s="52"/>
      <c r="O20" s="53"/>
      <c r="P20" s="54"/>
      <c r="Q20" s="54"/>
      <c r="R20" s="54"/>
      <c r="S20" s="54"/>
      <c r="T20" s="52"/>
      <c r="U20" s="53"/>
      <c r="V20" s="54"/>
      <c r="W20" s="54"/>
      <c r="X20" s="54"/>
      <c r="Y20" s="54"/>
      <c r="Z20" s="52"/>
      <c r="AA20" s="53"/>
      <c r="AB20" s="54"/>
      <c r="AC20" s="54"/>
      <c r="AD20" s="54"/>
      <c r="AE20" s="54"/>
      <c r="AF20" s="52"/>
      <c r="AG20" s="53"/>
      <c r="AH20" s="54"/>
      <c r="AI20" s="54"/>
      <c r="AJ20" s="54"/>
      <c r="AK20" s="54"/>
      <c r="AL20" s="52"/>
      <c r="AM20" s="53"/>
      <c r="AN20" s="54"/>
      <c r="AO20" s="54"/>
      <c r="AP20" s="54"/>
      <c r="AQ20" s="54"/>
      <c r="AR20" s="52"/>
      <c r="AS20" s="53"/>
      <c r="AT20" s="54"/>
      <c r="AU20" s="54"/>
      <c r="AV20" s="54"/>
      <c r="AW20" s="54"/>
      <c r="AX20" s="52"/>
      <c r="AY20" s="53"/>
      <c r="AZ20" s="54"/>
      <c r="BA20" s="54"/>
      <c r="BB20" s="54"/>
      <c r="BC20" s="54"/>
      <c r="BD20" s="52"/>
      <c r="BE20" s="53"/>
      <c r="BF20" s="54"/>
      <c r="BG20" s="54"/>
      <c r="BH20" s="54"/>
      <c r="BI20" s="54"/>
      <c r="BJ20" s="52"/>
      <c r="BK20" s="53"/>
      <c r="BL20" s="54"/>
      <c r="BM20" s="54"/>
      <c r="BN20" s="54"/>
      <c r="BO20" s="54"/>
      <c r="BP20" s="52"/>
      <c r="BQ20" s="53"/>
      <c r="BR20" s="54"/>
      <c r="BS20" s="54"/>
      <c r="BT20" s="54"/>
      <c r="BU20" s="54"/>
      <c r="BV20" s="52"/>
      <c r="BW20" s="53"/>
      <c r="BX20" s="54"/>
      <c r="BY20" s="54"/>
      <c r="BZ20" s="54"/>
      <c r="CA20" s="54"/>
      <c r="CB20" s="55"/>
    </row>
    <row r="21" spans="2:80" ht="9.9499999999999993" customHeight="1">
      <c r="B21" s="21"/>
      <c r="C21" s="21"/>
      <c r="D21" s="22"/>
      <c r="E21" s="22"/>
      <c r="F21" s="22"/>
      <c r="G21" s="22"/>
      <c r="H21" s="23"/>
      <c r="I21" s="24"/>
      <c r="J21" s="22"/>
      <c r="K21" s="22"/>
      <c r="L21" s="22"/>
      <c r="M21" s="22"/>
      <c r="N21" s="22"/>
      <c r="O21" s="24"/>
      <c r="P21" s="22"/>
      <c r="Q21" s="22"/>
      <c r="R21" s="22"/>
      <c r="S21" s="22"/>
      <c r="T21" s="22"/>
      <c r="U21" s="24"/>
      <c r="V21" s="22"/>
      <c r="W21" s="22"/>
      <c r="X21" s="22"/>
      <c r="Y21" s="22"/>
      <c r="Z21" s="22"/>
      <c r="AA21" s="24"/>
      <c r="AB21" s="22"/>
      <c r="AC21" s="22"/>
      <c r="AD21" s="22"/>
      <c r="AE21" s="22"/>
      <c r="AF21" s="22"/>
      <c r="AG21" s="24"/>
      <c r="AH21" s="22"/>
      <c r="AI21" s="22"/>
      <c r="AJ21" s="22"/>
      <c r="AK21" s="22"/>
      <c r="AL21" s="22"/>
      <c r="AM21" s="24"/>
      <c r="AN21" s="22"/>
      <c r="AO21" s="22"/>
      <c r="AP21" s="22"/>
      <c r="AQ21" s="22"/>
      <c r="AR21" s="22"/>
      <c r="AS21" s="24"/>
      <c r="AT21" s="22"/>
      <c r="AU21" s="22"/>
      <c r="AV21" s="22"/>
      <c r="AW21" s="22"/>
      <c r="AX21" s="22"/>
      <c r="AY21" s="24"/>
      <c r="AZ21" s="22"/>
      <c r="BA21" s="22"/>
      <c r="BB21" s="22"/>
      <c r="BC21" s="22"/>
      <c r="BD21" s="22"/>
      <c r="BE21" s="24"/>
      <c r="BF21" s="22"/>
      <c r="BG21" s="22"/>
      <c r="BH21" s="22"/>
      <c r="BI21" s="22"/>
      <c r="BJ21" s="22"/>
      <c r="BK21" s="24"/>
      <c r="BL21" s="22"/>
      <c r="BM21" s="22"/>
      <c r="BN21" s="22"/>
      <c r="BO21" s="22"/>
      <c r="BP21" s="22"/>
      <c r="BQ21" s="24"/>
      <c r="BR21" s="22"/>
      <c r="BS21" s="22"/>
      <c r="BT21" s="22"/>
      <c r="BU21" s="22"/>
      <c r="BV21" s="22"/>
      <c r="BW21" s="24"/>
      <c r="BX21" s="22"/>
      <c r="BY21" s="22"/>
      <c r="BZ21" s="22"/>
      <c r="CA21" s="22"/>
      <c r="CB21" s="22"/>
    </row>
    <row r="22" spans="2:80" ht="9.9499999999999993" customHeight="1" thickBot="1">
      <c r="D22" s="11"/>
      <c r="E22" s="11"/>
      <c r="F22" s="11"/>
      <c r="G22" s="11"/>
      <c r="H22" s="17"/>
      <c r="I22" s="18"/>
      <c r="J22" s="11"/>
      <c r="K22" s="11"/>
      <c r="L22" s="11"/>
      <c r="M22" s="11"/>
      <c r="N22" s="11"/>
      <c r="O22" s="18"/>
      <c r="P22" s="11"/>
      <c r="Q22" s="11"/>
      <c r="R22" s="11"/>
      <c r="S22" s="11"/>
      <c r="T22" s="11"/>
      <c r="U22" s="18"/>
      <c r="V22" s="11"/>
      <c r="W22" s="11"/>
      <c r="X22" s="11"/>
      <c r="Y22" s="11"/>
      <c r="Z22" s="11"/>
      <c r="AA22" s="18"/>
      <c r="AB22" s="11"/>
      <c r="AC22" s="11"/>
      <c r="AD22" s="11"/>
      <c r="AE22" s="11"/>
      <c r="AF22" s="11"/>
      <c r="AG22" s="18"/>
      <c r="AH22" s="11"/>
      <c r="AI22" s="11"/>
      <c r="AJ22" s="11"/>
      <c r="AK22" s="11"/>
      <c r="AL22" s="11"/>
      <c r="AM22" s="18"/>
      <c r="AN22" s="11"/>
      <c r="AO22" s="11"/>
      <c r="AP22" s="11"/>
      <c r="AQ22" s="11"/>
      <c r="AR22" s="11"/>
      <c r="AS22" s="18"/>
      <c r="AT22" s="11"/>
      <c r="AU22" s="11"/>
      <c r="AV22" s="11"/>
      <c r="AW22" s="11"/>
      <c r="AX22" s="11"/>
      <c r="AY22" s="18"/>
      <c r="AZ22" s="11"/>
      <c r="BA22" s="11"/>
      <c r="BB22" s="11"/>
      <c r="BC22" s="11"/>
      <c r="BD22" s="11"/>
      <c r="BE22" s="18"/>
      <c r="BF22" s="11"/>
      <c r="BG22" s="11"/>
      <c r="BH22" s="11"/>
      <c r="BI22" s="11"/>
      <c r="BJ22" s="11"/>
      <c r="BK22" s="18"/>
      <c r="BL22" s="11"/>
      <c r="BM22" s="11"/>
      <c r="BN22" s="11"/>
      <c r="BO22" s="11"/>
      <c r="BP22" s="11"/>
      <c r="BQ22" s="18"/>
      <c r="BR22" s="11"/>
      <c r="BS22" s="11"/>
      <c r="BT22" s="11"/>
      <c r="BU22" s="11"/>
      <c r="BV22" s="11"/>
      <c r="BW22" s="18"/>
      <c r="BX22" s="11"/>
      <c r="BY22" s="11"/>
      <c r="BZ22" s="11"/>
      <c r="CA22" s="11"/>
      <c r="CB22" s="11"/>
    </row>
    <row r="23" spans="2:80" ht="9.9499999999999993" customHeight="1" thickBot="1">
      <c r="B23" s="311" t="s">
        <v>16</v>
      </c>
      <c r="C23" s="58"/>
      <c r="D23" s="59"/>
      <c r="E23" s="59"/>
      <c r="F23" s="59"/>
      <c r="G23" s="59"/>
      <c r="H23" s="60"/>
      <c r="I23" s="61"/>
      <c r="J23" s="59"/>
      <c r="K23" s="59"/>
      <c r="L23" s="59"/>
      <c r="M23" s="59"/>
      <c r="N23" s="60"/>
      <c r="O23" s="61"/>
      <c r="P23" s="59"/>
      <c r="Q23" s="59"/>
      <c r="R23" s="59"/>
      <c r="S23" s="59"/>
      <c r="T23" s="60"/>
      <c r="U23" s="61"/>
      <c r="V23" s="59"/>
      <c r="W23" s="59"/>
      <c r="X23" s="59"/>
      <c r="Y23" s="59"/>
      <c r="Z23" s="60"/>
      <c r="AA23" s="61"/>
      <c r="AB23" s="59"/>
      <c r="AC23" s="59"/>
      <c r="AD23" s="59"/>
      <c r="AE23" s="59"/>
      <c r="AF23" s="60"/>
      <c r="AG23" s="61"/>
      <c r="AH23" s="59"/>
      <c r="AI23" s="59"/>
      <c r="AJ23" s="59"/>
      <c r="AK23" s="59"/>
      <c r="AL23" s="60"/>
      <c r="AM23" s="61"/>
      <c r="AN23" s="59"/>
      <c r="AO23" s="59"/>
      <c r="AP23" s="59"/>
      <c r="AQ23" s="59"/>
      <c r="AR23" s="60"/>
      <c r="AS23" s="61"/>
      <c r="AT23" s="59"/>
      <c r="AU23" s="59"/>
      <c r="AV23" s="59"/>
      <c r="AW23" s="59"/>
      <c r="AX23" s="60"/>
      <c r="AY23" s="61"/>
      <c r="AZ23" s="59"/>
      <c r="BA23" s="59"/>
      <c r="BB23" s="59"/>
      <c r="BC23" s="59"/>
      <c r="BD23" s="60"/>
      <c r="BE23" s="61"/>
      <c r="BF23" s="59"/>
      <c r="BG23" s="59"/>
      <c r="BH23" s="59"/>
      <c r="BI23" s="59"/>
      <c r="BJ23" s="60"/>
      <c r="BK23" s="61"/>
      <c r="BL23" s="59"/>
      <c r="BM23" s="59"/>
      <c r="BN23" s="59"/>
      <c r="BO23" s="59"/>
      <c r="BP23" s="60"/>
      <c r="BQ23" s="61"/>
      <c r="BR23" s="59"/>
      <c r="BS23" s="59"/>
      <c r="BT23" s="59"/>
      <c r="BU23" s="59"/>
      <c r="BV23" s="60"/>
      <c r="BW23" s="61"/>
      <c r="BX23" s="59"/>
      <c r="BY23" s="59"/>
      <c r="BZ23" s="59"/>
      <c r="CA23" s="59"/>
      <c r="CB23" s="62"/>
    </row>
    <row r="24" spans="2:80" ht="49.5" customHeight="1">
      <c r="B24" s="312"/>
      <c r="C24" s="63"/>
      <c r="D24" s="325" t="s">
        <v>8</v>
      </c>
      <c r="E24" s="326"/>
      <c r="F24" s="326"/>
      <c r="G24" s="327"/>
      <c r="H24" s="64"/>
      <c r="I24" s="65"/>
      <c r="J24" s="361"/>
      <c r="K24" s="362"/>
      <c r="L24" s="362"/>
      <c r="M24" s="363"/>
      <c r="N24" s="64"/>
      <c r="O24" s="65"/>
      <c r="P24" s="361"/>
      <c r="Q24" s="362"/>
      <c r="R24" s="362"/>
      <c r="S24" s="363"/>
      <c r="T24" s="64"/>
      <c r="U24" s="65"/>
      <c r="V24" s="361"/>
      <c r="W24" s="362"/>
      <c r="X24" s="362"/>
      <c r="Y24" s="363"/>
      <c r="Z24" s="64"/>
      <c r="AA24" s="65"/>
      <c r="AB24" s="361"/>
      <c r="AC24" s="362"/>
      <c r="AD24" s="362"/>
      <c r="AE24" s="363"/>
      <c r="AF24" s="64"/>
      <c r="AG24" s="65"/>
      <c r="AH24" s="361"/>
      <c r="AI24" s="362"/>
      <c r="AJ24" s="362"/>
      <c r="AK24" s="363"/>
      <c r="AL24" s="64"/>
      <c r="AM24" s="65"/>
      <c r="AN24" s="361"/>
      <c r="AO24" s="362"/>
      <c r="AP24" s="362"/>
      <c r="AQ24" s="363"/>
      <c r="AR24" s="64"/>
      <c r="AS24" s="65"/>
      <c r="AT24" s="361"/>
      <c r="AU24" s="362"/>
      <c r="AV24" s="362"/>
      <c r="AW24" s="363"/>
      <c r="AX24" s="64"/>
      <c r="AY24" s="65"/>
      <c r="AZ24" s="361"/>
      <c r="BA24" s="362"/>
      <c r="BB24" s="362"/>
      <c r="BC24" s="363"/>
      <c r="BD24" s="64"/>
      <c r="BE24" s="65"/>
      <c r="BF24" s="361"/>
      <c r="BG24" s="362"/>
      <c r="BH24" s="362"/>
      <c r="BI24" s="363"/>
      <c r="BJ24" s="64"/>
      <c r="BK24" s="65"/>
      <c r="BL24" s="361"/>
      <c r="BM24" s="362"/>
      <c r="BN24" s="362"/>
      <c r="BO24" s="363"/>
      <c r="BP24" s="64"/>
      <c r="BQ24" s="65"/>
      <c r="BR24" s="361"/>
      <c r="BS24" s="362"/>
      <c r="BT24" s="362"/>
      <c r="BU24" s="363"/>
      <c r="BV24" s="64"/>
      <c r="BW24" s="65"/>
      <c r="BX24" s="361"/>
      <c r="BY24" s="362"/>
      <c r="BZ24" s="362"/>
      <c r="CA24" s="363"/>
      <c r="CB24" s="66"/>
    </row>
    <row r="25" spans="2:80" ht="24.95" customHeight="1" thickBot="1">
      <c r="B25" s="312"/>
      <c r="C25" s="63"/>
      <c r="D25" s="328" t="s">
        <v>5</v>
      </c>
      <c r="E25" s="329"/>
      <c r="F25" s="329"/>
      <c r="G25" s="330"/>
      <c r="H25" s="64"/>
      <c r="I25" s="79"/>
      <c r="J25" s="331"/>
      <c r="K25" s="332"/>
      <c r="L25" s="332"/>
      <c r="M25" s="333"/>
      <c r="N25" s="64"/>
      <c r="O25" s="79"/>
      <c r="P25" s="331"/>
      <c r="Q25" s="332"/>
      <c r="R25" s="332"/>
      <c r="S25" s="333"/>
      <c r="T25" s="64"/>
      <c r="U25" s="79"/>
      <c r="V25" s="331"/>
      <c r="W25" s="332"/>
      <c r="X25" s="332"/>
      <c r="Y25" s="333"/>
      <c r="Z25" s="64"/>
      <c r="AA25" s="79"/>
      <c r="AB25" s="331"/>
      <c r="AC25" s="332"/>
      <c r="AD25" s="332"/>
      <c r="AE25" s="333"/>
      <c r="AF25" s="64"/>
      <c r="AG25" s="79"/>
      <c r="AH25" s="331"/>
      <c r="AI25" s="332"/>
      <c r="AJ25" s="332"/>
      <c r="AK25" s="333"/>
      <c r="AL25" s="64"/>
      <c r="AM25" s="79"/>
      <c r="AN25" s="331"/>
      <c r="AO25" s="332"/>
      <c r="AP25" s="332"/>
      <c r="AQ25" s="333"/>
      <c r="AR25" s="64"/>
      <c r="AS25" s="79"/>
      <c r="AT25" s="331"/>
      <c r="AU25" s="332"/>
      <c r="AV25" s="332"/>
      <c r="AW25" s="333"/>
      <c r="AX25" s="64"/>
      <c r="AY25" s="79"/>
      <c r="AZ25" s="331"/>
      <c r="BA25" s="332"/>
      <c r="BB25" s="332"/>
      <c r="BC25" s="333"/>
      <c r="BD25" s="64"/>
      <c r="BE25" s="79"/>
      <c r="BF25" s="331"/>
      <c r="BG25" s="332"/>
      <c r="BH25" s="332"/>
      <c r="BI25" s="333"/>
      <c r="BJ25" s="64"/>
      <c r="BK25" s="79"/>
      <c r="BL25" s="331"/>
      <c r="BM25" s="332"/>
      <c r="BN25" s="332"/>
      <c r="BO25" s="333"/>
      <c r="BP25" s="64"/>
      <c r="BQ25" s="79"/>
      <c r="BR25" s="331"/>
      <c r="BS25" s="332"/>
      <c r="BT25" s="332"/>
      <c r="BU25" s="333"/>
      <c r="BV25" s="64"/>
      <c r="BW25" s="79"/>
      <c r="BX25" s="331"/>
      <c r="BY25" s="332"/>
      <c r="BZ25" s="332"/>
      <c r="CA25" s="333"/>
      <c r="CB25" s="81"/>
    </row>
    <row r="26" spans="2:80" ht="20.100000000000001" customHeight="1" thickBot="1">
      <c r="B26" s="312"/>
      <c r="C26" s="63"/>
      <c r="D26" s="64"/>
      <c r="E26" s="64"/>
      <c r="F26" s="64"/>
      <c r="G26" s="64"/>
      <c r="H26" s="64"/>
      <c r="I26" s="65"/>
      <c r="J26" s="364" t="s">
        <v>0</v>
      </c>
      <c r="K26" s="364"/>
      <c r="L26" s="364"/>
      <c r="M26" s="364"/>
      <c r="N26" s="64"/>
      <c r="O26" s="65"/>
      <c r="P26" s="364" t="s">
        <v>0</v>
      </c>
      <c r="Q26" s="364"/>
      <c r="R26" s="364"/>
      <c r="S26" s="364"/>
      <c r="T26" s="64"/>
      <c r="U26" s="65"/>
      <c r="V26" s="364" t="s">
        <v>0</v>
      </c>
      <c r="W26" s="364"/>
      <c r="X26" s="364"/>
      <c r="Y26" s="364"/>
      <c r="Z26" s="64"/>
      <c r="AA26" s="65"/>
      <c r="AB26" s="364" t="s">
        <v>0</v>
      </c>
      <c r="AC26" s="364"/>
      <c r="AD26" s="364"/>
      <c r="AE26" s="364"/>
      <c r="AF26" s="64"/>
      <c r="AG26" s="65"/>
      <c r="AH26" s="364" t="s">
        <v>0</v>
      </c>
      <c r="AI26" s="364"/>
      <c r="AJ26" s="364"/>
      <c r="AK26" s="364"/>
      <c r="AL26" s="64"/>
      <c r="AM26" s="65"/>
      <c r="AN26" s="364" t="s">
        <v>0</v>
      </c>
      <c r="AO26" s="364"/>
      <c r="AP26" s="364"/>
      <c r="AQ26" s="364"/>
      <c r="AR26" s="64"/>
      <c r="AS26" s="65"/>
      <c r="AT26" s="364" t="s">
        <v>0</v>
      </c>
      <c r="AU26" s="364"/>
      <c r="AV26" s="364"/>
      <c r="AW26" s="364"/>
      <c r="AX26" s="64"/>
      <c r="AY26" s="65"/>
      <c r="AZ26" s="364" t="s">
        <v>0</v>
      </c>
      <c r="BA26" s="364"/>
      <c r="BB26" s="364"/>
      <c r="BC26" s="364"/>
      <c r="BD26" s="64"/>
      <c r="BE26" s="65"/>
      <c r="BF26" s="364" t="s">
        <v>0</v>
      </c>
      <c r="BG26" s="364"/>
      <c r="BH26" s="364"/>
      <c r="BI26" s="364"/>
      <c r="BJ26" s="64"/>
      <c r="BK26" s="65"/>
      <c r="BL26" s="364" t="s">
        <v>0</v>
      </c>
      <c r="BM26" s="364"/>
      <c r="BN26" s="364"/>
      <c r="BO26" s="364"/>
      <c r="BP26" s="64"/>
      <c r="BQ26" s="65"/>
      <c r="BR26" s="364" t="s">
        <v>0</v>
      </c>
      <c r="BS26" s="364"/>
      <c r="BT26" s="364"/>
      <c r="BU26" s="364"/>
      <c r="BV26" s="64"/>
      <c r="BW26" s="65"/>
      <c r="BX26" s="364" t="s">
        <v>0</v>
      </c>
      <c r="BY26" s="364"/>
      <c r="BZ26" s="364"/>
      <c r="CA26" s="364"/>
      <c r="CB26" s="66"/>
    </row>
    <row r="27" spans="2:80" ht="20.100000000000001" customHeight="1">
      <c r="B27" s="312"/>
      <c r="C27" s="63"/>
      <c r="D27" s="260" t="s">
        <v>3</v>
      </c>
      <c r="E27" s="261"/>
      <c r="F27" s="261"/>
      <c r="G27" s="262"/>
      <c r="H27" s="64"/>
      <c r="I27" s="80"/>
      <c r="J27" s="269">
        <f>IF(D29="都市ガス",2.2,6)</f>
        <v>2.2000000000000002</v>
      </c>
      <c r="K27" s="270"/>
      <c r="L27" s="270"/>
      <c r="M27" s="271"/>
      <c r="N27" s="64"/>
      <c r="O27" s="80"/>
      <c r="P27" s="269">
        <f>J27</f>
        <v>2.2000000000000002</v>
      </c>
      <c r="Q27" s="270"/>
      <c r="R27" s="270"/>
      <c r="S27" s="271"/>
      <c r="T27" s="64"/>
      <c r="U27" s="80"/>
      <c r="V27" s="269">
        <f>P27</f>
        <v>2.2000000000000002</v>
      </c>
      <c r="W27" s="270"/>
      <c r="X27" s="270"/>
      <c r="Y27" s="271"/>
      <c r="Z27" s="64"/>
      <c r="AA27" s="80"/>
      <c r="AB27" s="269">
        <f>V27</f>
        <v>2.2000000000000002</v>
      </c>
      <c r="AC27" s="270"/>
      <c r="AD27" s="270"/>
      <c r="AE27" s="271"/>
      <c r="AF27" s="64"/>
      <c r="AG27" s="80"/>
      <c r="AH27" s="269">
        <f>AB27</f>
        <v>2.2000000000000002</v>
      </c>
      <c r="AI27" s="270"/>
      <c r="AJ27" s="270"/>
      <c r="AK27" s="271"/>
      <c r="AL27" s="64"/>
      <c r="AM27" s="80"/>
      <c r="AN27" s="269">
        <f>AH27</f>
        <v>2.2000000000000002</v>
      </c>
      <c r="AO27" s="270"/>
      <c r="AP27" s="270"/>
      <c r="AQ27" s="271"/>
      <c r="AR27" s="64"/>
      <c r="AS27" s="80"/>
      <c r="AT27" s="269">
        <f>AN27</f>
        <v>2.2000000000000002</v>
      </c>
      <c r="AU27" s="270"/>
      <c r="AV27" s="270"/>
      <c r="AW27" s="271"/>
      <c r="AX27" s="64"/>
      <c r="AY27" s="80"/>
      <c r="AZ27" s="269">
        <f>AT27</f>
        <v>2.2000000000000002</v>
      </c>
      <c r="BA27" s="270"/>
      <c r="BB27" s="270"/>
      <c r="BC27" s="271"/>
      <c r="BD27" s="64"/>
      <c r="BE27" s="80"/>
      <c r="BF27" s="269">
        <f>AZ27</f>
        <v>2.2000000000000002</v>
      </c>
      <c r="BG27" s="270"/>
      <c r="BH27" s="270"/>
      <c r="BI27" s="271"/>
      <c r="BJ27" s="64"/>
      <c r="BK27" s="80"/>
      <c r="BL27" s="269">
        <f>BF27</f>
        <v>2.2000000000000002</v>
      </c>
      <c r="BM27" s="270"/>
      <c r="BN27" s="270"/>
      <c r="BO27" s="271"/>
      <c r="BP27" s="64"/>
      <c r="BQ27" s="80"/>
      <c r="BR27" s="269">
        <f>BL27</f>
        <v>2.2000000000000002</v>
      </c>
      <c r="BS27" s="270"/>
      <c r="BT27" s="270"/>
      <c r="BU27" s="271"/>
      <c r="BV27" s="64"/>
      <c r="BW27" s="80"/>
      <c r="BX27" s="269">
        <f>BR27</f>
        <v>2.2000000000000002</v>
      </c>
      <c r="BY27" s="270"/>
      <c r="BZ27" s="270"/>
      <c r="CA27" s="271"/>
      <c r="CB27" s="82"/>
    </row>
    <row r="28" spans="2:80" ht="20.100000000000001" customHeight="1">
      <c r="B28" s="312"/>
      <c r="C28" s="63"/>
      <c r="D28" s="263"/>
      <c r="E28" s="264"/>
      <c r="F28" s="264"/>
      <c r="G28" s="265"/>
      <c r="H28" s="64"/>
      <c r="I28" s="80"/>
      <c r="J28" s="272"/>
      <c r="K28" s="273"/>
      <c r="L28" s="273"/>
      <c r="M28" s="274"/>
      <c r="N28" s="64"/>
      <c r="O28" s="80"/>
      <c r="P28" s="272"/>
      <c r="Q28" s="273"/>
      <c r="R28" s="273"/>
      <c r="S28" s="274"/>
      <c r="T28" s="64"/>
      <c r="U28" s="80"/>
      <c r="V28" s="272"/>
      <c r="W28" s="273"/>
      <c r="X28" s="273"/>
      <c r="Y28" s="274"/>
      <c r="Z28" s="64"/>
      <c r="AA28" s="80"/>
      <c r="AB28" s="272"/>
      <c r="AC28" s="273"/>
      <c r="AD28" s="273"/>
      <c r="AE28" s="274"/>
      <c r="AF28" s="64"/>
      <c r="AG28" s="80"/>
      <c r="AH28" s="272"/>
      <c r="AI28" s="273"/>
      <c r="AJ28" s="273"/>
      <c r="AK28" s="274"/>
      <c r="AL28" s="64"/>
      <c r="AM28" s="80"/>
      <c r="AN28" s="272"/>
      <c r="AO28" s="273"/>
      <c r="AP28" s="273"/>
      <c r="AQ28" s="274"/>
      <c r="AR28" s="64"/>
      <c r="AS28" s="80"/>
      <c r="AT28" s="272"/>
      <c r="AU28" s="273"/>
      <c r="AV28" s="273"/>
      <c r="AW28" s="274"/>
      <c r="AX28" s="64"/>
      <c r="AY28" s="80"/>
      <c r="AZ28" s="272"/>
      <c r="BA28" s="273"/>
      <c r="BB28" s="273"/>
      <c r="BC28" s="274"/>
      <c r="BD28" s="64"/>
      <c r="BE28" s="80"/>
      <c r="BF28" s="272"/>
      <c r="BG28" s="273"/>
      <c r="BH28" s="273"/>
      <c r="BI28" s="274"/>
      <c r="BJ28" s="64"/>
      <c r="BK28" s="80"/>
      <c r="BL28" s="272"/>
      <c r="BM28" s="273"/>
      <c r="BN28" s="273"/>
      <c r="BO28" s="274"/>
      <c r="BP28" s="64"/>
      <c r="BQ28" s="80"/>
      <c r="BR28" s="272"/>
      <c r="BS28" s="273"/>
      <c r="BT28" s="273"/>
      <c r="BU28" s="274"/>
      <c r="BV28" s="64"/>
      <c r="BW28" s="80"/>
      <c r="BX28" s="272"/>
      <c r="BY28" s="273"/>
      <c r="BZ28" s="273"/>
      <c r="CA28" s="274"/>
      <c r="CB28" s="82"/>
    </row>
    <row r="29" spans="2:80" ht="20.100000000000001" customHeight="1" thickBot="1">
      <c r="B29" s="312"/>
      <c r="C29" s="63"/>
      <c r="D29" s="266" t="s">
        <v>9</v>
      </c>
      <c r="E29" s="267"/>
      <c r="F29" s="267"/>
      <c r="G29" s="268"/>
      <c r="H29" s="64"/>
      <c r="I29" s="65"/>
      <c r="J29" s="275"/>
      <c r="K29" s="276"/>
      <c r="L29" s="276"/>
      <c r="M29" s="277"/>
      <c r="N29" s="64"/>
      <c r="O29" s="65"/>
      <c r="P29" s="275"/>
      <c r="Q29" s="276"/>
      <c r="R29" s="276"/>
      <c r="S29" s="277"/>
      <c r="T29" s="64"/>
      <c r="U29" s="65"/>
      <c r="V29" s="275"/>
      <c r="W29" s="276"/>
      <c r="X29" s="276"/>
      <c r="Y29" s="277"/>
      <c r="Z29" s="64"/>
      <c r="AA29" s="65"/>
      <c r="AB29" s="275"/>
      <c r="AC29" s="276"/>
      <c r="AD29" s="276"/>
      <c r="AE29" s="277"/>
      <c r="AF29" s="64"/>
      <c r="AG29" s="65"/>
      <c r="AH29" s="275"/>
      <c r="AI29" s="276"/>
      <c r="AJ29" s="276"/>
      <c r="AK29" s="277"/>
      <c r="AL29" s="64"/>
      <c r="AM29" s="65"/>
      <c r="AN29" s="275"/>
      <c r="AO29" s="276"/>
      <c r="AP29" s="276"/>
      <c r="AQ29" s="277"/>
      <c r="AR29" s="64"/>
      <c r="AS29" s="65"/>
      <c r="AT29" s="275"/>
      <c r="AU29" s="276"/>
      <c r="AV29" s="276"/>
      <c r="AW29" s="277"/>
      <c r="AX29" s="64"/>
      <c r="AY29" s="65"/>
      <c r="AZ29" s="275"/>
      <c r="BA29" s="276"/>
      <c r="BB29" s="276"/>
      <c r="BC29" s="277"/>
      <c r="BD29" s="64"/>
      <c r="BE29" s="65"/>
      <c r="BF29" s="275"/>
      <c r="BG29" s="276"/>
      <c r="BH29" s="276"/>
      <c r="BI29" s="277"/>
      <c r="BJ29" s="64"/>
      <c r="BK29" s="65"/>
      <c r="BL29" s="275"/>
      <c r="BM29" s="276"/>
      <c r="BN29" s="276"/>
      <c r="BO29" s="277"/>
      <c r="BP29" s="64"/>
      <c r="BQ29" s="65"/>
      <c r="BR29" s="275"/>
      <c r="BS29" s="276"/>
      <c r="BT29" s="276"/>
      <c r="BU29" s="277"/>
      <c r="BV29" s="64"/>
      <c r="BW29" s="65"/>
      <c r="BX29" s="275"/>
      <c r="BY29" s="276"/>
      <c r="BZ29" s="276"/>
      <c r="CA29" s="277"/>
      <c r="CB29" s="66"/>
    </row>
    <row r="30" spans="2:80" ht="20.100000000000001" customHeight="1" thickBot="1">
      <c r="B30" s="312"/>
      <c r="C30" s="63"/>
      <c r="D30" s="64"/>
      <c r="E30" s="64"/>
      <c r="F30" s="64"/>
      <c r="G30" s="64"/>
      <c r="H30" s="64"/>
      <c r="I30" s="67"/>
      <c r="J30" s="392" t="s">
        <v>1</v>
      </c>
      <c r="K30" s="392"/>
      <c r="L30" s="392"/>
      <c r="M30" s="392"/>
      <c r="N30" s="64"/>
      <c r="O30" s="67"/>
      <c r="P30" s="392" t="s">
        <v>1</v>
      </c>
      <c r="Q30" s="392"/>
      <c r="R30" s="392"/>
      <c r="S30" s="392"/>
      <c r="T30" s="64"/>
      <c r="U30" s="67"/>
      <c r="V30" s="392" t="s">
        <v>1</v>
      </c>
      <c r="W30" s="392"/>
      <c r="X30" s="392"/>
      <c r="Y30" s="392"/>
      <c r="Z30" s="64"/>
      <c r="AA30" s="67"/>
      <c r="AB30" s="392" t="s">
        <v>1</v>
      </c>
      <c r="AC30" s="392"/>
      <c r="AD30" s="392"/>
      <c r="AE30" s="392"/>
      <c r="AF30" s="64"/>
      <c r="AG30" s="67"/>
      <c r="AH30" s="392" t="s">
        <v>1</v>
      </c>
      <c r="AI30" s="392"/>
      <c r="AJ30" s="392"/>
      <c r="AK30" s="392"/>
      <c r="AL30" s="64"/>
      <c r="AM30" s="67"/>
      <c r="AN30" s="392" t="s">
        <v>1</v>
      </c>
      <c r="AO30" s="392"/>
      <c r="AP30" s="392"/>
      <c r="AQ30" s="392"/>
      <c r="AR30" s="64"/>
      <c r="AS30" s="67"/>
      <c r="AT30" s="392" t="s">
        <v>1</v>
      </c>
      <c r="AU30" s="392"/>
      <c r="AV30" s="392"/>
      <c r="AW30" s="392"/>
      <c r="AX30" s="64"/>
      <c r="AY30" s="67"/>
      <c r="AZ30" s="392" t="s">
        <v>1</v>
      </c>
      <c r="BA30" s="392"/>
      <c r="BB30" s="392"/>
      <c r="BC30" s="392"/>
      <c r="BD30" s="64"/>
      <c r="BE30" s="67"/>
      <c r="BF30" s="392" t="s">
        <v>1</v>
      </c>
      <c r="BG30" s="392"/>
      <c r="BH30" s="392"/>
      <c r="BI30" s="392"/>
      <c r="BJ30" s="64"/>
      <c r="BK30" s="67"/>
      <c r="BL30" s="392" t="s">
        <v>1</v>
      </c>
      <c r="BM30" s="392"/>
      <c r="BN30" s="392"/>
      <c r="BO30" s="392"/>
      <c r="BP30" s="64"/>
      <c r="BQ30" s="67"/>
      <c r="BR30" s="392" t="s">
        <v>1</v>
      </c>
      <c r="BS30" s="392"/>
      <c r="BT30" s="392"/>
      <c r="BU30" s="392"/>
      <c r="BV30" s="64"/>
      <c r="BW30" s="67"/>
      <c r="BX30" s="392" t="s">
        <v>1</v>
      </c>
      <c r="BY30" s="392"/>
      <c r="BZ30" s="392"/>
      <c r="CA30" s="392"/>
      <c r="CB30" s="68"/>
    </row>
    <row r="31" spans="2:80" ht="49.5" customHeight="1">
      <c r="B31" s="312"/>
      <c r="C31" s="63"/>
      <c r="D31" s="260" t="s">
        <v>6</v>
      </c>
      <c r="E31" s="261"/>
      <c r="F31" s="261"/>
      <c r="G31" s="262"/>
      <c r="H31" s="64"/>
      <c r="I31" s="65"/>
      <c r="J31" s="389">
        <f>J24*J27</f>
        <v>0</v>
      </c>
      <c r="K31" s="390"/>
      <c r="L31" s="390"/>
      <c r="M31" s="391"/>
      <c r="N31" s="202"/>
      <c r="O31" s="203"/>
      <c r="P31" s="389">
        <f>P24*P27</f>
        <v>0</v>
      </c>
      <c r="Q31" s="390"/>
      <c r="R31" s="390"/>
      <c r="S31" s="391"/>
      <c r="T31" s="202"/>
      <c r="U31" s="203"/>
      <c r="V31" s="389">
        <f>V24*V27</f>
        <v>0</v>
      </c>
      <c r="W31" s="390"/>
      <c r="X31" s="390"/>
      <c r="Y31" s="391"/>
      <c r="Z31" s="202"/>
      <c r="AA31" s="203"/>
      <c r="AB31" s="389">
        <f>AB24*AB27</f>
        <v>0</v>
      </c>
      <c r="AC31" s="390"/>
      <c r="AD31" s="390"/>
      <c r="AE31" s="391"/>
      <c r="AF31" s="202"/>
      <c r="AG31" s="203"/>
      <c r="AH31" s="389">
        <f>AH24*AH27</f>
        <v>0</v>
      </c>
      <c r="AI31" s="390"/>
      <c r="AJ31" s="390"/>
      <c r="AK31" s="391"/>
      <c r="AL31" s="202"/>
      <c r="AM31" s="203"/>
      <c r="AN31" s="389">
        <f>AN24*AN27</f>
        <v>0</v>
      </c>
      <c r="AO31" s="390"/>
      <c r="AP31" s="390"/>
      <c r="AQ31" s="391"/>
      <c r="AR31" s="202"/>
      <c r="AS31" s="203"/>
      <c r="AT31" s="389">
        <f>AT24*AT27</f>
        <v>0</v>
      </c>
      <c r="AU31" s="390"/>
      <c r="AV31" s="390"/>
      <c r="AW31" s="391"/>
      <c r="AX31" s="202"/>
      <c r="AY31" s="203"/>
      <c r="AZ31" s="389">
        <f>AZ24*AZ27</f>
        <v>0</v>
      </c>
      <c r="BA31" s="390"/>
      <c r="BB31" s="390"/>
      <c r="BC31" s="391"/>
      <c r="BD31" s="202"/>
      <c r="BE31" s="203"/>
      <c r="BF31" s="389">
        <f>BF24*BF27</f>
        <v>0</v>
      </c>
      <c r="BG31" s="390"/>
      <c r="BH31" s="390"/>
      <c r="BI31" s="391"/>
      <c r="BJ31" s="202"/>
      <c r="BK31" s="203"/>
      <c r="BL31" s="389">
        <f>BL24*BL27</f>
        <v>0</v>
      </c>
      <c r="BM31" s="390"/>
      <c r="BN31" s="390"/>
      <c r="BO31" s="391"/>
      <c r="BP31" s="202"/>
      <c r="BQ31" s="203"/>
      <c r="BR31" s="389">
        <f>BR24*BR27</f>
        <v>0</v>
      </c>
      <c r="BS31" s="390"/>
      <c r="BT31" s="390"/>
      <c r="BU31" s="391"/>
      <c r="BV31" s="202"/>
      <c r="BW31" s="203"/>
      <c r="BX31" s="389">
        <f>BX24*BX27</f>
        <v>0</v>
      </c>
      <c r="BY31" s="390"/>
      <c r="BZ31" s="390"/>
      <c r="CA31" s="391"/>
      <c r="CB31" s="66"/>
    </row>
    <row r="32" spans="2:80" ht="24.95" customHeight="1" thickBot="1">
      <c r="B32" s="312"/>
      <c r="C32" s="63"/>
      <c r="D32" s="349" t="s">
        <v>5</v>
      </c>
      <c r="E32" s="350"/>
      <c r="F32" s="350"/>
      <c r="G32" s="351"/>
      <c r="H32" s="64"/>
      <c r="I32" s="70"/>
      <c r="J32" s="386">
        <f>J25*J27</f>
        <v>0</v>
      </c>
      <c r="K32" s="387"/>
      <c r="L32" s="387"/>
      <c r="M32" s="388"/>
      <c r="N32" s="202"/>
      <c r="O32" s="204"/>
      <c r="P32" s="386">
        <f>P25*P27</f>
        <v>0</v>
      </c>
      <c r="Q32" s="387"/>
      <c r="R32" s="387"/>
      <c r="S32" s="388"/>
      <c r="T32" s="202"/>
      <c r="U32" s="204"/>
      <c r="V32" s="386">
        <f>V25*V27</f>
        <v>0</v>
      </c>
      <c r="W32" s="387"/>
      <c r="X32" s="387"/>
      <c r="Y32" s="388"/>
      <c r="Z32" s="202"/>
      <c r="AA32" s="204"/>
      <c r="AB32" s="386">
        <f>AB25*AB27</f>
        <v>0</v>
      </c>
      <c r="AC32" s="387"/>
      <c r="AD32" s="387"/>
      <c r="AE32" s="388"/>
      <c r="AF32" s="202"/>
      <c r="AG32" s="204"/>
      <c r="AH32" s="386">
        <f>AH25*AH27</f>
        <v>0</v>
      </c>
      <c r="AI32" s="387"/>
      <c r="AJ32" s="387"/>
      <c r="AK32" s="388"/>
      <c r="AL32" s="202"/>
      <c r="AM32" s="204"/>
      <c r="AN32" s="386">
        <f>AN25*AN27</f>
        <v>0</v>
      </c>
      <c r="AO32" s="387"/>
      <c r="AP32" s="387"/>
      <c r="AQ32" s="388"/>
      <c r="AR32" s="202"/>
      <c r="AS32" s="204"/>
      <c r="AT32" s="386">
        <f>AT25*AT27</f>
        <v>0</v>
      </c>
      <c r="AU32" s="387"/>
      <c r="AV32" s="387"/>
      <c r="AW32" s="388"/>
      <c r="AX32" s="202"/>
      <c r="AY32" s="204"/>
      <c r="AZ32" s="386">
        <f>AZ25*AZ27</f>
        <v>0</v>
      </c>
      <c r="BA32" s="387"/>
      <c r="BB32" s="387"/>
      <c r="BC32" s="388"/>
      <c r="BD32" s="202"/>
      <c r="BE32" s="204"/>
      <c r="BF32" s="386">
        <f>BF25*BF27</f>
        <v>0</v>
      </c>
      <c r="BG32" s="387"/>
      <c r="BH32" s="387"/>
      <c r="BI32" s="388"/>
      <c r="BJ32" s="202"/>
      <c r="BK32" s="204"/>
      <c r="BL32" s="386">
        <f>BL25*BL27</f>
        <v>0</v>
      </c>
      <c r="BM32" s="387"/>
      <c r="BN32" s="387"/>
      <c r="BO32" s="388"/>
      <c r="BP32" s="202"/>
      <c r="BQ32" s="204"/>
      <c r="BR32" s="386">
        <f>BR25*BR27</f>
        <v>0</v>
      </c>
      <c r="BS32" s="387"/>
      <c r="BT32" s="387"/>
      <c r="BU32" s="388"/>
      <c r="BV32" s="202"/>
      <c r="BW32" s="204"/>
      <c r="BX32" s="386">
        <f>BX25*BX27</f>
        <v>0</v>
      </c>
      <c r="BY32" s="387"/>
      <c r="BZ32" s="387"/>
      <c r="CA32" s="388"/>
      <c r="CB32" s="72"/>
    </row>
    <row r="33" spans="2:81" ht="6" customHeight="1" thickBot="1">
      <c r="B33" s="312"/>
      <c r="C33" s="63"/>
      <c r="D33" s="69"/>
      <c r="E33" s="69"/>
      <c r="F33" s="69"/>
      <c r="G33" s="69"/>
      <c r="H33" s="64"/>
      <c r="I33" s="70"/>
      <c r="J33" s="71"/>
      <c r="K33" s="71"/>
      <c r="L33" s="71"/>
      <c r="M33" s="71"/>
      <c r="N33" s="64"/>
      <c r="O33" s="70"/>
      <c r="P33" s="71"/>
      <c r="Q33" s="71"/>
      <c r="R33" s="71"/>
      <c r="S33" s="71"/>
      <c r="T33" s="64"/>
      <c r="U33" s="70"/>
      <c r="V33" s="71"/>
      <c r="W33" s="71"/>
      <c r="X33" s="71"/>
      <c r="Y33" s="71"/>
      <c r="Z33" s="64"/>
      <c r="AA33" s="70"/>
      <c r="AB33" s="71"/>
      <c r="AC33" s="71"/>
      <c r="AD33" s="71"/>
      <c r="AE33" s="71"/>
      <c r="AF33" s="64"/>
      <c r="AG33" s="70"/>
      <c r="AH33" s="71"/>
      <c r="AI33" s="71"/>
      <c r="AJ33" s="71"/>
      <c r="AK33" s="71"/>
      <c r="AL33" s="64"/>
      <c r="AM33" s="70"/>
      <c r="AN33" s="71"/>
      <c r="AO33" s="71"/>
      <c r="AP33" s="71"/>
      <c r="AQ33" s="71"/>
      <c r="AR33" s="64"/>
      <c r="AS33" s="70"/>
      <c r="AT33" s="71"/>
      <c r="AU33" s="71"/>
      <c r="AV33" s="71"/>
      <c r="AW33" s="71"/>
      <c r="AX33" s="64"/>
      <c r="AY33" s="70"/>
      <c r="AZ33" s="71"/>
      <c r="BA33" s="71"/>
      <c r="BB33" s="71"/>
      <c r="BC33" s="71"/>
      <c r="BD33" s="64"/>
      <c r="BE33" s="70"/>
      <c r="BF33" s="71"/>
      <c r="BG33" s="71"/>
      <c r="BH33" s="71"/>
      <c r="BI33" s="71"/>
      <c r="BJ33" s="64"/>
      <c r="BK33" s="70"/>
      <c r="BL33" s="71"/>
      <c r="BM33" s="71"/>
      <c r="BN33" s="71"/>
      <c r="BO33" s="71"/>
      <c r="BP33" s="64"/>
      <c r="BQ33" s="70"/>
      <c r="BR33" s="71"/>
      <c r="BS33" s="71"/>
      <c r="BT33" s="71"/>
      <c r="BU33" s="71"/>
      <c r="BV33" s="64"/>
      <c r="BW33" s="70"/>
      <c r="BX33" s="71"/>
      <c r="BY33" s="71"/>
      <c r="BZ33" s="71"/>
      <c r="CA33" s="71"/>
      <c r="CB33" s="72"/>
    </row>
    <row r="34" spans="2:81" ht="33" customHeight="1">
      <c r="B34" s="312"/>
      <c r="C34" s="63"/>
      <c r="D34" s="260" t="s">
        <v>14</v>
      </c>
      <c r="E34" s="261"/>
      <c r="F34" s="261"/>
      <c r="G34" s="262"/>
      <c r="H34" s="64"/>
      <c r="I34" s="65"/>
      <c r="J34" s="358"/>
      <c r="K34" s="359"/>
      <c r="L34" s="359"/>
      <c r="M34" s="360"/>
      <c r="N34" s="64"/>
      <c r="O34" s="65"/>
      <c r="P34" s="358"/>
      <c r="Q34" s="359"/>
      <c r="R34" s="359"/>
      <c r="S34" s="360"/>
      <c r="T34" s="64"/>
      <c r="U34" s="65"/>
      <c r="V34" s="358"/>
      <c r="W34" s="359"/>
      <c r="X34" s="359"/>
      <c r="Y34" s="360"/>
      <c r="Z34" s="64"/>
      <c r="AA34" s="65"/>
      <c r="AB34" s="358"/>
      <c r="AC34" s="359"/>
      <c r="AD34" s="359"/>
      <c r="AE34" s="360"/>
      <c r="AF34" s="64"/>
      <c r="AG34" s="65"/>
      <c r="AH34" s="358"/>
      <c r="AI34" s="359"/>
      <c r="AJ34" s="359"/>
      <c r="AK34" s="360"/>
      <c r="AL34" s="64"/>
      <c r="AM34" s="65"/>
      <c r="AN34" s="358"/>
      <c r="AO34" s="359"/>
      <c r="AP34" s="359"/>
      <c r="AQ34" s="360"/>
      <c r="AR34" s="64"/>
      <c r="AS34" s="65"/>
      <c r="AT34" s="358"/>
      <c r="AU34" s="359"/>
      <c r="AV34" s="359"/>
      <c r="AW34" s="360"/>
      <c r="AX34" s="64"/>
      <c r="AY34" s="65"/>
      <c r="AZ34" s="358"/>
      <c r="BA34" s="359"/>
      <c r="BB34" s="359"/>
      <c r="BC34" s="360"/>
      <c r="BD34" s="64"/>
      <c r="BE34" s="65"/>
      <c r="BF34" s="358"/>
      <c r="BG34" s="359"/>
      <c r="BH34" s="359"/>
      <c r="BI34" s="360"/>
      <c r="BJ34" s="64"/>
      <c r="BK34" s="65"/>
      <c r="BL34" s="358"/>
      <c r="BM34" s="359"/>
      <c r="BN34" s="359"/>
      <c r="BO34" s="360"/>
      <c r="BP34" s="64"/>
      <c r="BQ34" s="65"/>
      <c r="BR34" s="358"/>
      <c r="BS34" s="359"/>
      <c r="BT34" s="359"/>
      <c r="BU34" s="360"/>
      <c r="BV34" s="64"/>
      <c r="BW34" s="65"/>
      <c r="BX34" s="358"/>
      <c r="BY34" s="359"/>
      <c r="BZ34" s="359"/>
      <c r="CA34" s="360"/>
      <c r="CB34" s="72"/>
    </row>
    <row r="35" spans="2:81" ht="24.95" customHeight="1" thickBot="1">
      <c r="B35" s="312"/>
      <c r="C35" s="63"/>
      <c r="D35" s="349" t="s">
        <v>10</v>
      </c>
      <c r="E35" s="350"/>
      <c r="F35" s="350"/>
      <c r="G35" s="351"/>
      <c r="H35" s="64"/>
      <c r="I35" s="65"/>
      <c r="J35" s="371"/>
      <c r="K35" s="372"/>
      <c r="L35" s="372"/>
      <c r="M35" s="373"/>
      <c r="N35" s="64"/>
      <c r="O35" s="65"/>
      <c r="P35" s="371"/>
      <c r="Q35" s="372"/>
      <c r="R35" s="372"/>
      <c r="S35" s="373"/>
      <c r="T35" s="64"/>
      <c r="U35" s="65"/>
      <c r="V35" s="371"/>
      <c r="W35" s="372"/>
      <c r="X35" s="372"/>
      <c r="Y35" s="373"/>
      <c r="Z35" s="64"/>
      <c r="AA35" s="65"/>
      <c r="AB35" s="371"/>
      <c r="AC35" s="372"/>
      <c r="AD35" s="372"/>
      <c r="AE35" s="373"/>
      <c r="AF35" s="64"/>
      <c r="AG35" s="65"/>
      <c r="AH35" s="371"/>
      <c r="AI35" s="372"/>
      <c r="AJ35" s="372"/>
      <c r="AK35" s="373"/>
      <c r="AL35" s="64"/>
      <c r="AM35" s="65"/>
      <c r="AN35" s="371"/>
      <c r="AO35" s="372"/>
      <c r="AP35" s="372"/>
      <c r="AQ35" s="373"/>
      <c r="AR35" s="64"/>
      <c r="AS35" s="65"/>
      <c r="AT35" s="371"/>
      <c r="AU35" s="372"/>
      <c r="AV35" s="372"/>
      <c r="AW35" s="373"/>
      <c r="AX35" s="64"/>
      <c r="AY35" s="65"/>
      <c r="AZ35" s="371"/>
      <c r="BA35" s="372"/>
      <c r="BB35" s="372"/>
      <c r="BC35" s="373"/>
      <c r="BD35" s="64"/>
      <c r="BE35" s="65"/>
      <c r="BF35" s="371"/>
      <c r="BG35" s="372"/>
      <c r="BH35" s="372"/>
      <c r="BI35" s="373"/>
      <c r="BJ35" s="64"/>
      <c r="BK35" s="65"/>
      <c r="BL35" s="371"/>
      <c r="BM35" s="372"/>
      <c r="BN35" s="372"/>
      <c r="BO35" s="373"/>
      <c r="BP35" s="64"/>
      <c r="BQ35" s="65"/>
      <c r="BR35" s="371"/>
      <c r="BS35" s="372"/>
      <c r="BT35" s="372"/>
      <c r="BU35" s="373"/>
      <c r="BV35" s="64"/>
      <c r="BW35" s="65"/>
      <c r="BX35" s="371"/>
      <c r="BY35" s="372"/>
      <c r="BZ35" s="372"/>
      <c r="CA35" s="373"/>
      <c r="CB35" s="72"/>
    </row>
    <row r="36" spans="2:81" ht="11.25" customHeight="1" thickBot="1">
      <c r="B36" s="313"/>
      <c r="C36" s="73"/>
      <c r="D36" s="74"/>
      <c r="E36" s="74"/>
      <c r="F36" s="74"/>
      <c r="G36" s="74"/>
      <c r="H36" s="75"/>
      <c r="I36" s="76"/>
      <c r="J36" s="77"/>
      <c r="K36" s="77"/>
      <c r="L36" s="77"/>
      <c r="M36" s="77"/>
      <c r="N36" s="75"/>
      <c r="O36" s="76"/>
      <c r="P36" s="77"/>
      <c r="Q36" s="77"/>
      <c r="R36" s="77"/>
      <c r="S36" s="77"/>
      <c r="T36" s="75"/>
      <c r="U36" s="76"/>
      <c r="V36" s="77"/>
      <c r="W36" s="77"/>
      <c r="X36" s="77"/>
      <c r="Y36" s="77"/>
      <c r="Z36" s="75"/>
      <c r="AA36" s="76"/>
      <c r="AB36" s="77"/>
      <c r="AC36" s="77"/>
      <c r="AD36" s="77"/>
      <c r="AE36" s="77"/>
      <c r="AF36" s="75"/>
      <c r="AG36" s="76"/>
      <c r="AH36" s="77"/>
      <c r="AI36" s="77"/>
      <c r="AJ36" s="77"/>
      <c r="AK36" s="77"/>
      <c r="AL36" s="75"/>
      <c r="AM36" s="76"/>
      <c r="AN36" s="77"/>
      <c r="AO36" s="77"/>
      <c r="AP36" s="77"/>
      <c r="AQ36" s="77"/>
      <c r="AR36" s="75"/>
      <c r="AS36" s="76"/>
      <c r="AT36" s="77"/>
      <c r="AU36" s="77"/>
      <c r="AV36" s="77"/>
      <c r="AW36" s="77"/>
      <c r="AX36" s="75"/>
      <c r="AY36" s="76"/>
      <c r="AZ36" s="77"/>
      <c r="BA36" s="77"/>
      <c r="BB36" s="77"/>
      <c r="BC36" s="77"/>
      <c r="BD36" s="75"/>
      <c r="BE36" s="76"/>
      <c r="BF36" s="77"/>
      <c r="BG36" s="77"/>
      <c r="BH36" s="77"/>
      <c r="BI36" s="77"/>
      <c r="BJ36" s="75"/>
      <c r="BK36" s="76"/>
      <c r="BL36" s="77"/>
      <c r="BM36" s="77"/>
      <c r="BN36" s="77"/>
      <c r="BO36" s="77"/>
      <c r="BP36" s="75"/>
      <c r="BQ36" s="76"/>
      <c r="BR36" s="77"/>
      <c r="BS36" s="77"/>
      <c r="BT36" s="77"/>
      <c r="BU36" s="77"/>
      <c r="BV36" s="75"/>
      <c r="BW36" s="76"/>
      <c r="BX36" s="77"/>
      <c r="BY36" s="77"/>
      <c r="BZ36" s="77"/>
      <c r="CA36" s="77"/>
      <c r="CB36" s="78"/>
    </row>
    <row r="37" spans="2:81" ht="9.9499999999999993" customHeight="1">
      <c r="B37" s="27"/>
      <c r="C37" s="27"/>
      <c r="D37" s="28"/>
      <c r="E37" s="28"/>
      <c r="F37" s="28"/>
      <c r="G37" s="28"/>
      <c r="H37" s="29"/>
      <c r="I37" s="30"/>
      <c r="J37" s="31"/>
      <c r="K37" s="31"/>
      <c r="L37" s="31"/>
      <c r="M37" s="31"/>
      <c r="N37" s="31"/>
      <c r="O37" s="30"/>
      <c r="P37" s="31"/>
      <c r="Q37" s="31"/>
      <c r="R37" s="31"/>
      <c r="S37" s="31"/>
      <c r="T37" s="31"/>
      <c r="U37" s="30"/>
      <c r="V37" s="31"/>
      <c r="W37" s="31"/>
      <c r="X37" s="31"/>
      <c r="Y37" s="31"/>
      <c r="Z37" s="31"/>
      <c r="AA37" s="30"/>
      <c r="AB37" s="31"/>
      <c r="AC37" s="31"/>
      <c r="AD37" s="31"/>
      <c r="AE37" s="31"/>
      <c r="AF37" s="31"/>
      <c r="AG37" s="30"/>
      <c r="AH37" s="31"/>
      <c r="AI37" s="31"/>
      <c r="AJ37" s="31"/>
      <c r="AK37" s="31"/>
      <c r="AL37" s="31"/>
      <c r="AM37" s="30"/>
      <c r="AN37" s="31"/>
      <c r="AO37" s="31"/>
      <c r="AP37" s="31"/>
      <c r="AQ37" s="31"/>
      <c r="AR37" s="31"/>
      <c r="AS37" s="30"/>
      <c r="AT37" s="31"/>
      <c r="AU37" s="31"/>
      <c r="AV37" s="31"/>
      <c r="AW37" s="31"/>
      <c r="AX37" s="31"/>
      <c r="AY37" s="30"/>
      <c r="AZ37" s="31"/>
      <c r="BA37" s="31"/>
      <c r="BB37" s="31"/>
      <c r="BC37" s="31"/>
      <c r="BD37" s="31"/>
      <c r="BE37" s="30"/>
      <c r="BF37" s="31"/>
      <c r="BG37" s="31"/>
      <c r="BH37" s="31"/>
      <c r="BI37" s="31"/>
      <c r="BJ37" s="31"/>
      <c r="BK37" s="30"/>
      <c r="BL37" s="31"/>
      <c r="BM37" s="31"/>
      <c r="BN37" s="31"/>
      <c r="BO37" s="31"/>
      <c r="BP37" s="31"/>
      <c r="BQ37" s="30"/>
      <c r="BR37" s="31"/>
      <c r="BS37" s="31"/>
      <c r="BT37" s="31"/>
      <c r="BU37" s="31"/>
      <c r="BV37" s="31"/>
      <c r="BW37" s="30"/>
      <c r="BX37" s="31"/>
      <c r="BY37" s="31"/>
      <c r="BZ37" s="31"/>
      <c r="CA37" s="31"/>
      <c r="CB37" s="31"/>
    </row>
    <row r="38" spans="2:81" ht="9.9499999999999993" customHeight="1" thickBot="1">
      <c r="D38" s="20"/>
      <c r="E38" s="20"/>
      <c r="F38" s="20"/>
      <c r="G38" s="20"/>
      <c r="H38" s="17"/>
      <c r="I38" s="25"/>
      <c r="J38" s="26"/>
      <c r="K38" s="26"/>
      <c r="L38" s="26"/>
      <c r="M38" s="26"/>
      <c r="N38" s="26"/>
      <c r="O38" s="25"/>
      <c r="P38" s="26"/>
      <c r="Q38" s="26"/>
      <c r="R38" s="26"/>
      <c r="S38" s="26"/>
      <c r="T38" s="26"/>
      <c r="U38" s="25"/>
      <c r="V38" s="26"/>
      <c r="W38" s="26"/>
      <c r="X38" s="26"/>
      <c r="Y38" s="26"/>
      <c r="Z38" s="26"/>
      <c r="AA38" s="25"/>
      <c r="AB38" s="26"/>
      <c r="AC38" s="26"/>
      <c r="AD38" s="26"/>
      <c r="AE38" s="26"/>
      <c r="AF38" s="26"/>
      <c r="AG38" s="25"/>
      <c r="AH38" s="26"/>
      <c r="AI38" s="26"/>
      <c r="AJ38" s="26"/>
      <c r="AK38" s="26"/>
      <c r="AL38" s="26"/>
      <c r="AM38" s="25"/>
      <c r="AN38" s="26"/>
      <c r="AO38" s="26"/>
      <c r="AP38" s="26"/>
      <c r="AQ38" s="26"/>
      <c r="AR38" s="26"/>
      <c r="AS38" s="25"/>
      <c r="AT38" s="26"/>
      <c r="AU38" s="26"/>
      <c r="AV38" s="26"/>
      <c r="AW38" s="26"/>
      <c r="AX38" s="26"/>
      <c r="AY38" s="25"/>
      <c r="AZ38" s="26"/>
      <c r="BA38" s="26"/>
      <c r="BB38" s="26"/>
      <c r="BC38" s="26"/>
      <c r="BD38" s="26"/>
      <c r="BE38" s="25"/>
      <c r="BF38" s="26"/>
      <c r="BG38" s="26"/>
      <c r="BH38" s="26"/>
      <c r="BI38" s="26"/>
      <c r="BJ38" s="26"/>
      <c r="BK38" s="25"/>
      <c r="BL38" s="26"/>
      <c r="BM38" s="26"/>
      <c r="BN38" s="26"/>
      <c r="BO38" s="26"/>
      <c r="BP38" s="26"/>
      <c r="BQ38" s="25"/>
      <c r="BR38" s="26"/>
      <c r="BS38" s="26"/>
      <c r="BT38" s="26"/>
      <c r="BU38" s="26"/>
      <c r="BV38" s="26"/>
      <c r="BW38" s="25"/>
      <c r="BX38" s="26"/>
      <c r="BY38" s="26"/>
      <c r="BZ38" s="26"/>
      <c r="CA38" s="26"/>
      <c r="CB38" s="26"/>
    </row>
    <row r="39" spans="2:81" ht="9.9499999999999993" customHeight="1" thickBot="1">
      <c r="B39" s="255" t="s">
        <v>51</v>
      </c>
      <c r="C39" s="1"/>
      <c r="D39" s="2"/>
      <c r="E39" s="2"/>
      <c r="F39" s="2"/>
      <c r="G39" s="2"/>
      <c r="H39" s="3"/>
      <c r="I39" s="4"/>
      <c r="J39" s="5"/>
      <c r="K39" s="5"/>
      <c r="L39" s="5"/>
      <c r="M39" s="5"/>
      <c r="N39" s="3"/>
      <c r="O39" s="4"/>
      <c r="P39" s="5"/>
      <c r="Q39" s="5"/>
      <c r="R39" s="5"/>
      <c r="S39" s="5"/>
      <c r="T39" s="3"/>
      <c r="U39" s="4"/>
      <c r="V39" s="5"/>
      <c r="W39" s="5"/>
      <c r="X39" s="5"/>
      <c r="Y39" s="5"/>
      <c r="Z39" s="3"/>
      <c r="AA39" s="4"/>
      <c r="AB39" s="5"/>
      <c r="AC39" s="5"/>
      <c r="AD39" s="5"/>
      <c r="AE39" s="5"/>
      <c r="AF39" s="3"/>
      <c r="AG39" s="4"/>
      <c r="AH39" s="5"/>
      <c r="AI39" s="5"/>
      <c r="AJ39" s="5"/>
      <c r="AK39" s="5"/>
      <c r="AL39" s="3"/>
      <c r="AM39" s="4"/>
      <c r="AN39" s="5"/>
      <c r="AO39" s="5"/>
      <c r="AP39" s="5"/>
      <c r="AQ39" s="5"/>
      <c r="AR39" s="3"/>
      <c r="AS39" s="4"/>
      <c r="AT39" s="5"/>
      <c r="AU39" s="5"/>
      <c r="AV39" s="5"/>
      <c r="AW39" s="5"/>
      <c r="AX39" s="3"/>
      <c r="AY39" s="4"/>
      <c r="AZ39" s="5"/>
      <c r="BA39" s="5"/>
      <c r="BB39" s="5"/>
      <c r="BC39" s="5"/>
      <c r="BD39" s="3"/>
      <c r="BE39" s="4"/>
      <c r="BF39" s="5"/>
      <c r="BG39" s="5"/>
      <c r="BH39" s="5"/>
      <c r="BI39" s="5"/>
      <c r="BJ39" s="3"/>
      <c r="BK39" s="4"/>
      <c r="BL39" s="5"/>
      <c r="BM39" s="5"/>
      <c r="BN39" s="5"/>
      <c r="BO39" s="5"/>
      <c r="BP39" s="3"/>
      <c r="BQ39" s="4"/>
      <c r="BR39" s="5"/>
      <c r="BS39" s="5"/>
      <c r="BT39" s="5"/>
      <c r="BU39" s="5"/>
      <c r="BV39" s="3"/>
      <c r="BW39" s="4"/>
      <c r="BX39" s="5"/>
      <c r="BY39" s="5"/>
      <c r="BZ39" s="5"/>
      <c r="CA39" s="5"/>
      <c r="CB39" s="6"/>
    </row>
    <row r="40" spans="2:81" ht="48.75" customHeight="1">
      <c r="B40" s="256"/>
      <c r="C40" s="83"/>
      <c r="D40" s="383" t="s">
        <v>7</v>
      </c>
      <c r="E40" s="384"/>
      <c r="F40" s="384"/>
      <c r="G40" s="385"/>
      <c r="H40" s="90"/>
      <c r="I40" s="91"/>
      <c r="J40" s="352">
        <f>J15+J31</f>
        <v>0</v>
      </c>
      <c r="K40" s="353"/>
      <c r="L40" s="353"/>
      <c r="M40" s="354"/>
      <c r="N40" s="205"/>
      <c r="O40" s="206"/>
      <c r="P40" s="352">
        <f>P15+P31</f>
        <v>0</v>
      </c>
      <c r="Q40" s="353"/>
      <c r="R40" s="353"/>
      <c r="S40" s="354"/>
      <c r="T40" s="205"/>
      <c r="U40" s="206"/>
      <c r="V40" s="352">
        <f>V15+V31</f>
        <v>0</v>
      </c>
      <c r="W40" s="353"/>
      <c r="X40" s="353"/>
      <c r="Y40" s="354"/>
      <c r="Z40" s="205"/>
      <c r="AA40" s="206"/>
      <c r="AB40" s="352">
        <f>AB15+AB31</f>
        <v>0</v>
      </c>
      <c r="AC40" s="353"/>
      <c r="AD40" s="353"/>
      <c r="AE40" s="354"/>
      <c r="AF40" s="205"/>
      <c r="AG40" s="206"/>
      <c r="AH40" s="352">
        <f>AH15+AH31</f>
        <v>0</v>
      </c>
      <c r="AI40" s="353"/>
      <c r="AJ40" s="353"/>
      <c r="AK40" s="354"/>
      <c r="AL40" s="205"/>
      <c r="AM40" s="206"/>
      <c r="AN40" s="352">
        <f>AN15+AN31</f>
        <v>0</v>
      </c>
      <c r="AO40" s="353"/>
      <c r="AP40" s="353"/>
      <c r="AQ40" s="354"/>
      <c r="AR40" s="205"/>
      <c r="AS40" s="206"/>
      <c r="AT40" s="352">
        <f>AT15+AT31</f>
        <v>0</v>
      </c>
      <c r="AU40" s="353"/>
      <c r="AV40" s="353"/>
      <c r="AW40" s="354"/>
      <c r="AX40" s="205"/>
      <c r="AY40" s="206"/>
      <c r="AZ40" s="352">
        <f>AZ15+AZ31</f>
        <v>0</v>
      </c>
      <c r="BA40" s="353"/>
      <c r="BB40" s="353"/>
      <c r="BC40" s="354"/>
      <c r="BD40" s="205"/>
      <c r="BE40" s="206"/>
      <c r="BF40" s="352">
        <f>BF15+BF31</f>
        <v>0</v>
      </c>
      <c r="BG40" s="353"/>
      <c r="BH40" s="353"/>
      <c r="BI40" s="354"/>
      <c r="BJ40" s="205"/>
      <c r="BK40" s="206"/>
      <c r="BL40" s="352">
        <f>BL15+BL31</f>
        <v>0</v>
      </c>
      <c r="BM40" s="353"/>
      <c r="BN40" s="353"/>
      <c r="BO40" s="354"/>
      <c r="BP40" s="205"/>
      <c r="BQ40" s="206"/>
      <c r="BR40" s="352">
        <f>BR15+BR31</f>
        <v>0</v>
      </c>
      <c r="BS40" s="353"/>
      <c r="BT40" s="353"/>
      <c r="BU40" s="354"/>
      <c r="BV40" s="205"/>
      <c r="BW40" s="206"/>
      <c r="BX40" s="352">
        <f>BX15+BX31</f>
        <v>0</v>
      </c>
      <c r="BY40" s="353"/>
      <c r="BZ40" s="353"/>
      <c r="CA40" s="354"/>
      <c r="CB40" s="93"/>
    </row>
    <row r="41" spans="2:81" ht="24.95" customHeight="1" thickBot="1">
      <c r="B41" s="256"/>
      <c r="C41" s="83"/>
      <c r="D41" s="393" t="s">
        <v>5</v>
      </c>
      <c r="E41" s="394"/>
      <c r="F41" s="394"/>
      <c r="G41" s="395"/>
      <c r="H41" s="90"/>
      <c r="I41" s="92"/>
      <c r="J41" s="355">
        <f>J16+J32</f>
        <v>0</v>
      </c>
      <c r="K41" s="356"/>
      <c r="L41" s="356"/>
      <c r="M41" s="357"/>
      <c r="N41" s="205"/>
      <c r="O41" s="207"/>
      <c r="P41" s="355">
        <f>P16+P32</f>
        <v>0</v>
      </c>
      <c r="Q41" s="356"/>
      <c r="R41" s="356"/>
      <c r="S41" s="357"/>
      <c r="T41" s="205"/>
      <c r="U41" s="207"/>
      <c r="V41" s="355">
        <f>V16+V32</f>
        <v>0</v>
      </c>
      <c r="W41" s="356"/>
      <c r="X41" s="356"/>
      <c r="Y41" s="357"/>
      <c r="Z41" s="205"/>
      <c r="AA41" s="207"/>
      <c r="AB41" s="355">
        <f>AB16+AB32</f>
        <v>0</v>
      </c>
      <c r="AC41" s="356"/>
      <c r="AD41" s="356"/>
      <c r="AE41" s="357"/>
      <c r="AF41" s="205"/>
      <c r="AG41" s="207"/>
      <c r="AH41" s="355">
        <f>AH16+AH32</f>
        <v>0</v>
      </c>
      <c r="AI41" s="356"/>
      <c r="AJ41" s="356"/>
      <c r="AK41" s="357"/>
      <c r="AL41" s="205"/>
      <c r="AM41" s="207"/>
      <c r="AN41" s="355">
        <f>AN16+AN32</f>
        <v>0</v>
      </c>
      <c r="AO41" s="356"/>
      <c r="AP41" s="356"/>
      <c r="AQ41" s="357"/>
      <c r="AR41" s="205"/>
      <c r="AS41" s="207"/>
      <c r="AT41" s="355">
        <f>AT16+AT32</f>
        <v>0</v>
      </c>
      <c r="AU41" s="356"/>
      <c r="AV41" s="356"/>
      <c r="AW41" s="357"/>
      <c r="AX41" s="205"/>
      <c r="AY41" s="207"/>
      <c r="AZ41" s="355">
        <f>AZ16+AZ32</f>
        <v>0</v>
      </c>
      <c r="BA41" s="356"/>
      <c r="BB41" s="356"/>
      <c r="BC41" s="357"/>
      <c r="BD41" s="205"/>
      <c r="BE41" s="207"/>
      <c r="BF41" s="355">
        <f>BF16+BF32</f>
        <v>0</v>
      </c>
      <c r="BG41" s="356"/>
      <c r="BH41" s="356"/>
      <c r="BI41" s="357"/>
      <c r="BJ41" s="205"/>
      <c r="BK41" s="207"/>
      <c r="BL41" s="355">
        <f>BL16+BL32</f>
        <v>0</v>
      </c>
      <c r="BM41" s="356"/>
      <c r="BN41" s="356"/>
      <c r="BO41" s="357"/>
      <c r="BP41" s="205"/>
      <c r="BQ41" s="207"/>
      <c r="BR41" s="355">
        <f>BR16+BR32</f>
        <v>0</v>
      </c>
      <c r="BS41" s="356"/>
      <c r="BT41" s="356"/>
      <c r="BU41" s="357"/>
      <c r="BV41" s="205"/>
      <c r="BW41" s="207"/>
      <c r="BX41" s="355">
        <f>BX16+BX32</f>
        <v>0</v>
      </c>
      <c r="BY41" s="356"/>
      <c r="BZ41" s="356"/>
      <c r="CA41" s="357"/>
      <c r="CB41" s="94"/>
    </row>
    <row r="42" spans="2:81" ht="7.5" customHeight="1" thickBot="1">
      <c r="B42" s="257"/>
      <c r="C42" s="84"/>
      <c r="D42" s="85"/>
      <c r="E42" s="85"/>
      <c r="F42" s="85"/>
      <c r="G42" s="85"/>
      <c r="H42" s="86"/>
      <c r="I42" s="87"/>
      <c r="J42" s="88"/>
      <c r="K42" s="88"/>
      <c r="L42" s="88"/>
      <c r="M42" s="88"/>
      <c r="N42" s="86"/>
      <c r="O42" s="87"/>
      <c r="P42" s="88"/>
      <c r="Q42" s="88"/>
      <c r="R42" s="88"/>
      <c r="S42" s="88"/>
      <c r="T42" s="86"/>
      <c r="U42" s="87"/>
      <c r="V42" s="88"/>
      <c r="W42" s="88"/>
      <c r="X42" s="88"/>
      <c r="Y42" s="88"/>
      <c r="Z42" s="86"/>
      <c r="AA42" s="87"/>
      <c r="AB42" s="88"/>
      <c r="AC42" s="88"/>
      <c r="AD42" s="88"/>
      <c r="AE42" s="88"/>
      <c r="AF42" s="86"/>
      <c r="AG42" s="87"/>
      <c r="AH42" s="88"/>
      <c r="AI42" s="88"/>
      <c r="AJ42" s="88"/>
      <c r="AK42" s="88"/>
      <c r="AL42" s="86"/>
      <c r="AM42" s="87"/>
      <c r="AN42" s="88"/>
      <c r="AO42" s="88"/>
      <c r="AP42" s="88"/>
      <c r="AQ42" s="88"/>
      <c r="AR42" s="86"/>
      <c r="AS42" s="87"/>
      <c r="AT42" s="88"/>
      <c r="AU42" s="88"/>
      <c r="AV42" s="88"/>
      <c r="AW42" s="88"/>
      <c r="AX42" s="86"/>
      <c r="AY42" s="87"/>
      <c r="AZ42" s="88"/>
      <c r="BA42" s="88"/>
      <c r="BB42" s="88"/>
      <c r="BC42" s="88"/>
      <c r="BD42" s="86"/>
      <c r="BE42" s="87"/>
      <c r="BF42" s="88"/>
      <c r="BG42" s="88"/>
      <c r="BH42" s="88"/>
      <c r="BI42" s="88"/>
      <c r="BJ42" s="86"/>
      <c r="BK42" s="87"/>
      <c r="BL42" s="88"/>
      <c r="BM42" s="88"/>
      <c r="BN42" s="88"/>
      <c r="BO42" s="88"/>
      <c r="BP42" s="86"/>
      <c r="BQ42" s="87"/>
      <c r="BR42" s="88"/>
      <c r="BS42" s="88"/>
      <c r="BT42" s="88"/>
      <c r="BU42" s="88"/>
      <c r="BV42" s="86"/>
      <c r="BW42" s="87"/>
      <c r="BX42" s="88"/>
      <c r="BY42" s="88"/>
      <c r="BZ42" s="88"/>
      <c r="CA42" s="88"/>
      <c r="CB42" s="89"/>
    </row>
    <row r="43" spans="2:81" ht="7.5" customHeight="1">
      <c r="B43" s="27"/>
      <c r="C43" s="27"/>
      <c r="D43" s="28"/>
      <c r="E43" s="28"/>
      <c r="F43" s="28"/>
      <c r="G43" s="28"/>
      <c r="H43" s="29"/>
      <c r="I43" s="30"/>
      <c r="J43" s="32"/>
      <c r="K43" s="32"/>
      <c r="L43" s="32"/>
      <c r="M43" s="32"/>
      <c r="N43" s="31"/>
      <c r="O43" s="30"/>
      <c r="P43" s="32"/>
      <c r="Q43" s="32"/>
      <c r="R43" s="32"/>
      <c r="S43" s="32"/>
      <c r="T43" s="31"/>
      <c r="U43" s="30"/>
      <c r="V43" s="32"/>
      <c r="W43" s="32"/>
      <c r="X43" s="32"/>
      <c r="Y43" s="32"/>
      <c r="Z43" s="31"/>
      <c r="AA43" s="30"/>
      <c r="AB43" s="32"/>
      <c r="AC43" s="32"/>
      <c r="AD43" s="32"/>
      <c r="AE43" s="32"/>
      <c r="AF43" s="31"/>
      <c r="AG43" s="30"/>
      <c r="AH43" s="32"/>
      <c r="AI43" s="32"/>
      <c r="AJ43" s="32"/>
      <c r="AK43" s="32"/>
      <c r="AL43" s="31"/>
      <c r="AM43" s="30"/>
      <c r="AN43" s="32"/>
      <c r="AO43" s="32"/>
      <c r="AP43" s="32"/>
      <c r="AQ43" s="32"/>
      <c r="AR43" s="31"/>
      <c r="AS43" s="30"/>
      <c r="AT43" s="32"/>
      <c r="AU43" s="32"/>
      <c r="AV43" s="32"/>
      <c r="AW43" s="32"/>
      <c r="AX43" s="31"/>
      <c r="AY43" s="30"/>
      <c r="AZ43" s="32"/>
      <c r="BA43" s="32"/>
      <c r="BB43" s="32"/>
      <c r="BC43" s="32"/>
      <c r="BD43" s="31"/>
      <c r="BE43" s="30"/>
      <c r="BF43" s="32"/>
      <c r="BG43" s="32"/>
      <c r="BH43" s="32"/>
      <c r="BI43" s="32"/>
      <c r="BJ43" s="31"/>
      <c r="BK43" s="30"/>
      <c r="BL43" s="32"/>
      <c r="BM43" s="32"/>
      <c r="BN43" s="32"/>
      <c r="BO43" s="32"/>
      <c r="BP43" s="31"/>
      <c r="BQ43" s="30"/>
      <c r="BR43" s="32"/>
      <c r="BS43" s="32"/>
      <c r="BT43" s="32"/>
      <c r="BU43" s="32"/>
      <c r="BV43" s="31"/>
      <c r="BW43" s="30"/>
      <c r="BX43" s="32"/>
      <c r="BY43" s="32"/>
      <c r="BZ43" s="32"/>
      <c r="CA43" s="32"/>
      <c r="CB43" s="31"/>
    </row>
    <row r="44" spans="2:81" ht="9" customHeight="1" thickBot="1">
      <c r="H44" s="17"/>
      <c r="I44" s="25"/>
      <c r="J44" s="17"/>
      <c r="K44" s="17"/>
      <c r="L44" s="17"/>
      <c r="M44" s="17"/>
      <c r="N44" s="26"/>
      <c r="O44" s="25"/>
      <c r="P44" s="17"/>
      <c r="Q44" s="17"/>
      <c r="R44" s="17"/>
      <c r="S44" s="17"/>
      <c r="T44" s="26"/>
      <c r="U44" s="25"/>
      <c r="V44" s="17"/>
      <c r="W44" s="17"/>
      <c r="X44" s="17"/>
      <c r="Y44" s="17"/>
      <c r="Z44" s="26"/>
      <c r="AA44" s="25"/>
      <c r="AB44" s="17"/>
      <c r="AC44" s="17"/>
      <c r="AD44" s="17"/>
      <c r="AE44" s="17"/>
      <c r="AF44" s="26"/>
      <c r="AG44" s="25"/>
      <c r="AH44" s="17"/>
      <c r="AI44" s="17"/>
      <c r="AJ44" s="17"/>
      <c r="AK44" s="17"/>
      <c r="AL44" s="26"/>
      <c r="AM44" s="25"/>
      <c r="AN44" s="17"/>
      <c r="AO44" s="17"/>
      <c r="AP44" s="17"/>
      <c r="AQ44" s="17"/>
      <c r="AR44" s="26"/>
      <c r="AS44" s="25"/>
      <c r="AT44" s="17"/>
      <c r="AU44" s="17"/>
      <c r="AV44" s="17"/>
      <c r="AW44" s="17"/>
      <c r="AX44" s="26"/>
      <c r="AY44" s="25"/>
      <c r="AZ44" s="17"/>
      <c r="BA44" s="17"/>
      <c r="BB44" s="17"/>
      <c r="BC44" s="17"/>
      <c r="BD44" s="26"/>
      <c r="BE44" s="25"/>
      <c r="BF44" s="17"/>
      <c r="BG44" s="17"/>
      <c r="BH44" s="17"/>
      <c r="BI44" s="17"/>
      <c r="BJ44" s="26"/>
      <c r="BK44" s="25"/>
      <c r="BL44" s="17"/>
      <c r="BM44" s="17"/>
      <c r="BN44" s="17"/>
      <c r="BO44" s="17"/>
      <c r="BP44" s="26"/>
      <c r="BQ44" s="25"/>
      <c r="BR44" s="17"/>
      <c r="BS44" s="17"/>
      <c r="BT44" s="17"/>
      <c r="BU44" s="17"/>
      <c r="BV44" s="26"/>
      <c r="BW44" s="25"/>
      <c r="BX44" s="17"/>
      <c r="BY44" s="17"/>
      <c r="BZ44" s="17"/>
      <c r="CA44" s="17"/>
      <c r="CB44" s="26"/>
    </row>
    <row r="45" spans="2:81" ht="20.100000000000001" customHeight="1">
      <c r="D45" s="374" t="s">
        <v>2</v>
      </c>
      <c r="E45" s="375"/>
      <c r="F45" s="375"/>
      <c r="G45" s="376"/>
      <c r="H45" s="20"/>
      <c r="I45" s="12"/>
      <c r="J45" s="340"/>
      <c r="K45" s="341"/>
      <c r="L45" s="341"/>
      <c r="M45" s="342"/>
      <c r="O45" s="12"/>
      <c r="P45" s="340"/>
      <c r="Q45" s="341"/>
      <c r="R45" s="341"/>
      <c r="S45" s="342"/>
      <c r="U45" s="12"/>
      <c r="V45" s="340"/>
      <c r="W45" s="341"/>
      <c r="X45" s="341"/>
      <c r="Y45" s="342"/>
      <c r="AA45" s="12"/>
      <c r="AB45" s="340"/>
      <c r="AC45" s="341"/>
      <c r="AD45" s="341"/>
      <c r="AE45" s="342"/>
      <c r="AG45" s="12"/>
      <c r="AH45" s="340"/>
      <c r="AI45" s="341"/>
      <c r="AJ45" s="341"/>
      <c r="AK45" s="342"/>
      <c r="AM45" s="12"/>
      <c r="AN45" s="340"/>
      <c r="AO45" s="341"/>
      <c r="AP45" s="341"/>
      <c r="AQ45" s="342"/>
      <c r="AS45" s="12"/>
      <c r="AT45" s="340"/>
      <c r="AU45" s="341"/>
      <c r="AV45" s="341"/>
      <c r="AW45" s="342"/>
      <c r="AY45" s="12"/>
      <c r="AZ45" s="340"/>
      <c r="BA45" s="341"/>
      <c r="BB45" s="341"/>
      <c r="BC45" s="342"/>
      <c r="BE45" s="12"/>
      <c r="BF45" s="340"/>
      <c r="BG45" s="341"/>
      <c r="BH45" s="341"/>
      <c r="BI45" s="342"/>
      <c r="BK45" s="12"/>
      <c r="BL45" s="340"/>
      <c r="BM45" s="341"/>
      <c r="BN45" s="341"/>
      <c r="BO45" s="342"/>
      <c r="BQ45" s="12"/>
      <c r="BR45" s="340"/>
      <c r="BS45" s="341"/>
      <c r="BT45" s="341"/>
      <c r="BU45" s="342"/>
      <c r="BW45" s="12"/>
      <c r="BX45" s="340"/>
      <c r="BY45" s="341"/>
      <c r="BZ45" s="341"/>
      <c r="CA45" s="342"/>
    </row>
    <row r="46" spans="2:81" ht="20.100000000000001" customHeight="1">
      <c r="D46" s="377"/>
      <c r="E46" s="378"/>
      <c r="F46" s="378"/>
      <c r="G46" s="379"/>
      <c r="H46" s="20"/>
      <c r="I46" s="12"/>
      <c r="J46" s="343"/>
      <c r="K46" s="344"/>
      <c r="L46" s="344"/>
      <c r="M46" s="345"/>
      <c r="O46" s="12"/>
      <c r="P46" s="343"/>
      <c r="Q46" s="344"/>
      <c r="R46" s="344"/>
      <c r="S46" s="345"/>
      <c r="U46" s="12"/>
      <c r="V46" s="343"/>
      <c r="W46" s="344"/>
      <c r="X46" s="344"/>
      <c r="Y46" s="345"/>
      <c r="AA46" s="12"/>
      <c r="AB46" s="343"/>
      <c r="AC46" s="344"/>
      <c r="AD46" s="344"/>
      <c r="AE46" s="345"/>
      <c r="AG46" s="12"/>
      <c r="AH46" s="343"/>
      <c r="AI46" s="344"/>
      <c r="AJ46" s="344"/>
      <c r="AK46" s="345"/>
      <c r="AM46" s="12"/>
      <c r="AN46" s="343"/>
      <c r="AO46" s="344"/>
      <c r="AP46" s="344"/>
      <c r="AQ46" s="345"/>
      <c r="AS46" s="12"/>
      <c r="AT46" s="343"/>
      <c r="AU46" s="344"/>
      <c r="AV46" s="344"/>
      <c r="AW46" s="345"/>
      <c r="AY46" s="12"/>
      <c r="AZ46" s="343"/>
      <c r="BA46" s="344"/>
      <c r="BB46" s="344"/>
      <c r="BC46" s="345"/>
      <c r="BE46" s="12"/>
      <c r="BF46" s="343"/>
      <c r="BG46" s="344"/>
      <c r="BH46" s="344"/>
      <c r="BI46" s="345"/>
      <c r="BK46" s="12"/>
      <c r="BL46" s="343"/>
      <c r="BM46" s="344"/>
      <c r="BN46" s="344"/>
      <c r="BO46" s="345"/>
      <c r="BQ46" s="12"/>
      <c r="BR46" s="343"/>
      <c r="BS46" s="344"/>
      <c r="BT46" s="344"/>
      <c r="BU46" s="345"/>
      <c r="BW46" s="12"/>
      <c r="BX46" s="343"/>
      <c r="BY46" s="344"/>
      <c r="BZ46" s="344"/>
      <c r="CA46" s="345"/>
    </row>
    <row r="47" spans="2:81" ht="20.100000000000001" customHeight="1" thickBot="1">
      <c r="D47" s="380"/>
      <c r="E47" s="381"/>
      <c r="F47" s="381"/>
      <c r="G47" s="382"/>
      <c r="H47" s="20"/>
      <c r="I47" s="12"/>
      <c r="J47" s="346"/>
      <c r="K47" s="347"/>
      <c r="L47" s="347"/>
      <c r="M47" s="348"/>
      <c r="O47" s="12"/>
      <c r="P47" s="346"/>
      <c r="Q47" s="347"/>
      <c r="R47" s="347"/>
      <c r="S47" s="348"/>
      <c r="U47" s="12"/>
      <c r="V47" s="346"/>
      <c r="W47" s="347"/>
      <c r="X47" s="347"/>
      <c r="Y47" s="348"/>
      <c r="AA47" s="12"/>
      <c r="AB47" s="346"/>
      <c r="AC47" s="347"/>
      <c r="AD47" s="347"/>
      <c r="AE47" s="348"/>
      <c r="AG47" s="12"/>
      <c r="AH47" s="346"/>
      <c r="AI47" s="347"/>
      <c r="AJ47" s="347"/>
      <c r="AK47" s="348"/>
      <c r="AM47" s="12"/>
      <c r="AN47" s="346"/>
      <c r="AO47" s="347"/>
      <c r="AP47" s="347"/>
      <c r="AQ47" s="348"/>
      <c r="AS47" s="12"/>
      <c r="AT47" s="346"/>
      <c r="AU47" s="347"/>
      <c r="AV47" s="347"/>
      <c r="AW47" s="348"/>
      <c r="AY47" s="12"/>
      <c r="AZ47" s="346"/>
      <c r="BA47" s="347"/>
      <c r="BB47" s="347"/>
      <c r="BC47" s="348"/>
      <c r="BE47" s="12"/>
      <c r="BF47" s="346"/>
      <c r="BG47" s="347"/>
      <c r="BH47" s="347"/>
      <c r="BI47" s="348"/>
      <c r="BK47" s="12"/>
      <c r="BL47" s="346"/>
      <c r="BM47" s="347"/>
      <c r="BN47" s="347"/>
      <c r="BO47" s="348"/>
      <c r="BQ47" s="12"/>
      <c r="BR47" s="346"/>
      <c r="BS47" s="347"/>
      <c r="BT47" s="347"/>
      <c r="BU47" s="348"/>
      <c r="BW47" s="12"/>
      <c r="BX47" s="346"/>
      <c r="BY47" s="347"/>
      <c r="BZ47" s="347"/>
      <c r="CA47" s="348"/>
    </row>
    <row r="48" spans="2:81" ht="20.100000000000001" customHeight="1">
      <c r="D48" s="11"/>
      <c r="E48" s="11"/>
      <c r="F48" s="11"/>
      <c r="G48" s="11"/>
      <c r="H48" s="11"/>
      <c r="I48" s="11"/>
      <c r="J48" s="11"/>
      <c r="K48" s="11"/>
      <c r="L48" s="11"/>
      <c r="M48" s="11"/>
      <c r="N48" s="11"/>
      <c r="CB48" s="11"/>
      <c r="CC48" s="11"/>
    </row>
  </sheetData>
  <sheetProtection password="CE28" sheet="1" objects="1" formatCells="0" formatColumns="0" formatRows="0" insertHyperlinks="0" autoFilter="0" pivotTables="0"/>
  <mergeCells count="299">
    <mergeCell ref="V27:Y29"/>
    <mergeCell ref="V30:Y30"/>
    <mergeCell ref="V31:Y31"/>
    <mergeCell ref="V32:Y32"/>
    <mergeCell ref="V34:Y34"/>
    <mergeCell ref="V35:Y35"/>
    <mergeCell ref="P26:S26"/>
    <mergeCell ref="V12:Y13"/>
    <mergeCell ref="V14:Y14"/>
    <mergeCell ref="V15:Y15"/>
    <mergeCell ref="V16:Y16"/>
    <mergeCell ref="V18:Y18"/>
    <mergeCell ref="V19:Y19"/>
    <mergeCell ref="V24:Y24"/>
    <mergeCell ref="V25:Y25"/>
    <mergeCell ref="V26:Y26"/>
    <mergeCell ref="V40:Y40"/>
    <mergeCell ref="V41:Y41"/>
    <mergeCell ref="V45:Y47"/>
    <mergeCell ref="AB4:AD4"/>
    <mergeCell ref="AB5:AE6"/>
    <mergeCell ref="AB9:AE9"/>
    <mergeCell ref="AB10:AE10"/>
    <mergeCell ref="AB11:AE11"/>
    <mergeCell ref="AB12:AE13"/>
    <mergeCell ref="AB14:AE14"/>
    <mergeCell ref="AB15:AE15"/>
    <mergeCell ref="AB16:AE16"/>
    <mergeCell ref="AB18:AE18"/>
    <mergeCell ref="AB19:AE19"/>
    <mergeCell ref="AB24:AE24"/>
    <mergeCell ref="AB25:AE25"/>
    <mergeCell ref="AB26:AE26"/>
    <mergeCell ref="AB27:AE29"/>
    <mergeCell ref="AB30:AE30"/>
    <mergeCell ref="AB31:AE31"/>
    <mergeCell ref="AB32:AE32"/>
    <mergeCell ref="AB34:AE34"/>
    <mergeCell ref="AB35:AE35"/>
    <mergeCell ref="AB40:AE40"/>
    <mergeCell ref="AB41:AE41"/>
    <mergeCell ref="AB45:AE47"/>
    <mergeCell ref="AH4:AJ4"/>
    <mergeCell ref="AH5:AK6"/>
    <mergeCell ref="AH9:AK9"/>
    <mergeCell ref="AH10:AK10"/>
    <mergeCell ref="AH11:AK11"/>
    <mergeCell ref="AH12:AK13"/>
    <mergeCell ref="AH14:AK14"/>
    <mergeCell ref="AH15:AK15"/>
    <mergeCell ref="AH16:AK16"/>
    <mergeCell ref="AH18:AK18"/>
    <mergeCell ref="AH19:AK19"/>
    <mergeCell ref="AH24:AK24"/>
    <mergeCell ref="AH25:AK25"/>
    <mergeCell ref="AH26:AK26"/>
    <mergeCell ref="AH27:AK29"/>
    <mergeCell ref="AH30:AK30"/>
    <mergeCell ref="AH31:AK31"/>
    <mergeCell ref="AH32:AK32"/>
    <mergeCell ref="AH34:AK34"/>
    <mergeCell ref="AH35:AK35"/>
    <mergeCell ref="AH40:AK40"/>
    <mergeCell ref="AH41:AK41"/>
    <mergeCell ref="AH45:AK47"/>
    <mergeCell ref="AN4:AP4"/>
    <mergeCell ref="AN5:AQ6"/>
    <mergeCell ref="AN9:AQ9"/>
    <mergeCell ref="AN10:AQ10"/>
    <mergeCell ref="AN11:AQ11"/>
    <mergeCell ref="AN12:AQ13"/>
    <mergeCell ref="AN14:AQ14"/>
    <mergeCell ref="AN15:AQ15"/>
    <mergeCell ref="AN16:AQ16"/>
    <mergeCell ref="AN18:AQ18"/>
    <mergeCell ref="AN19:AQ19"/>
    <mergeCell ref="AN24:AQ24"/>
    <mergeCell ref="AN25:AQ25"/>
    <mergeCell ref="AN26:AQ26"/>
    <mergeCell ref="AN27:AQ29"/>
    <mergeCell ref="AN30:AQ30"/>
    <mergeCell ref="AN31:AQ31"/>
    <mergeCell ref="AN32:AQ32"/>
    <mergeCell ref="AN34:AQ34"/>
    <mergeCell ref="AN35:AQ35"/>
    <mergeCell ref="AN40:AQ40"/>
    <mergeCell ref="AN41:AQ41"/>
    <mergeCell ref="AN45:AQ47"/>
    <mergeCell ref="AT4:AV4"/>
    <mergeCell ref="AT5:AW6"/>
    <mergeCell ref="AT9:AW9"/>
    <mergeCell ref="AT10:AW10"/>
    <mergeCell ref="AT11:AW11"/>
    <mergeCell ref="AT12:AW13"/>
    <mergeCell ref="AT14:AW14"/>
    <mergeCell ref="AT15:AW15"/>
    <mergeCell ref="AT16:AW16"/>
    <mergeCell ref="AT18:AW18"/>
    <mergeCell ref="AT19:AW19"/>
    <mergeCell ref="AT24:AW24"/>
    <mergeCell ref="AT25:AW25"/>
    <mergeCell ref="AT26:AW26"/>
    <mergeCell ref="AT27:AW29"/>
    <mergeCell ref="AT30:AW30"/>
    <mergeCell ref="AT31:AW31"/>
    <mergeCell ref="AT32:AW32"/>
    <mergeCell ref="AT34:AW34"/>
    <mergeCell ref="AT35:AW35"/>
    <mergeCell ref="AT40:AW40"/>
    <mergeCell ref="AT41:AW41"/>
    <mergeCell ref="AT45:AW47"/>
    <mergeCell ref="AZ4:BB4"/>
    <mergeCell ref="AZ5:BC6"/>
    <mergeCell ref="AZ9:BC9"/>
    <mergeCell ref="AZ10:BC10"/>
    <mergeCell ref="AZ11:BC11"/>
    <mergeCell ref="AZ12:BC13"/>
    <mergeCell ref="AZ14:BC14"/>
    <mergeCell ref="AZ15:BC15"/>
    <mergeCell ref="AZ16:BC16"/>
    <mergeCell ref="AZ18:BC18"/>
    <mergeCell ref="AZ19:BC19"/>
    <mergeCell ref="AZ24:BC24"/>
    <mergeCell ref="AZ25:BC25"/>
    <mergeCell ref="AZ26:BC26"/>
    <mergeCell ref="AZ27:BC29"/>
    <mergeCell ref="AZ30:BC30"/>
    <mergeCell ref="AZ31:BC31"/>
    <mergeCell ref="AZ32:BC32"/>
    <mergeCell ref="AZ34:BC34"/>
    <mergeCell ref="AZ45:BC47"/>
    <mergeCell ref="BF4:BH4"/>
    <mergeCell ref="BF5:BI6"/>
    <mergeCell ref="BF9:BI9"/>
    <mergeCell ref="BF10:BI10"/>
    <mergeCell ref="BF11:BI11"/>
    <mergeCell ref="BF12:BI13"/>
    <mergeCell ref="BF14:BI14"/>
    <mergeCell ref="BF15:BI15"/>
    <mergeCell ref="BF16:BI16"/>
    <mergeCell ref="BF18:BI18"/>
    <mergeCell ref="BF19:BI19"/>
    <mergeCell ref="BF24:BI24"/>
    <mergeCell ref="BF25:BI25"/>
    <mergeCell ref="BF26:BI26"/>
    <mergeCell ref="BF27:BI29"/>
    <mergeCell ref="BF30:BI30"/>
    <mergeCell ref="BF31:BI31"/>
    <mergeCell ref="BF32:BI32"/>
    <mergeCell ref="BF34:BI34"/>
    <mergeCell ref="BF35:BI35"/>
    <mergeCell ref="BL4:BN4"/>
    <mergeCell ref="BL5:BO6"/>
    <mergeCell ref="BL9:BO9"/>
    <mergeCell ref="BL10:BO10"/>
    <mergeCell ref="BL11:BO11"/>
    <mergeCell ref="BL12:BO13"/>
    <mergeCell ref="BL14:BO14"/>
    <mergeCell ref="BL15:BO15"/>
    <mergeCell ref="BL16:BO16"/>
    <mergeCell ref="BL25:BO25"/>
    <mergeCell ref="BL26:BO26"/>
    <mergeCell ref="BR12:BU13"/>
    <mergeCell ref="BR14:BU14"/>
    <mergeCell ref="BR15:BU15"/>
    <mergeCell ref="BR16:BU16"/>
    <mergeCell ref="BR18:BU18"/>
    <mergeCell ref="BR19:BU19"/>
    <mergeCell ref="BF40:BI40"/>
    <mergeCell ref="BL18:BO18"/>
    <mergeCell ref="BL19:BO19"/>
    <mergeCell ref="BL24:BO24"/>
    <mergeCell ref="BL40:BO40"/>
    <mergeCell ref="BL27:BO29"/>
    <mergeCell ref="BL30:BO30"/>
    <mergeCell ref="BL31:BO31"/>
    <mergeCell ref="BL32:BO32"/>
    <mergeCell ref="BR24:BU24"/>
    <mergeCell ref="BR25:BU25"/>
    <mergeCell ref="BR26:BU26"/>
    <mergeCell ref="BR27:BU29"/>
    <mergeCell ref="BR30:BU30"/>
    <mergeCell ref="BR31:BU31"/>
    <mergeCell ref="BR32:BU32"/>
    <mergeCell ref="BR4:BT4"/>
    <mergeCell ref="BR5:BU6"/>
    <mergeCell ref="BR9:BU9"/>
    <mergeCell ref="BR10:BU10"/>
    <mergeCell ref="BR11:BU11"/>
    <mergeCell ref="BX4:BZ4"/>
    <mergeCell ref="BX5:CA6"/>
    <mergeCell ref="BX9:CA9"/>
    <mergeCell ref="BX10:CA10"/>
    <mergeCell ref="BX11:CA11"/>
    <mergeCell ref="BX12:CA13"/>
    <mergeCell ref="BX14:CA14"/>
    <mergeCell ref="BX15:CA15"/>
    <mergeCell ref="BX16:CA16"/>
    <mergeCell ref="BX18:CA18"/>
    <mergeCell ref="BX19:CA19"/>
    <mergeCell ref="BX24:CA24"/>
    <mergeCell ref="BX25:CA25"/>
    <mergeCell ref="BX26:CA26"/>
    <mergeCell ref="BX27:CA29"/>
    <mergeCell ref="BX30:CA30"/>
    <mergeCell ref="BX31:CA31"/>
    <mergeCell ref="BX32:CA32"/>
    <mergeCell ref="BX40:CA40"/>
    <mergeCell ref="BX41:CA41"/>
    <mergeCell ref="BX45:CA47"/>
    <mergeCell ref="P34:S34"/>
    <mergeCell ref="P35:S35"/>
    <mergeCell ref="P40:S40"/>
    <mergeCell ref="P41:S41"/>
    <mergeCell ref="P45:S47"/>
    <mergeCell ref="BR34:BU34"/>
    <mergeCell ref="BR35:BU35"/>
    <mergeCell ref="BX34:CA34"/>
    <mergeCell ref="BX35:CA35"/>
    <mergeCell ref="BL34:BO34"/>
    <mergeCell ref="BL35:BO35"/>
    <mergeCell ref="BR40:BU40"/>
    <mergeCell ref="BR41:BU41"/>
    <mergeCell ref="BR45:BU47"/>
    <mergeCell ref="BF41:BI41"/>
    <mergeCell ref="BF45:BI47"/>
    <mergeCell ref="BL41:BO41"/>
    <mergeCell ref="J31:M31"/>
    <mergeCell ref="J30:M30"/>
    <mergeCell ref="D41:G41"/>
    <mergeCell ref="BL45:BO47"/>
    <mergeCell ref="AZ35:BC35"/>
    <mergeCell ref="AZ40:BC40"/>
    <mergeCell ref="AZ41:BC41"/>
    <mergeCell ref="P4:R4"/>
    <mergeCell ref="P5:S6"/>
    <mergeCell ref="P9:S9"/>
    <mergeCell ref="P10:S10"/>
    <mergeCell ref="P11:S11"/>
    <mergeCell ref="P12:S13"/>
    <mergeCell ref="P14:S14"/>
    <mergeCell ref="P25:S25"/>
    <mergeCell ref="P32:S32"/>
    <mergeCell ref="P15:S15"/>
    <mergeCell ref="P16:S16"/>
    <mergeCell ref="P18:S18"/>
    <mergeCell ref="P19:S19"/>
    <mergeCell ref="P24:S24"/>
    <mergeCell ref="P27:S29"/>
    <mergeCell ref="P30:S30"/>
    <mergeCell ref="P31:S31"/>
    <mergeCell ref="D15:G15"/>
    <mergeCell ref="D16:G16"/>
    <mergeCell ref="D24:G24"/>
    <mergeCell ref="D25:G25"/>
    <mergeCell ref="J25:M25"/>
    <mergeCell ref="J15:M15"/>
    <mergeCell ref="J16:M16"/>
    <mergeCell ref="J45:M47"/>
    <mergeCell ref="D18:G18"/>
    <mergeCell ref="D19:G19"/>
    <mergeCell ref="D35:G35"/>
    <mergeCell ref="J40:M40"/>
    <mergeCell ref="J41:M41"/>
    <mergeCell ref="J34:M34"/>
    <mergeCell ref="J24:M24"/>
    <mergeCell ref="J26:M26"/>
    <mergeCell ref="J18:M18"/>
    <mergeCell ref="J19:M19"/>
    <mergeCell ref="J35:M35"/>
    <mergeCell ref="D45:G47"/>
    <mergeCell ref="D32:G32"/>
    <mergeCell ref="D40:G40"/>
    <mergeCell ref="J32:M32"/>
    <mergeCell ref="D34:G34"/>
    <mergeCell ref="B39:B42"/>
    <mergeCell ref="J1:N1"/>
    <mergeCell ref="D31:G31"/>
    <mergeCell ref="D27:G28"/>
    <mergeCell ref="D29:G29"/>
    <mergeCell ref="J27:M29"/>
    <mergeCell ref="J14:M14"/>
    <mergeCell ref="J11:M11"/>
    <mergeCell ref="D12:G13"/>
    <mergeCell ref="J12:M13"/>
    <mergeCell ref="D10:G10"/>
    <mergeCell ref="J5:M6"/>
    <mergeCell ref="J4:L4"/>
    <mergeCell ref="J10:M10"/>
    <mergeCell ref="J9:M9"/>
    <mergeCell ref="D9:G9"/>
    <mergeCell ref="B8:B20"/>
    <mergeCell ref="B23:B36"/>
    <mergeCell ref="J2:AM2"/>
    <mergeCell ref="V4:X4"/>
    <mergeCell ref="V5:Y6"/>
    <mergeCell ref="V9:Y9"/>
    <mergeCell ref="V10:Y10"/>
    <mergeCell ref="V11:Y11"/>
  </mergeCells>
  <phoneticPr fontId="1"/>
  <dataValidations count="1">
    <dataValidation type="list" allowBlank="1" showInputMessage="1" showErrorMessage="1" sqref="D29:G29">
      <formula1>ガス</formula1>
    </dataValidation>
  </dataValidations>
  <pageMargins left="0.70866141732283461" right="0.70866141732283461" top="0.74803149606299213" bottom="0" header="0.31496062992125984" footer="0.31496062992125984"/>
  <pageSetup paperSize="8" scale="88" fitToHeight="0" orientation="landscape" r:id="rId1"/>
  <rowBreaks count="1" manualBreakCount="1">
    <brk id="47"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selection activeCell="J45" sqref="J45:M47"/>
    </sheetView>
  </sheetViews>
  <sheetFormatPr defaultRowHeight="13.5"/>
  <sheetData>
    <row r="1" spans="1:17" ht="14.25" thickBot="1">
      <c r="A1" t="s">
        <v>75</v>
      </c>
    </row>
    <row r="2" spans="1:17" ht="17.25" thickBot="1">
      <c r="A2" s="399" t="e">
        <f>#REF!</f>
        <v>#REF!</v>
      </c>
      <c r="B2" s="425" t="s">
        <v>96</v>
      </c>
      <c r="C2" s="425"/>
      <c r="D2" s="425"/>
      <c r="E2" s="425"/>
      <c r="F2" s="425"/>
      <c r="G2" s="425"/>
      <c r="H2" s="425"/>
      <c r="I2" s="426"/>
      <c r="J2" s="425" t="s">
        <v>97</v>
      </c>
      <c r="K2" s="425"/>
      <c r="L2" s="425"/>
      <c r="M2" s="425"/>
      <c r="N2" s="425"/>
      <c r="O2" s="425"/>
      <c r="P2" s="425"/>
      <c r="Q2" s="426"/>
    </row>
    <row r="3" spans="1:17" ht="14.25" thickBot="1">
      <c r="A3" s="400"/>
      <c r="B3" s="419" t="s">
        <v>76</v>
      </c>
      <c r="C3" s="419"/>
      <c r="D3" s="419"/>
      <c r="E3" s="420"/>
      <c r="F3" s="419" t="s">
        <v>80</v>
      </c>
      <c r="G3" s="419"/>
      <c r="H3" s="419"/>
      <c r="I3" s="420"/>
      <c r="J3" s="419" t="s">
        <v>81</v>
      </c>
      <c r="K3" s="419"/>
      <c r="L3" s="419"/>
      <c r="M3" s="420"/>
      <c r="N3" s="419" t="s">
        <v>80</v>
      </c>
      <c r="O3" s="419"/>
      <c r="P3" s="419"/>
      <c r="Q3" s="420"/>
    </row>
    <row r="4" spans="1:17" ht="14.25" thickBot="1">
      <c r="A4" s="165" t="s">
        <v>70</v>
      </c>
      <c r="B4" s="164" t="s">
        <v>27</v>
      </c>
      <c r="C4" s="103" t="s">
        <v>28</v>
      </c>
      <c r="D4" s="103" t="s">
        <v>29</v>
      </c>
      <c r="E4" s="104" t="s">
        <v>69</v>
      </c>
      <c r="F4" s="103" t="s">
        <v>27</v>
      </c>
      <c r="G4" s="103" t="s">
        <v>28</v>
      </c>
      <c r="H4" s="103" t="s">
        <v>29</v>
      </c>
      <c r="I4" s="104" t="s">
        <v>69</v>
      </c>
      <c r="J4" s="131" t="s">
        <v>77</v>
      </c>
      <c r="K4" s="131" t="s">
        <v>78</v>
      </c>
      <c r="L4" s="131" t="s">
        <v>79</v>
      </c>
      <c r="M4" s="132" t="s">
        <v>69</v>
      </c>
      <c r="N4" s="131" t="s">
        <v>77</v>
      </c>
      <c r="O4" s="131" t="s">
        <v>78</v>
      </c>
      <c r="P4" s="131" t="s">
        <v>79</v>
      </c>
      <c r="Q4" s="132" t="s">
        <v>69</v>
      </c>
    </row>
    <row r="5" spans="1:17" ht="14.25" thickTop="1">
      <c r="A5" s="172">
        <v>1</v>
      </c>
      <c r="B5" s="183" t="e">
        <f>IF($A$2='選択（非表示）'!$A$2,'関東甲信データ（非表示）'!B22,IF($A$2='選択（非表示）'!$A$3,'関東甲信データ（非表示）'!B38))</f>
        <v>#REF!</v>
      </c>
      <c r="C5" s="156" t="e">
        <f>IF($A$2='選択（非表示）'!$A$2,'関東甲信データ（非表示）'!C22,IF($A$2='選択（非表示）'!$A$3,'関東甲信データ（非表示）'!C38))</f>
        <v>#REF!</v>
      </c>
      <c r="D5" s="156" t="e">
        <f>IF($A$2='選択（非表示）'!$A$2,'関東甲信データ（非表示）'!D22,IF($A$2='選択（非表示）'!$A$3,'関東甲信データ（非表示）'!D38))</f>
        <v>#REF!</v>
      </c>
      <c r="E5" s="157" t="e">
        <f>IF($A$2='選択（非表示）'!$A$2,'関東甲信データ（非表示）'!E22,IF($A$2='選択（非表示）'!$A$3,'関東甲信データ（非表示）'!E38))</f>
        <v>#REF!</v>
      </c>
      <c r="F5" s="156" t="e">
        <f>IF($A$2='選択（非表示）'!$A$2,'関東甲信データ（非表示）'!F22,IF($A$2='選択（非表示）'!$A$3,'関東甲信データ（非表示）'!F38))</f>
        <v>#REF!</v>
      </c>
      <c r="G5" s="191" t="e">
        <f>IF($A$2='選択（非表示）'!$A$2,'関東甲信データ（非表示）'!G22,IF($A$2='選択（非表示）'!$A$3,'関東甲信データ（非表示）'!G38))</f>
        <v>#REF!</v>
      </c>
      <c r="H5" s="156" t="e">
        <f>IF($A$2='選択（非表示）'!$A$2,'関東甲信データ（非表示）'!H22,IF($A$2='選択（非表示）'!$A$3,'関東甲信データ（非表示）'!H38))</f>
        <v>#REF!</v>
      </c>
      <c r="I5" s="157" t="e">
        <f>IF($A$2='選択（非表示）'!$A$2,'関東甲信データ（非表示）'!I22,IF($A$2='選択（非表示）'!$A$3,'関東甲信データ（非表示）'!I38))</f>
        <v>#REF!</v>
      </c>
      <c r="J5" s="156" t="e">
        <f>IF($A$2='選択（非表示）'!$A$2,'関東甲信データ（非表示）'!J22,IF($A$2='選択（非表示）'!$A$3,'関東甲信データ（非表示）'!J38))</f>
        <v>#REF!</v>
      </c>
      <c r="K5" s="156" t="e">
        <f>IF($A$2='選択（非表示）'!$A$2,'関東甲信データ（非表示）'!K22,IF($A$2='選択（非表示）'!$A$3,'関東甲信データ（非表示）'!K38))</f>
        <v>#REF!</v>
      </c>
      <c r="L5" s="156" t="e">
        <f>IF($A$2='選択（非表示）'!$A$2,'関東甲信データ（非表示）'!L22,IF($A$2='選択（非表示）'!$A$3,'関東甲信データ（非表示）'!L38))</f>
        <v>#REF!</v>
      </c>
      <c r="M5" s="157" t="e">
        <f>IF($A$2='選択（非表示）'!$A$2,'関東甲信データ（非表示）'!M22,IF($A$2='選択（非表示）'!$A$3,'関東甲信データ（非表示）'!M38))</f>
        <v>#REF!</v>
      </c>
      <c r="N5" s="156" t="e">
        <f>IF($A$2='選択（非表示）'!$A$2,'関東甲信データ（非表示）'!N22,IF($A$2='選択（非表示）'!$A$3,'関東甲信データ（非表示）'!N38))</f>
        <v>#REF!</v>
      </c>
      <c r="O5" s="156" t="e">
        <f>IF($A$2='選択（非表示）'!$A$2,'関東甲信データ（非表示）'!O22,IF($A$2='選択（非表示）'!$A$3,'関東甲信データ（非表示）'!O38))</f>
        <v>#REF!</v>
      </c>
      <c r="P5" s="156" t="e">
        <f>IF($A$2='選択（非表示）'!$A$2,'関東甲信データ（非表示）'!P22,IF($A$2='選択（非表示）'!$A$3,'関東甲信データ（非表示）'!P38))</f>
        <v>#REF!</v>
      </c>
      <c r="Q5" s="157" t="e">
        <f>IF($A$2='選択（非表示）'!$A$2,'関東甲信データ（非表示）'!Q22,IF($A$2='選択（非表示）'!$A$3,'関東甲信データ（非表示）'!Q38))</f>
        <v>#REF!</v>
      </c>
    </row>
    <row r="6" spans="1:17">
      <c r="A6" s="177">
        <v>2</v>
      </c>
      <c r="B6" s="184" t="e">
        <f>IF($A$2='選択（非表示）'!$A$2,'関東甲信データ（非表示）'!B23,IF($A$2='選択（非表示）'!$A$3,'関東甲信データ（非表示）'!B39))</f>
        <v>#REF!</v>
      </c>
      <c r="C6" s="185" t="e">
        <f>IF($A$2='選択（非表示）'!$A$2,'関東甲信データ（非表示）'!C23,IF($A$2='選択（非表示）'!$A$3,'関東甲信データ（非表示）'!C39))</f>
        <v>#REF!</v>
      </c>
      <c r="D6" s="185" t="e">
        <f>IF($A$2='選択（非表示）'!$A$2,'関東甲信データ（非表示）'!D23,IF($A$2='選択（非表示）'!$A$3,'関東甲信データ（非表示）'!D39))</f>
        <v>#REF!</v>
      </c>
      <c r="E6" s="186" t="e">
        <f>IF($A$2='選択（非表示）'!$A$2,'関東甲信データ（非表示）'!E23,IF($A$2='選択（非表示）'!$A$3,'関東甲信データ（非表示）'!E39))</f>
        <v>#REF!</v>
      </c>
      <c r="F6" s="185" t="e">
        <f>IF($A$2='選択（非表示）'!$A$2,'関東甲信データ（非表示）'!F23,IF($A$2='選択（非表示）'!$A$3,'関東甲信データ（非表示）'!F39))</f>
        <v>#REF!</v>
      </c>
      <c r="G6" s="185" t="e">
        <f>IF($A$2='選択（非表示）'!$A$2,'関東甲信データ（非表示）'!G23,IF($A$2='選択（非表示）'!$A$3,'関東甲信データ（非表示）'!G39))</f>
        <v>#REF!</v>
      </c>
      <c r="H6" s="185" t="e">
        <f>IF($A$2='選択（非表示）'!$A$2,'関東甲信データ（非表示）'!H23,IF($A$2='選択（非表示）'!$A$3,'関東甲信データ（非表示）'!H39))</f>
        <v>#REF!</v>
      </c>
      <c r="I6" s="186" t="e">
        <f>IF($A$2='選択（非表示）'!$A$2,'関東甲信データ（非表示）'!I23,IF($A$2='選択（非表示）'!$A$3,'関東甲信データ（非表示）'!I39))</f>
        <v>#REF!</v>
      </c>
      <c r="J6" s="185" t="e">
        <f>IF($A$2='選択（非表示）'!$A$2,'関東甲信データ（非表示）'!J23,IF($A$2='選択（非表示）'!$A$3,'関東甲信データ（非表示）'!J39))</f>
        <v>#REF!</v>
      </c>
      <c r="K6" s="185" t="e">
        <f>IF($A$2='選択（非表示）'!$A$2,'関東甲信データ（非表示）'!K23,IF($A$2='選択（非表示）'!$A$3,'関東甲信データ（非表示）'!K39))</f>
        <v>#REF!</v>
      </c>
      <c r="L6" s="185" t="e">
        <f>IF($A$2='選択（非表示）'!$A$2,'関東甲信データ（非表示）'!L23,IF($A$2='選択（非表示）'!$A$3,'関東甲信データ（非表示）'!L39))</f>
        <v>#REF!</v>
      </c>
      <c r="M6" s="186" t="e">
        <f>IF($A$2='選択（非表示）'!$A$2,'関東甲信データ（非表示）'!M23,IF($A$2='選択（非表示）'!$A$3,'関東甲信データ（非表示）'!M39))</f>
        <v>#REF!</v>
      </c>
      <c r="N6" s="185" t="e">
        <f>IF($A$2='選択（非表示）'!$A$2,'関東甲信データ（非表示）'!N23,IF($A$2='選択（非表示）'!$A$3,'関東甲信データ（非表示）'!N39))</f>
        <v>#REF!</v>
      </c>
      <c r="O6" s="185" t="e">
        <f>IF($A$2='選択（非表示）'!$A$2,'関東甲信データ（非表示）'!O23,IF($A$2='選択（非表示）'!$A$3,'関東甲信データ（非表示）'!O39))</f>
        <v>#REF!</v>
      </c>
      <c r="P6" s="185" t="e">
        <f>IF($A$2='選択（非表示）'!$A$2,'関東甲信データ（非表示）'!P23,IF($A$2='選択（非表示）'!$A$3,'関東甲信データ（非表示）'!P39))</f>
        <v>#REF!</v>
      </c>
      <c r="Q6" s="186" t="e">
        <f>IF($A$2='選択（非表示）'!$A$2,'関東甲信データ（非表示）'!Q23,IF($A$2='選択（非表示）'!$A$3,'関東甲信データ（非表示）'!Q39))</f>
        <v>#REF!</v>
      </c>
    </row>
    <row r="7" spans="1:17">
      <c r="A7" s="177">
        <v>3</v>
      </c>
      <c r="B7" s="184" t="e">
        <f>IF($A$2='選択（非表示）'!$A$2,'関東甲信データ（非表示）'!B24,IF($A$2='選択（非表示）'!$A$3,'関東甲信データ（非表示）'!B40))</f>
        <v>#REF!</v>
      </c>
      <c r="C7" s="185" t="e">
        <f>IF($A$2='選択（非表示）'!$A$2,'関東甲信データ（非表示）'!C24,IF($A$2='選択（非表示）'!$A$3,'関東甲信データ（非表示）'!C40))</f>
        <v>#REF!</v>
      </c>
      <c r="D7" s="185" t="e">
        <f>IF($A$2='選択（非表示）'!$A$2,'関東甲信データ（非表示）'!D24,IF($A$2='選択（非表示）'!$A$3,'関東甲信データ（非表示）'!D40))</f>
        <v>#REF!</v>
      </c>
      <c r="E7" s="186" t="e">
        <f>IF($A$2='選択（非表示）'!$A$2,'関東甲信データ（非表示）'!E24,IF($A$2='選択（非表示）'!$A$3,'関東甲信データ（非表示）'!E40))</f>
        <v>#REF!</v>
      </c>
      <c r="F7" s="185" t="e">
        <f>IF($A$2='選択（非表示）'!$A$2,'関東甲信データ（非表示）'!F24,IF($A$2='選択（非表示）'!$A$3,'関東甲信データ（非表示）'!F40))</f>
        <v>#REF!</v>
      </c>
      <c r="G7" s="185" t="e">
        <f>IF($A$2='選択（非表示）'!$A$2,'関東甲信データ（非表示）'!G24,IF($A$2='選択（非表示）'!$A$3,'関東甲信データ（非表示）'!G40))</f>
        <v>#REF!</v>
      </c>
      <c r="H7" s="185" t="e">
        <f>IF($A$2='選択（非表示）'!$A$2,'関東甲信データ（非表示）'!H24,IF($A$2='選択（非表示）'!$A$3,'関東甲信データ（非表示）'!H40))</f>
        <v>#REF!</v>
      </c>
      <c r="I7" s="186" t="e">
        <f>IF($A$2='選択（非表示）'!$A$2,'関東甲信データ（非表示）'!I24,IF($A$2='選択（非表示）'!$A$3,'関東甲信データ（非表示）'!I40))</f>
        <v>#REF!</v>
      </c>
      <c r="J7" s="185" t="e">
        <f>IF($A$2='選択（非表示）'!$A$2,'関東甲信データ（非表示）'!J24,IF($A$2='選択（非表示）'!$A$3,'関東甲信データ（非表示）'!J40))</f>
        <v>#REF!</v>
      </c>
      <c r="K7" s="185" t="e">
        <f>IF($A$2='選択（非表示）'!$A$2,'関東甲信データ（非表示）'!K24,IF($A$2='選択（非表示）'!$A$3,'関東甲信データ（非表示）'!K40))</f>
        <v>#REF!</v>
      </c>
      <c r="L7" s="185" t="e">
        <f>IF($A$2='選択（非表示）'!$A$2,'関東甲信データ（非表示）'!L24,IF($A$2='選択（非表示）'!$A$3,'関東甲信データ（非表示）'!L40))</f>
        <v>#REF!</v>
      </c>
      <c r="M7" s="186" t="e">
        <f>IF($A$2='選択（非表示）'!$A$2,'関東甲信データ（非表示）'!M24,IF($A$2='選択（非表示）'!$A$3,'関東甲信データ（非表示）'!M40))</f>
        <v>#REF!</v>
      </c>
      <c r="N7" s="185" t="e">
        <f>IF($A$2='選択（非表示）'!$A$2,'関東甲信データ（非表示）'!N24,IF($A$2='選択（非表示）'!$A$3,'関東甲信データ（非表示）'!N40))</f>
        <v>#REF!</v>
      </c>
      <c r="O7" s="185" t="e">
        <f>IF($A$2='選択（非表示）'!$A$2,'関東甲信データ（非表示）'!O24,IF($A$2='選択（非表示）'!$A$3,'関東甲信データ（非表示）'!O40))</f>
        <v>#REF!</v>
      </c>
      <c r="P7" s="185" t="e">
        <f>IF($A$2='選択（非表示）'!$A$2,'関東甲信データ（非表示）'!P24,IF($A$2='選択（非表示）'!$A$3,'関東甲信データ（非表示）'!P40))</f>
        <v>#REF!</v>
      </c>
      <c r="Q7" s="186" t="e">
        <f>IF($A$2='選択（非表示）'!$A$2,'関東甲信データ（非表示）'!Q24,IF($A$2='選択（非表示）'!$A$3,'関東甲信データ（非表示）'!Q40))</f>
        <v>#REF!</v>
      </c>
    </row>
    <row r="8" spans="1:17">
      <c r="A8" s="177">
        <v>4</v>
      </c>
      <c r="B8" s="184" t="e">
        <f>IF($A$2='選択（非表示）'!$A$2,'関東甲信データ（非表示）'!B25,IF($A$2='選択（非表示）'!$A$3,'関東甲信データ（非表示）'!B41))</f>
        <v>#REF!</v>
      </c>
      <c r="C8" s="185" t="e">
        <f>IF($A$2='選択（非表示）'!$A$2,'関東甲信データ（非表示）'!C25,IF($A$2='選択（非表示）'!$A$3,'関東甲信データ（非表示）'!C41))</f>
        <v>#REF!</v>
      </c>
      <c r="D8" s="185" t="e">
        <f>IF($A$2='選択（非表示）'!$A$2,'関東甲信データ（非表示）'!D25,IF($A$2='選択（非表示）'!$A$3,'関東甲信データ（非表示）'!D41))</f>
        <v>#REF!</v>
      </c>
      <c r="E8" s="186" t="e">
        <f>IF($A$2='選択（非表示）'!$A$2,'関東甲信データ（非表示）'!E25,IF($A$2='選択（非表示）'!$A$3,'関東甲信データ（非表示）'!E41))</f>
        <v>#REF!</v>
      </c>
      <c r="F8" s="185" t="e">
        <f>IF($A$2='選択（非表示）'!$A$2,'関東甲信データ（非表示）'!F25,IF($A$2='選択（非表示）'!$A$3,'関東甲信データ（非表示）'!F41))</f>
        <v>#REF!</v>
      </c>
      <c r="G8" s="185" t="e">
        <f>IF($A$2='選択（非表示）'!$A$2,'関東甲信データ（非表示）'!G25,IF($A$2='選択（非表示）'!$A$3,'関東甲信データ（非表示）'!G41))</f>
        <v>#REF!</v>
      </c>
      <c r="H8" s="185" t="e">
        <f>IF($A$2='選択（非表示）'!$A$2,'関東甲信データ（非表示）'!H25,IF($A$2='選択（非表示）'!$A$3,'関東甲信データ（非表示）'!H41))</f>
        <v>#REF!</v>
      </c>
      <c r="I8" s="186" t="e">
        <f>IF($A$2='選択（非表示）'!$A$2,'関東甲信データ（非表示）'!I25,IF($A$2='選択（非表示）'!$A$3,'関東甲信データ（非表示）'!I41))</f>
        <v>#REF!</v>
      </c>
      <c r="J8" s="185" t="e">
        <f>IF($A$2='選択（非表示）'!$A$2,'関東甲信データ（非表示）'!J25,IF($A$2='選択（非表示）'!$A$3,'関東甲信データ（非表示）'!J41))</f>
        <v>#REF!</v>
      </c>
      <c r="K8" s="185" t="e">
        <f>IF($A$2='選択（非表示）'!$A$2,'関東甲信データ（非表示）'!K25,IF($A$2='選択（非表示）'!$A$3,'関東甲信データ（非表示）'!K41))</f>
        <v>#REF!</v>
      </c>
      <c r="L8" s="185" t="e">
        <f>IF($A$2='選択（非表示）'!$A$2,'関東甲信データ（非表示）'!L25,IF($A$2='選択（非表示）'!$A$3,'関東甲信データ（非表示）'!L41))</f>
        <v>#REF!</v>
      </c>
      <c r="M8" s="186" t="e">
        <f>IF($A$2='選択（非表示）'!$A$2,'関東甲信データ（非表示）'!M25,IF($A$2='選択（非表示）'!$A$3,'関東甲信データ（非表示）'!M41))</f>
        <v>#REF!</v>
      </c>
      <c r="N8" s="185" t="e">
        <f>IF($A$2='選択（非表示）'!$A$2,'関東甲信データ（非表示）'!N25,IF($A$2='選択（非表示）'!$A$3,'関東甲信データ（非表示）'!N41))</f>
        <v>#REF!</v>
      </c>
      <c r="O8" s="185" t="e">
        <f>IF($A$2='選択（非表示）'!$A$2,'関東甲信データ（非表示）'!O25,IF($A$2='選択（非表示）'!$A$3,'関東甲信データ（非表示）'!O41))</f>
        <v>#REF!</v>
      </c>
      <c r="P8" s="185" t="e">
        <f>IF($A$2='選択（非表示）'!$A$2,'関東甲信データ（非表示）'!P25,IF($A$2='選択（非表示）'!$A$3,'関東甲信データ（非表示）'!P41))</f>
        <v>#REF!</v>
      </c>
      <c r="Q8" s="186" t="e">
        <f>IF($A$2='選択（非表示）'!$A$2,'関東甲信データ（非表示）'!Q25,IF($A$2='選択（非表示）'!$A$3,'関東甲信データ（非表示）'!Q41))</f>
        <v>#REF!</v>
      </c>
    </row>
    <row r="9" spans="1:17">
      <c r="A9" s="177">
        <v>5</v>
      </c>
      <c r="B9" s="184" t="e">
        <f>IF($A$2='選択（非表示）'!$A$2,'関東甲信データ（非表示）'!B26,IF($A$2='選択（非表示）'!$A$3,'関東甲信データ（非表示）'!B42))</f>
        <v>#REF!</v>
      </c>
      <c r="C9" s="185" t="e">
        <f>IF($A$2='選択（非表示）'!$A$2,'関東甲信データ（非表示）'!C26,IF($A$2='選択（非表示）'!$A$3,'関東甲信データ（非表示）'!C42))</f>
        <v>#REF!</v>
      </c>
      <c r="D9" s="185" t="e">
        <f>IF($A$2='選択（非表示）'!$A$2,'関東甲信データ（非表示）'!D26,IF($A$2='選択（非表示）'!$A$3,'関東甲信データ（非表示）'!D42))</f>
        <v>#REF!</v>
      </c>
      <c r="E9" s="186" t="e">
        <f>IF($A$2='選択（非表示）'!$A$2,'関東甲信データ（非表示）'!E26,IF($A$2='選択（非表示）'!$A$3,'関東甲信データ（非表示）'!E42))</f>
        <v>#REF!</v>
      </c>
      <c r="F9" s="185" t="e">
        <f>IF($A$2='選択（非表示）'!$A$2,'関東甲信データ（非表示）'!F26,IF($A$2='選択（非表示）'!$A$3,'関東甲信データ（非表示）'!F42))</f>
        <v>#REF!</v>
      </c>
      <c r="G9" s="185" t="e">
        <f>IF($A$2='選択（非表示）'!$A$2,'関東甲信データ（非表示）'!G26,IF($A$2='選択（非表示）'!$A$3,'関東甲信データ（非表示）'!G42))</f>
        <v>#REF!</v>
      </c>
      <c r="H9" s="185" t="e">
        <f>IF($A$2='選択（非表示）'!$A$2,'関東甲信データ（非表示）'!H26,IF($A$2='選択（非表示）'!$A$3,'関東甲信データ（非表示）'!H42))</f>
        <v>#REF!</v>
      </c>
      <c r="I9" s="186" t="e">
        <f>IF($A$2='選択（非表示）'!$A$2,'関東甲信データ（非表示）'!I26,IF($A$2='選択（非表示）'!$A$3,'関東甲信データ（非表示）'!I42))</f>
        <v>#REF!</v>
      </c>
      <c r="J9" s="185" t="e">
        <f>IF($A$2='選択（非表示）'!$A$2,'関東甲信データ（非表示）'!J26,IF($A$2='選択（非表示）'!$A$3,'関東甲信データ（非表示）'!J42))</f>
        <v>#REF!</v>
      </c>
      <c r="K9" s="185" t="e">
        <f>IF($A$2='選択（非表示）'!$A$2,'関東甲信データ（非表示）'!K26,IF($A$2='選択（非表示）'!$A$3,'関東甲信データ（非表示）'!K42))</f>
        <v>#REF!</v>
      </c>
      <c r="L9" s="185" t="e">
        <f>IF($A$2='選択（非表示）'!$A$2,'関東甲信データ（非表示）'!L26,IF($A$2='選択（非表示）'!$A$3,'関東甲信データ（非表示）'!L42))</f>
        <v>#REF!</v>
      </c>
      <c r="M9" s="186" t="e">
        <f>IF($A$2='選択（非表示）'!$A$2,'関東甲信データ（非表示）'!M26,IF($A$2='選択（非表示）'!$A$3,'関東甲信データ（非表示）'!M42))</f>
        <v>#REF!</v>
      </c>
      <c r="N9" s="185" t="e">
        <f>IF($A$2='選択（非表示）'!$A$2,'関東甲信データ（非表示）'!N26,IF($A$2='選択（非表示）'!$A$3,'関東甲信データ（非表示）'!N42))</f>
        <v>#REF!</v>
      </c>
      <c r="O9" s="185" t="e">
        <f>IF($A$2='選択（非表示）'!$A$2,'関東甲信データ（非表示）'!O26,IF($A$2='選択（非表示）'!$A$3,'関東甲信データ（非表示）'!O42))</f>
        <v>#REF!</v>
      </c>
      <c r="P9" s="185" t="e">
        <f>IF($A$2='選択（非表示）'!$A$2,'関東甲信データ（非表示）'!P26,IF($A$2='選択（非表示）'!$A$3,'関東甲信データ（非表示）'!P42))</f>
        <v>#REF!</v>
      </c>
      <c r="Q9" s="186" t="e">
        <f>IF($A$2='選択（非表示）'!$A$2,'関東甲信データ（非表示）'!Q26,IF($A$2='選択（非表示）'!$A$3,'関東甲信データ（非表示）'!Q42))</f>
        <v>#REF!</v>
      </c>
    </row>
    <row r="10" spans="1:17">
      <c r="A10" s="177">
        <v>6</v>
      </c>
      <c r="B10" s="184" t="e">
        <f>IF($A$2='選択（非表示）'!$A$2,'関東甲信データ（非表示）'!B27,IF($A$2='選択（非表示）'!$A$3,'関東甲信データ（非表示）'!B43))</f>
        <v>#REF!</v>
      </c>
      <c r="C10" s="185" t="e">
        <f>IF($A$2='選択（非表示）'!$A$2,'関東甲信データ（非表示）'!C27,IF($A$2='選択（非表示）'!$A$3,'関東甲信データ（非表示）'!C43))</f>
        <v>#REF!</v>
      </c>
      <c r="D10" s="185" t="e">
        <f>IF($A$2='選択（非表示）'!$A$2,'関東甲信データ（非表示）'!D27,IF($A$2='選択（非表示）'!$A$3,'関東甲信データ（非表示）'!D43))</f>
        <v>#REF!</v>
      </c>
      <c r="E10" s="186" t="e">
        <f>IF($A$2='選択（非表示）'!$A$2,'関東甲信データ（非表示）'!E27,IF($A$2='選択（非表示）'!$A$3,'関東甲信データ（非表示）'!E43))</f>
        <v>#REF!</v>
      </c>
      <c r="F10" s="185" t="e">
        <f>IF($A$2='選択（非表示）'!$A$2,'関東甲信データ（非表示）'!F27,IF($A$2='選択（非表示）'!$A$3,'関東甲信データ（非表示）'!F43))</f>
        <v>#REF!</v>
      </c>
      <c r="G10" s="185" t="e">
        <f>IF($A$2='選択（非表示）'!$A$2,'関東甲信データ（非表示）'!G27,IF($A$2='選択（非表示）'!$A$3,'関東甲信データ（非表示）'!G43))</f>
        <v>#REF!</v>
      </c>
      <c r="H10" s="185" t="e">
        <f>IF($A$2='選択（非表示）'!$A$2,'関東甲信データ（非表示）'!H27,IF($A$2='選択（非表示）'!$A$3,'関東甲信データ（非表示）'!H43))</f>
        <v>#REF!</v>
      </c>
      <c r="I10" s="186" t="e">
        <f>IF($A$2='選択（非表示）'!$A$2,'関東甲信データ（非表示）'!I27,IF($A$2='選択（非表示）'!$A$3,'関東甲信データ（非表示）'!I43))</f>
        <v>#REF!</v>
      </c>
      <c r="J10" s="185" t="e">
        <f>IF($A$2='選択（非表示）'!$A$2,'関東甲信データ（非表示）'!J27,IF($A$2='選択（非表示）'!$A$3,'関東甲信データ（非表示）'!J43))</f>
        <v>#REF!</v>
      </c>
      <c r="K10" s="185" t="e">
        <f>IF($A$2='選択（非表示）'!$A$2,'関東甲信データ（非表示）'!K27,IF($A$2='選択（非表示）'!$A$3,'関東甲信データ（非表示）'!K43))</f>
        <v>#REF!</v>
      </c>
      <c r="L10" s="185" t="e">
        <f>IF($A$2='選択（非表示）'!$A$2,'関東甲信データ（非表示）'!L27,IF($A$2='選択（非表示）'!$A$3,'関東甲信データ（非表示）'!L43))</f>
        <v>#REF!</v>
      </c>
      <c r="M10" s="186" t="e">
        <f>IF($A$2='選択（非表示）'!$A$2,'関東甲信データ（非表示）'!M27,IF($A$2='選択（非表示）'!$A$3,'関東甲信データ（非表示）'!M43))</f>
        <v>#REF!</v>
      </c>
      <c r="N10" s="185" t="e">
        <f>IF($A$2='選択（非表示）'!$A$2,'関東甲信データ（非表示）'!N27,IF($A$2='選択（非表示）'!$A$3,'関東甲信データ（非表示）'!N43))</f>
        <v>#REF!</v>
      </c>
      <c r="O10" s="185" t="e">
        <f>IF($A$2='選択（非表示）'!$A$2,'関東甲信データ（非表示）'!O27,IF($A$2='選択（非表示）'!$A$3,'関東甲信データ（非表示）'!O43))</f>
        <v>#REF!</v>
      </c>
      <c r="P10" s="185" t="e">
        <f>IF($A$2='選択（非表示）'!$A$2,'関東甲信データ（非表示）'!P27,IF($A$2='選択（非表示）'!$A$3,'関東甲信データ（非表示）'!P43))</f>
        <v>#REF!</v>
      </c>
      <c r="Q10" s="186" t="e">
        <f>IF($A$2='選択（非表示）'!$A$2,'関東甲信データ（非表示）'!Q27,IF($A$2='選択（非表示）'!$A$3,'関東甲信データ（非表示）'!Q43))</f>
        <v>#REF!</v>
      </c>
    </row>
    <row r="11" spans="1:17">
      <c r="A11" s="177">
        <v>7</v>
      </c>
      <c r="B11" s="184" t="e">
        <f>IF($A$2='選択（非表示）'!$A$2,'関東甲信データ（非表示）'!B28,IF($A$2='選択（非表示）'!$A$3,'関東甲信データ（非表示）'!B44))</f>
        <v>#REF!</v>
      </c>
      <c r="C11" s="185" t="e">
        <f>IF($A$2='選択（非表示）'!$A$2,'関東甲信データ（非表示）'!C28,IF($A$2='選択（非表示）'!$A$3,'関東甲信データ（非表示）'!C44))</f>
        <v>#REF!</v>
      </c>
      <c r="D11" s="185" t="e">
        <f>IF($A$2='選択（非表示）'!$A$2,'関東甲信データ（非表示）'!D28,IF($A$2='選択（非表示）'!$A$3,'関東甲信データ（非表示）'!D44))</f>
        <v>#REF!</v>
      </c>
      <c r="E11" s="186" t="e">
        <f>IF($A$2='選択（非表示）'!$A$2,'関東甲信データ（非表示）'!E28,IF($A$2='選択（非表示）'!$A$3,'関東甲信データ（非表示）'!E44))</f>
        <v>#REF!</v>
      </c>
      <c r="F11" s="185" t="e">
        <f>IF($A$2='選択（非表示）'!$A$2,'関東甲信データ（非表示）'!F28,IF($A$2='選択（非表示）'!$A$3,'関東甲信データ（非表示）'!F44))</f>
        <v>#REF!</v>
      </c>
      <c r="G11" s="185" t="e">
        <f>IF($A$2='選択（非表示）'!$A$2,'関東甲信データ（非表示）'!G28,IF($A$2='選択（非表示）'!$A$3,'関東甲信データ（非表示）'!G44))</f>
        <v>#REF!</v>
      </c>
      <c r="H11" s="185" t="e">
        <f>IF($A$2='選択（非表示）'!$A$2,'関東甲信データ（非表示）'!H28,IF($A$2='選択（非表示）'!$A$3,'関東甲信データ（非表示）'!H44))</f>
        <v>#REF!</v>
      </c>
      <c r="I11" s="186" t="e">
        <f>IF($A$2='選択（非表示）'!$A$2,'関東甲信データ（非表示）'!I28,IF($A$2='選択（非表示）'!$A$3,'関東甲信データ（非表示）'!I44))</f>
        <v>#REF!</v>
      </c>
      <c r="J11" s="185" t="e">
        <f>IF($A$2='選択（非表示）'!$A$2,'関東甲信データ（非表示）'!J28,IF($A$2='選択（非表示）'!$A$3,'関東甲信データ（非表示）'!J44))</f>
        <v>#REF!</v>
      </c>
      <c r="K11" s="185" t="e">
        <f>IF($A$2='選択（非表示）'!$A$2,'関東甲信データ（非表示）'!K28,IF($A$2='選択（非表示）'!$A$3,'関東甲信データ（非表示）'!K44))</f>
        <v>#REF!</v>
      </c>
      <c r="L11" s="185" t="e">
        <f>IF($A$2='選択（非表示）'!$A$2,'関東甲信データ（非表示）'!L28,IF($A$2='選択（非表示）'!$A$3,'関東甲信データ（非表示）'!L44))</f>
        <v>#REF!</v>
      </c>
      <c r="M11" s="186" t="e">
        <f>IF($A$2='選択（非表示）'!$A$2,'関東甲信データ（非表示）'!M28,IF($A$2='選択（非表示）'!$A$3,'関東甲信データ（非表示）'!M44))</f>
        <v>#REF!</v>
      </c>
      <c r="N11" s="185" t="e">
        <f>IF($A$2='選択（非表示）'!$A$2,'関東甲信データ（非表示）'!N28,IF($A$2='選択（非表示）'!$A$3,'関東甲信データ（非表示）'!N44))</f>
        <v>#REF!</v>
      </c>
      <c r="O11" s="185" t="e">
        <f>IF($A$2='選択（非表示）'!$A$2,'関東甲信データ（非表示）'!O28,IF($A$2='選択（非表示）'!$A$3,'関東甲信データ（非表示）'!O44))</f>
        <v>#REF!</v>
      </c>
      <c r="P11" s="185" t="e">
        <f>IF($A$2='選択（非表示）'!$A$2,'関東甲信データ（非表示）'!P28,IF($A$2='選択（非表示）'!$A$3,'関東甲信データ（非表示）'!P44))</f>
        <v>#REF!</v>
      </c>
      <c r="Q11" s="186" t="e">
        <f>IF($A$2='選択（非表示）'!$A$2,'関東甲信データ（非表示）'!Q28,IF($A$2='選択（非表示）'!$A$3,'関東甲信データ（非表示）'!Q44))</f>
        <v>#REF!</v>
      </c>
    </row>
    <row r="12" spans="1:17">
      <c r="A12" s="177">
        <v>8</v>
      </c>
      <c r="B12" s="184" t="e">
        <f>IF($A$2='選択（非表示）'!$A$2,'関東甲信データ（非表示）'!B29,IF($A$2='選択（非表示）'!$A$3,'関東甲信データ（非表示）'!B45))</f>
        <v>#REF!</v>
      </c>
      <c r="C12" s="185" t="e">
        <f>IF($A$2='選択（非表示）'!$A$2,'関東甲信データ（非表示）'!C29,IF($A$2='選択（非表示）'!$A$3,'関東甲信データ（非表示）'!C45))</f>
        <v>#REF!</v>
      </c>
      <c r="D12" s="185" t="e">
        <f>IF($A$2='選択（非表示）'!$A$2,'関東甲信データ（非表示）'!D29,IF($A$2='選択（非表示）'!$A$3,'関東甲信データ（非表示）'!D45))</f>
        <v>#REF!</v>
      </c>
      <c r="E12" s="186" t="e">
        <f>IF($A$2='選択（非表示）'!$A$2,'関東甲信データ（非表示）'!E29,IF($A$2='選択（非表示）'!$A$3,'関東甲信データ（非表示）'!E45))</f>
        <v>#REF!</v>
      </c>
      <c r="F12" s="185" t="e">
        <f>IF($A$2='選択（非表示）'!$A$2,'関東甲信データ（非表示）'!F29,IF($A$2='選択（非表示）'!$A$3,'関東甲信データ（非表示）'!F45))</f>
        <v>#REF!</v>
      </c>
      <c r="G12" s="185" t="e">
        <f>IF($A$2='選択（非表示）'!$A$2,'関東甲信データ（非表示）'!G29,IF($A$2='選択（非表示）'!$A$3,'関東甲信データ（非表示）'!G45))</f>
        <v>#REF!</v>
      </c>
      <c r="H12" s="185" t="e">
        <f>IF($A$2='選択（非表示）'!$A$2,'関東甲信データ（非表示）'!H29,IF($A$2='選択（非表示）'!$A$3,'関東甲信データ（非表示）'!H45))</f>
        <v>#REF!</v>
      </c>
      <c r="I12" s="186" t="e">
        <f>IF($A$2='選択（非表示）'!$A$2,'関東甲信データ（非表示）'!I29,IF($A$2='選択（非表示）'!$A$3,'関東甲信データ（非表示）'!I45))</f>
        <v>#REF!</v>
      </c>
      <c r="J12" s="185" t="e">
        <f>IF($A$2='選択（非表示）'!$A$2,'関東甲信データ（非表示）'!J29,IF($A$2='選択（非表示）'!$A$3,'関東甲信データ（非表示）'!J45))</f>
        <v>#REF!</v>
      </c>
      <c r="K12" s="185" t="e">
        <f>IF($A$2='選択（非表示）'!$A$2,'関東甲信データ（非表示）'!K29,IF($A$2='選択（非表示）'!$A$3,'関東甲信データ（非表示）'!K45))</f>
        <v>#REF!</v>
      </c>
      <c r="L12" s="185" t="e">
        <f>IF($A$2='選択（非表示）'!$A$2,'関東甲信データ（非表示）'!L29,IF($A$2='選択（非表示）'!$A$3,'関東甲信データ（非表示）'!L45))</f>
        <v>#REF!</v>
      </c>
      <c r="M12" s="186" t="e">
        <f>IF($A$2='選択（非表示）'!$A$2,'関東甲信データ（非表示）'!M29,IF($A$2='選択（非表示）'!$A$3,'関東甲信データ（非表示）'!M45))</f>
        <v>#REF!</v>
      </c>
      <c r="N12" s="185" t="e">
        <f>IF($A$2='選択（非表示）'!$A$2,'関東甲信データ（非表示）'!N29,IF($A$2='選択（非表示）'!$A$3,'関東甲信データ（非表示）'!N45))</f>
        <v>#REF!</v>
      </c>
      <c r="O12" s="185" t="e">
        <f>IF($A$2='選択（非表示）'!$A$2,'関東甲信データ（非表示）'!O29,IF($A$2='選択（非表示）'!$A$3,'関東甲信データ（非表示）'!O45))</f>
        <v>#REF!</v>
      </c>
      <c r="P12" s="185" t="e">
        <f>IF($A$2='選択（非表示）'!$A$2,'関東甲信データ（非表示）'!P29,IF($A$2='選択（非表示）'!$A$3,'関東甲信データ（非表示）'!P45))</f>
        <v>#REF!</v>
      </c>
      <c r="Q12" s="186" t="e">
        <f>IF($A$2='選択（非表示）'!$A$2,'関東甲信データ（非表示）'!Q29,IF($A$2='選択（非表示）'!$A$3,'関東甲信データ（非表示）'!Q45))</f>
        <v>#REF!</v>
      </c>
    </row>
    <row r="13" spans="1:17">
      <c r="A13" s="177">
        <v>9</v>
      </c>
      <c r="B13" s="184" t="e">
        <f>IF($A$2='選択（非表示）'!$A$2,'関東甲信データ（非表示）'!B30,IF($A$2='選択（非表示）'!$A$3,'関東甲信データ（非表示）'!B46))</f>
        <v>#REF!</v>
      </c>
      <c r="C13" s="185" t="e">
        <f>IF($A$2='選択（非表示）'!$A$2,'関東甲信データ（非表示）'!C30,IF($A$2='選択（非表示）'!$A$3,'関東甲信データ（非表示）'!C46))</f>
        <v>#REF!</v>
      </c>
      <c r="D13" s="185" t="e">
        <f>IF($A$2='選択（非表示）'!$A$2,'関東甲信データ（非表示）'!D30,IF($A$2='選択（非表示）'!$A$3,'関東甲信データ（非表示）'!D46))</f>
        <v>#REF!</v>
      </c>
      <c r="E13" s="186" t="e">
        <f>IF($A$2='選択（非表示）'!$A$2,'関東甲信データ（非表示）'!E30,IF($A$2='選択（非表示）'!$A$3,'関東甲信データ（非表示）'!E46))</f>
        <v>#REF!</v>
      </c>
      <c r="F13" s="185" t="e">
        <f>IF($A$2='選択（非表示）'!$A$2,'関東甲信データ（非表示）'!F30,IF($A$2='選択（非表示）'!$A$3,'関東甲信データ（非表示）'!F46))</f>
        <v>#REF!</v>
      </c>
      <c r="G13" s="185" t="e">
        <f>IF($A$2='選択（非表示）'!$A$2,'関東甲信データ（非表示）'!G30,IF($A$2='選択（非表示）'!$A$3,'関東甲信データ（非表示）'!G46))</f>
        <v>#REF!</v>
      </c>
      <c r="H13" s="185" t="e">
        <f>IF($A$2='選択（非表示）'!$A$2,'関東甲信データ（非表示）'!H30,IF($A$2='選択（非表示）'!$A$3,'関東甲信データ（非表示）'!H46))</f>
        <v>#REF!</v>
      </c>
      <c r="I13" s="186" t="e">
        <f>IF($A$2='選択（非表示）'!$A$2,'関東甲信データ（非表示）'!I30,IF($A$2='選択（非表示）'!$A$3,'関東甲信データ（非表示）'!I46))</f>
        <v>#REF!</v>
      </c>
      <c r="J13" s="185" t="e">
        <f>IF($A$2='選択（非表示）'!$A$2,'関東甲信データ（非表示）'!J30,IF($A$2='選択（非表示）'!$A$3,'関東甲信データ（非表示）'!J46))</f>
        <v>#REF!</v>
      </c>
      <c r="K13" s="185" t="e">
        <f>IF($A$2='選択（非表示）'!$A$2,'関東甲信データ（非表示）'!K30,IF($A$2='選択（非表示）'!$A$3,'関東甲信データ（非表示）'!K46))</f>
        <v>#REF!</v>
      </c>
      <c r="L13" s="185" t="e">
        <f>IF($A$2='選択（非表示）'!$A$2,'関東甲信データ（非表示）'!L30,IF($A$2='選択（非表示）'!$A$3,'関東甲信データ（非表示）'!L46))</f>
        <v>#REF!</v>
      </c>
      <c r="M13" s="186" t="e">
        <f>IF($A$2='選択（非表示）'!$A$2,'関東甲信データ（非表示）'!M30,IF($A$2='選択（非表示）'!$A$3,'関東甲信データ（非表示）'!M46))</f>
        <v>#REF!</v>
      </c>
      <c r="N13" s="185" t="e">
        <f>IF($A$2='選択（非表示）'!$A$2,'関東甲信データ（非表示）'!N30,IF($A$2='選択（非表示）'!$A$3,'関東甲信データ（非表示）'!N46))</f>
        <v>#REF!</v>
      </c>
      <c r="O13" s="185" t="e">
        <f>IF($A$2='選択（非表示）'!$A$2,'関東甲信データ（非表示）'!O30,IF($A$2='選択（非表示）'!$A$3,'関東甲信データ（非表示）'!O46))</f>
        <v>#REF!</v>
      </c>
      <c r="P13" s="185" t="e">
        <f>IF($A$2='選択（非表示）'!$A$2,'関東甲信データ（非表示）'!P30,IF($A$2='選択（非表示）'!$A$3,'関東甲信データ（非表示）'!P46))</f>
        <v>#REF!</v>
      </c>
      <c r="Q13" s="186" t="e">
        <f>IF($A$2='選択（非表示）'!$A$2,'関東甲信データ（非表示）'!Q30,IF($A$2='選択（非表示）'!$A$3,'関東甲信データ（非表示）'!Q46))</f>
        <v>#REF!</v>
      </c>
    </row>
    <row r="14" spans="1:17">
      <c r="A14" s="177">
        <v>10</v>
      </c>
      <c r="B14" s="184" t="e">
        <f>IF($A$2='選択（非表示）'!$A$2,'関東甲信データ（非表示）'!B31,IF($A$2='選択（非表示）'!$A$3,'関東甲信データ（非表示）'!B47))</f>
        <v>#REF!</v>
      </c>
      <c r="C14" s="185" t="e">
        <f>IF($A$2='選択（非表示）'!$A$2,'関東甲信データ（非表示）'!C31,IF($A$2='選択（非表示）'!$A$3,'関東甲信データ（非表示）'!C47))</f>
        <v>#REF!</v>
      </c>
      <c r="D14" s="185" t="e">
        <f>IF($A$2='選択（非表示）'!$A$2,'関東甲信データ（非表示）'!D31,IF($A$2='選択（非表示）'!$A$3,'関東甲信データ（非表示）'!D47))</f>
        <v>#REF!</v>
      </c>
      <c r="E14" s="186" t="e">
        <f>IF($A$2='選択（非表示）'!$A$2,'関東甲信データ（非表示）'!E31,IF($A$2='選択（非表示）'!$A$3,'関東甲信データ（非表示）'!E47))</f>
        <v>#REF!</v>
      </c>
      <c r="F14" s="185" t="e">
        <f>IF($A$2='選択（非表示）'!$A$2,'関東甲信データ（非表示）'!F31,IF($A$2='選択（非表示）'!$A$3,'関東甲信データ（非表示）'!F47))</f>
        <v>#REF!</v>
      </c>
      <c r="G14" s="185" t="e">
        <f>IF($A$2='選択（非表示）'!$A$2,'関東甲信データ（非表示）'!G31,IF($A$2='選択（非表示）'!$A$3,'関東甲信データ（非表示）'!G47))</f>
        <v>#REF!</v>
      </c>
      <c r="H14" s="185" t="e">
        <f>IF($A$2='選択（非表示）'!$A$2,'関東甲信データ（非表示）'!H31,IF($A$2='選択（非表示）'!$A$3,'関東甲信データ（非表示）'!H47))</f>
        <v>#REF!</v>
      </c>
      <c r="I14" s="186" t="e">
        <f>IF($A$2='選択（非表示）'!$A$2,'関東甲信データ（非表示）'!I31,IF($A$2='選択（非表示）'!$A$3,'関東甲信データ（非表示）'!I47))</f>
        <v>#REF!</v>
      </c>
      <c r="J14" s="185" t="e">
        <f>IF($A$2='選択（非表示）'!$A$2,'関東甲信データ（非表示）'!J31,IF($A$2='選択（非表示）'!$A$3,'関東甲信データ（非表示）'!J47))</f>
        <v>#REF!</v>
      </c>
      <c r="K14" s="185" t="e">
        <f>IF($A$2='選択（非表示）'!$A$2,'関東甲信データ（非表示）'!K31,IF($A$2='選択（非表示）'!$A$3,'関東甲信データ（非表示）'!K47))</f>
        <v>#REF!</v>
      </c>
      <c r="L14" s="185" t="e">
        <f>IF($A$2='選択（非表示）'!$A$2,'関東甲信データ（非表示）'!L31,IF($A$2='選択（非表示）'!$A$3,'関東甲信データ（非表示）'!L47))</f>
        <v>#REF!</v>
      </c>
      <c r="M14" s="186" t="e">
        <f>IF($A$2='選択（非表示）'!$A$2,'関東甲信データ（非表示）'!M31,IF($A$2='選択（非表示）'!$A$3,'関東甲信データ（非表示）'!M47))</f>
        <v>#REF!</v>
      </c>
      <c r="N14" s="185" t="e">
        <f>IF($A$2='選択（非表示）'!$A$2,'関東甲信データ（非表示）'!N31,IF($A$2='選択（非表示）'!$A$3,'関東甲信データ（非表示）'!N47))</f>
        <v>#REF!</v>
      </c>
      <c r="O14" s="185" t="e">
        <f>IF($A$2='選択（非表示）'!$A$2,'関東甲信データ（非表示）'!O31,IF($A$2='選択（非表示）'!$A$3,'関東甲信データ（非表示）'!O47))</f>
        <v>#REF!</v>
      </c>
      <c r="P14" s="185" t="e">
        <f>IF($A$2='選択（非表示）'!$A$2,'関東甲信データ（非表示）'!P31,IF($A$2='選択（非表示）'!$A$3,'関東甲信データ（非表示）'!P47))</f>
        <v>#REF!</v>
      </c>
      <c r="Q14" s="186" t="e">
        <f>IF($A$2='選択（非表示）'!$A$2,'関東甲信データ（非表示）'!Q31,IF($A$2='選択（非表示）'!$A$3,'関東甲信データ（非表示）'!Q47))</f>
        <v>#REF!</v>
      </c>
    </row>
    <row r="15" spans="1:17">
      <c r="A15" s="177">
        <v>11</v>
      </c>
      <c r="B15" s="184" t="e">
        <f>IF($A$2='選択（非表示）'!$A$2,'関東甲信データ（非表示）'!B32,IF($A$2='選択（非表示）'!$A$3,'関東甲信データ（非表示）'!B48))</f>
        <v>#REF!</v>
      </c>
      <c r="C15" s="185" t="e">
        <f>IF($A$2='選択（非表示）'!$A$2,'関東甲信データ（非表示）'!C32,IF($A$2='選択（非表示）'!$A$3,'関東甲信データ（非表示）'!C48))</f>
        <v>#REF!</v>
      </c>
      <c r="D15" s="185" t="e">
        <f>IF($A$2='選択（非表示）'!$A$2,'関東甲信データ（非表示）'!D32,IF($A$2='選択（非表示）'!$A$3,'関東甲信データ（非表示）'!D48))</f>
        <v>#REF!</v>
      </c>
      <c r="E15" s="186" t="e">
        <f>IF($A$2='選択（非表示）'!$A$2,'関東甲信データ（非表示）'!E32,IF($A$2='選択（非表示）'!$A$3,'関東甲信データ（非表示）'!E48))</f>
        <v>#REF!</v>
      </c>
      <c r="F15" s="185" t="e">
        <f>IF($A$2='選択（非表示）'!$A$2,'関東甲信データ（非表示）'!F32,IF($A$2='選択（非表示）'!$A$3,'関東甲信データ（非表示）'!F48))</f>
        <v>#REF!</v>
      </c>
      <c r="G15" s="185" t="e">
        <f>IF($A$2='選択（非表示）'!$A$2,'関東甲信データ（非表示）'!G32,IF($A$2='選択（非表示）'!$A$3,'関東甲信データ（非表示）'!G48))</f>
        <v>#REF!</v>
      </c>
      <c r="H15" s="185" t="e">
        <f>IF($A$2='選択（非表示）'!$A$2,'関東甲信データ（非表示）'!H32,IF($A$2='選択（非表示）'!$A$3,'関東甲信データ（非表示）'!H48))</f>
        <v>#REF!</v>
      </c>
      <c r="I15" s="186" t="e">
        <f>IF($A$2='選択（非表示）'!$A$2,'関東甲信データ（非表示）'!I32,IF($A$2='選択（非表示）'!$A$3,'関東甲信データ（非表示）'!I48))</f>
        <v>#REF!</v>
      </c>
      <c r="J15" s="185" t="e">
        <f>IF($A$2='選択（非表示）'!$A$2,'関東甲信データ（非表示）'!J32,IF($A$2='選択（非表示）'!$A$3,'関東甲信データ（非表示）'!J48))</f>
        <v>#REF!</v>
      </c>
      <c r="K15" s="185" t="e">
        <f>IF($A$2='選択（非表示）'!$A$2,'関東甲信データ（非表示）'!K32,IF($A$2='選択（非表示）'!$A$3,'関東甲信データ（非表示）'!K48))</f>
        <v>#REF!</v>
      </c>
      <c r="L15" s="185" t="e">
        <f>IF($A$2='選択（非表示）'!$A$2,'関東甲信データ（非表示）'!L32,IF($A$2='選択（非表示）'!$A$3,'関東甲信データ（非表示）'!L48))</f>
        <v>#REF!</v>
      </c>
      <c r="M15" s="186" t="e">
        <f>IF($A$2='選択（非表示）'!$A$2,'関東甲信データ（非表示）'!M32,IF($A$2='選択（非表示）'!$A$3,'関東甲信データ（非表示）'!M48))</f>
        <v>#REF!</v>
      </c>
      <c r="N15" s="185" t="e">
        <f>IF($A$2='選択（非表示）'!$A$2,'関東甲信データ（非表示）'!N32,IF($A$2='選択（非表示）'!$A$3,'関東甲信データ（非表示）'!N48))</f>
        <v>#REF!</v>
      </c>
      <c r="O15" s="185" t="e">
        <f>IF($A$2='選択（非表示）'!$A$2,'関東甲信データ（非表示）'!O32,IF($A$2='選択（非表示）'!$A$3,'関東甲信データ（非表示）'!O48))</f>
        <v>#REF!</v>
      </c>
      <c r="P15" s="185" t="e">
        <f>IF($A$2='選択（非表示）'!$A$2,'関東甲信データ（非表示）'!P32,IF($A$2='選択（非表示）'!$A$3,'関東甲信データ（非表示）'!P48))</f>
        <v>#REF!</v>
      </c>
      <c r="Q15" s="186" t="e">
        <f>IF($A$2='選択（非表示）'!$A$2,'関東甲信データ（非表示）'!Q32,IF($A$2='選択（非表示）'!$A$3,'関東甲信データ（非表示）'!Q48))</f>
        <v>#REF!</v>
      </c>
    </row>
    <row r="16" spans="1:17" ht="14.25" thickBot="1">
      <c r="A16" s="171">
        <v>12</v>
      </c>
      <c r="B16" s="187" t="e">
        <f>IF($A$2='選択（非表示）'!$A$2,'関東甲信データ（非表示）'!B33,IF($A$2='選択（非表示）'!$A$3,'関東甲信データ（非表示）'!B49))</f>
        <v>#REF!</v>
      </c>
      <c r="C16" s="188" t="e">
        <f>IF($A$2='選択（非表示）'!$A$2,'関東甲信データ（非表示）'!C33,IF($A$2='選択（非表示）'!$A$3,'関東甲信データ（非表示）'!C49))</f>
        <v>#REF!</v>
      </c>
      <c r="D16" s="188" t="e">
        <f>IF($A$2='選択（非表示）'!$A$2,'関東甲信データ（非表示）'!D33,IF($A$2='選択（非表示）'!$A$3,'関東甲信データ（非表示）'!D49))</f>
        <v>#REF!</v>
      </c>
      <c r="E16" s="189" t="e">
        <f>IF($A$2='選択（非表示）'!$A$2,'関東甲信データ（非表示）'!E33,IF($A$2='選択（非表示）'!$A$3,'関東甲信データ（非表示）'!E49))</f>
        <v>#REF!</v>
      </c>
      <c r="F16" s="188" t="e">
        <f>IF($A$2='選択（非表示）'!$A$2,'関東甲信データ（非表示）'!F33,IF($A$2='選択（非表示）'!$A$3,'関東甲信データ（非表示）'!F49))</f>
        <v>#REF!</v>
      </c>
      <c r="G16" s="188" t="e">
        <f>IF($A$2='選択（非表示）'!$A$2,'関東甲信データ（非表示）'!G33,IF($A$2='選択（非表示）'!$A$3,'関東甲信データ（非表示）'!G49))</f>
        <v>#REF!</v>
      </c>
      <c r="H16" s="188" t="e">
        <f>IF($A$2='選択（非表示）'!$A$2,'関東甲信データ（非表示）'!H33,IF($A$2='選択（非表示）'!$A$3,'関東甲信データ（非表示）'!H49))</f>
        <v>#REF!</v>
      </c>
      <c r="I16" s="189" t="e">
        <f>IF($A$2='選択（非表示）'!$A$2,'関東甲信データ（非表示）'!I33,IF($A$2='選択（非表示）'!$A$3,'関東甲信データ（非表示）'!I49))</f>
        <v>#REF!</v>
      </c>
      <c r="J16" s="188" t="e">
        <f>IF($A$2='選択（非表示）'!$A$2,'関東甲信データ（非表示）'!J33,IF($A$2='選択（非表示）'!$A$3,'関東甲信データ（非表示）'!J49))</f>
        <v>#REF!</v>
      </c>
      <c r="K16" s="188" t="e">
        <f>IF($A$2='選択（非表示）'!$A$2,'関東甲信データ（非表示）'!K33,IF($A$2='選択（非表示）'!$A$3,'関東甲信データ（非表示）'!K49))</f>
        <v>#REF!</v>
      </c>
      <c r="L16" s="188" t="e">
        <f>IF($A$2='選択（非表示）'!$A$2,'関東甲信データ（非表示）'!L33,IF($A$2='選択（非表示）'!$A$3,'関東甲信データ（非表示）'!L49))</f>
        <v>#REF!</v>
      </c>
      <c r="M16" s="189" t="e">
        <f>IF($A$2='選択（非表示）'!$A$2,'関東甲信データ（非表示）'!M33,IF($A$2='選択（非表示）'!$A$3,'関東甲信データ（非表示）'!M49))</f>
        <v>#REF!</v>
      </c>
      <c r="N16" s="188" t="e">
        <f>IF($A$2='選択（非表示）'!$A$2,'関東甲信データ（非表示）'!N33,IF($A$2='選択（非表示）'!$A$3,'関東甲信データ（非表示）'!N49))</f>
        <v>#REF!</v>
      </c>
      <c r="O16" s="188" t="e">
        <f>IF($A$2='選択（非表示）'!$A$2,'関東甲信データ（非表示）'!O33,IF($A$2='選択（非表示）'!$A$3,'関東甲信データ（非表示）'!O49))</f>
        <v>#REF!</v>
      </c>
      <c r="P16" s="188" t="e">
        <f>IF($A$2='選択（非表示）'!$A$2,'関東甲信データ（非表示）'!P33,IF($A$2='選択（非表示）'!$A$3,'関東甲信データ（非表示）'!P49))</f>
        <v>#REF!</v>
      </c>
      <c r="Q16" s="189" t="e">
        <f>IF($A$2='選択（非表示）'!$A$2,'関東甲信データ（非表示）'!Q33,IF($A$2='選択（非表示）'!$A$3,'関東甲信データ（非表示）'!Q49))</f>
        <v>#REF!</v>
      </c>
    </row>
    <row r="17" spans="1:17" ht="14.25" thickTop="1">
      <c r="A17" s="172" t="s">
        <v>30</v>
      </c>
      <c r="B17" s="183" t="e">
        <f>IF($A$2='選択（非表示）'!$A$2,'関東甲信データ（非表示）'!B34,IF($A$2='選択（非表示）'!$A$3,'関東甲信データ（非表示）'!B50))</f>
        <v>#REF!</v>
      </c>
      <c r="C17" s="156" t="e">
        <f>IF($A$2='選択（非表示）'!$A$2,'関東甲信データ（非表示）'!C34,IF($A$2='選択（非表示）'!$A$3,'関東甲信データ（非表示）'!C50))</f>
        <v>#REF!</v>
      </c>
      <c r="D17" s="156" t="e">
        <f>IF($A$2='選択（非表示）'!$A$2,'関東甲信データ（非表示）'!D34,IF($A$2='選択（非表示）'!$A$3,'関東甲信データ（非表示）'!D50))</f>
        <v>#REF!</v>
      </c>
      <c r="E17" s="157" t="e">
        <f>IF($A$2='選択（非表示）'!$A$2,'関東甲信データ（非表示）'!E34,IF($A$2='選択（非表示）'!$A$3,'関東甲信データ（非表示）'!E50))</f>
        <v>#REF!</v>
      </c>
      <c r="F17" s="156" t="e">
        <f>IF($A$2='選択（非表示）'!$A$2,'関東甲信データ（非表示）'!F34,IF($A$2='選択（非表示）'!$A$3,'関東甲信データ（非表示）'!F50))</f>
        <v>#REF!</v>
      </c>
      <c r="G17" s="156" t="e">
        <f>IF($A$2='選択（非表示）'!$A$2,'関東甲信データ（非表示）'!G34,IF($A$2='選択（非表示）'!$A$3,'関東甲信データ（非表示）'!G50))</f>
        <v>#REF!</v>
      </c>
      <c r="H17" s="156" t="e">
        <f>IF($A$2='選択（非表示）'!$A$2,'関東甲信データ（非表示）'!H34,IF($A$2='選択（非表示）'!$A$3,'関東甲信データ（非表示）'!H50))</f>
        <v>#REF!</v>
      </c>
      <c r="I17" s="157" t="e">
        <f>IF($A$2='選択（非表示）'!$A$2,'関東甲信データ（非表示）'!I34,IF($A$2='選択（非表示）'!$A$3,'関東甲信データ（非表示）'!I50))</f>
        <v>#REF!</v>
      </c>
      <c r="J17" s="156" t="e">
        <f>IF($A$2='選択（非表示）'!$A$2,'関東甲信データ（非表示）'!J34,IF($A$2='選択（非表示）'!$A$3,'関東甲信データ（非表示）'!J50))</f>
        <v>#REF!</v>
      </c>
      <c r="K17" s="156" t="e">
        <f>IF($A$2='選択（非表示）'!$A$2,'関東甲信データ（非表示）'!K34,IF($A$2='選択（非表示）'!$A$3,'関東甲信データ（非表示）'!K50))</f>
        <v>#REF!</v>
      </c>
      <c r="L17" s="156" t="e">
        <f>IF($A$2='選択（非表示）'!$A$2,'関東甲信データ（非表示）'!L34,IF($A$2='選択（非表示）'!$A$3,'関東甲信データ（非表示）'!L50))</f>
        <v>#REF!</v>
      </c>
      <c r="M17" s="157" t="e">
        <f>IF($A$2='選択（非表示）'!$A$2,'関東甲信データ（非表示）'!M34,IF($A$2='選択（非表示）'!$A$3,'関東甲信データ（非表示）'!M50))</f>
        <v>#REF!</v>
      </c>
      <c r="N17" s="156" t="e">
        <f>IF($A$2='選択（非表示）'!$A$2,'関東甲信データ（非表示）'!N34,IF($A$2='選択（非表示）'!$A$3,'関東甲信データ（非表示）'!N50))</f>
        <v>#REF!</v>
      </c>
      <c r="O17" s="156" t="e">
        <f>IF($A$2='選択（非表示）'!$A$2,'関東甲信データ（非表示）'!O34,IF($A$2='選択（非表示）'!$A$3,'関東甲信データ（非表示）'!O50))</f>
        <v>#REF!</v>
      </c>
      <c r="P17" s="156" t="e">
        <f>IF($A$2='選択（非表示）'!$A$2,'関東甲信データ（非表示）'!P34,IF($A$2='選択（非表示）'!$A$3,'関東甲信データ（非表示）'!P50))</f>
        <v>#REF!</v>
      </c>
      <c r="Q17" s="157" t="e">
        <f>IF($A$2='選択（非表示）'!$A$2,'関東甲信データ（非表示）'!Q34,IF($A$2='選択（非表示）'!$A$3,'関東甲信データ（非表示）'!Q50))</f>
        <v>#REF!</v>
      </c>
    </row>
    <row r="18" spans="1:17" ht="27.75" thickBot="1">
      <c r="A18" s="192" t="s">
        <v>31</v>
      </c>
      <c r="B18" s="190" t="e">
        <f>IF($A$2='選択（非表示）'!$A$2,'関東甲信データ（非表示）'!B35,IF($A$2='選択（非表示）'!$A$3,'関東甲信データ（非表示）'!B51))</f>
        <v>#REF!</v>
      </c>
      <c r="C18" s="158" t="e">
        <f>IF($A$2='選択（非表示）'!$A$2,'関東甲信データ（非表示）'!C35,IF($A$2='選択（非表示）'!$A$3,'関東甲信データ（非表示）'!C51))</f>
        <v>#REF!</v>
      </c>
      <c r="D18" s="158" t="e">
        <f>IF($A$2='選択（非表示）'!$A$2,'関東甲信データ（非表示）'!D35,IF($A$2='選択（非表示）'!$A$3,'関東甲信データ（非表示）'!D51))</f>
        <v>#REF!</v>
      </c>
      <c r="E18" s="159" t="e">
        <f>IF($A$2='選択（非表示）'!$A$2,'関東甲信データ（非表示）'!E35,IF($A$2='選択（非表示）'!$A$3,'関東甲信データ（非表示）'!E51))</f>
        <v>#REF!</v>
      </c>
      <c r="F18" s="158" t="e">
        <f>IF($A$2='選択（非表示）'!$A$2,'関東甲信データ（非表示）'!F35,IF($A$2='選択（非表示）'!$A$3,'関東甲信データ（非表示）'!F51))</f>
        <v>#REF!</v>
      </c>
      <c r="G18" s="158" t="e">
        <f>IF($A$2='選択（非表示）'!$A$2,'関東甲信データ（非表示）'!G35,IF($A$2='選択（非表示）'!$A$3,'関東甲信データ（非表示）'!G51))</f>
        <v>#REF!</v>
      </c>
      <c r="H18" s="158" t="e">
        <f>IF($A$2='選択（非表示）'!$A$2,'関東甲信データ（非表示）'!H35,IF($A$2='選択（非表示）'!$A$3,'関東甲信データ（非表示）'!H51))</f>
        <v>#REF!</v>
      </c>
      <c r="I18" s="159" t="e">
        <f>IF($A$2='選択（非表示）'!$A$2,'関東甲信データ（非表示）'!I35,IF($A$2='選択（非表示）'!$A$3,'関東甲信データ（非表示）'!I51))</f>
        <v>#REF!</v>
      </c>
      <c r="J18" s="158" t="e">
        <f>IF($A$2='選択（非表示）'!$A$2,'関東甲信データ（非表示）'!J35,IF($A$2='選択（非表示）'!$A$3,'関東甲信データ（非表示）'!J51))</f>
        <v>#REF!</v>
      </c>
      <c r="K18" s="158" t="e">
        <f>IF($A$2='選択（非表示）'!$A$2,'関東甲信データ（非表示）'!K35,IF($A$2='選択（非表示）'!$A$3,'関東甲信データ（非表示）'!K51))</f>
        <v>#REF!</v>
      </c>
      <c r="L18" s="158" t="e">
        <f>IF($A$2='選択（非表示）'!$A$2,'関東甲信データ（非表示）'!L35,IF($A$2='選択（非表示）'!$A$3,'関東甲信データ（非表示）'!L51))</f>
        <v>#REF!</v>
      </c>
      <c r="M18" s="159" t="e">
        <f>IF($A$2='選択（非表示）'!$A$2,'関東甲信データ（非表示）'!M35,IF($A$2='選択（非表示）'!$A$3,'関東甲信データ（非表示）'!M51))</f>
        <v>#REF!</v>
      </c>
      <c r="N18" s="158" t="e">
        <f>IF($A$2='選択（非表示）'!$A$2,'関東甲信データ（非表示）'!N35,IF($A$2='選択（非表示）'!$A$3,'関東甲信データ（非表示）'!N51))</f>
        <v>#REF!</v>
      </c>
      <c r="O18" s="158" t="e">
        <f>IF($A$2='選択（非表示）'!$A$2,'関東甲信データ（非表示）'!O35,IF($A$2='選択（非表示）'!$A$3,'関東甲信データ（非表示）'!O51))</f>
        <v>#REF!</v>
      </c>
      <c r="P18" s="158" t="e">
        <f>IF($A$2='選択（非表示）'!$A$2,'関東甲信データ（非表示）'!P35,IF($A$2='選択（非表示）'!$A$3,'関東甲信データ（非表示）'!P51))</f>
        <v>#REF!</v>
      </c>
      <c r="Q18" s="159" t="e">
        <f>IF($A$2='選択（非表示）'!$A$2,'関東甲信データ（非表示）'!Q35,IF($A$2='選択（非表示）'!$A$3,'関東甲信データ（非表示）'!Q51))</f>
        <v>#REF!</v>
      </c>
    </row>
    <row r="20" spans="1:17" ht="14.25" thickBot="1">
      <c r="A20" t="s">
        <v>82</v>
      </c>
    </row>
    <row r="21" spans="1:17" ht="17.25" thickBot="1">
      <c r="A21" s="417" t="e">
        <f>#REF!</f>
        <v>#REF!</v>
      </c>
      <c r="B21" s="425" t="s">
        <v>86</v>
      </c>
      <c r="C21" s="425"/>
      <c r="D21" s="425"/>
      <c r="E21" s="426"/>
      <c r="F21" s="429" t="s">
        <v>96</v>
      </c>
      <c r="G21" s="425"/>
      <c r="H21" s="425"/>
      <c r="I21" s="426"/>
      <c r="J21" s="425" t="s">
        <v>97</v>
      </c>
      <c r="K21" s="425"/>
      <c r="L21" s="425"/>
      <c r="M21" s="425"/>
      <c r="N21" s="425"/>
      <c r="O21" s="425"/>
      <c r="P21" s="425"/>
      <c r="Q21" s="426"/>
    </row>
    <row r="22" spans="1:17" ht="14.25" thickBot="1">
      <c r="A22" s="418"/>
      <c r="B22" s="427" t="s">
        <v>83</v>
      </c>
      <c r="C22" s="427"/>
      <c r="D22" s="427"/>
      <c r="E22" s="428"/>
      <c r="F22" s="423" t="e">
        <f>A2</f>
        <v>#REF!</v>
      </c>
      <c r="G22" s="423"/>
      <c r="H22" s="423"/>
      <c r="I22" s="424"/>
      <c r="J22" s="427" t="s">
        <v>74</v>
      </c>
      <c r="K22" s="427"/>
      <c r="L22" s="427"/>
      <c r="M22" s="428"/>
      <c r="N22" s="423" t="e">
        <f>A2</f>
        <v>#REF!</v>
      </c>
      <c r="O22" s="423"/>
      <c r="P22" s="423"/>
      <c r="Q22" s="424"/>
    </row>
    <row r="23" spans="1:17" ht="14.25" thickBot="1">
      <c r="A23" s="165" t="s">
        <v>70</v>
      </c>
      <c r="B23" s="164" t="s">
        <v>27</v>
      </c>
      <c r="C23" s="103" t="s">
        <v>28</v>
      </c>
      <c r="D23" s="103" t="s">
        <v>29</v>
      </c>
      <c r="E23" s="104" t="s">
        <v>69</v>
      </c>
      <c r="F23" s="103" t="s">
        <v>27</v>
      </c>
      <c r="G23" s="103" t="s">
        <v>28</v>
      </c>
      <c r="H23" s="103" t="s">
        <v>29</v>
      </c>
      <c r="I23" s="104" t="s">
        <v>69</v>
      </c>
      <c r="J23" s="131" t="s">
        <v>77</v>
      </c>
      <c r="K23" s="131" t="s">
        <v>78</v>
      </c>
      <c r="L23" s="131" t="s">
        <v>79</v>
      </c>
      <c r="M23" s="132" t="s">
        <v>69</v>
      </c>
      <c r="N23" s="131" t="s">
        <v>77</v>
      </c>
      <c r="O23" s="131" t="s">
        <v>78</v>
      </c>
      <c r="P23" s="131" t="s">
        <v>79</v>
      </c>
      <c r="Q23" s="132" t="s">
        <v>69</v>
      </c>
    </row>
    <row r="24" spans="1:17" ht="14.25" thickTop="1">
      <c r="A24" s="172">
        <v>1</v>
      </c>
      <c r="B24" s="160" t="e">
        <f>IF($A$21='選択（非表示）'!$D$2,'関東甲信データ（非表示）'!B6,'関東甲信データ（非表示）'!F6)</f>
        <v>#REF!</v>
      </c>
      <c r="C24" s="139" t="e">
        <f>IF($A$21='選択（非表示）'!$D$2,'関東甲信データ（非表示）'!C6,'関東甲信データ（非表示）'!G6)</f>
        <v>#REF!</v>
      </c>
      <c r="D24" s="139" t="e">
        <f>IF($A$21='選択（非表示）'!$D$2,'関東甲信データ（非表示）'!D6,'関東甲信データ（非表示）'!H6)</f>
        <v>#REF!</v>
      </c>
      <c r="E24" s="140" t="e">
        <f>IF($A$21='選択（非表示）'!$D$2,'関東甲信データ（非表示）'!E6,'関東甲信データ（非表示）'!I6)</f>
        <v>#REF!</v>
      </c>
      <c r="F24" s="156" t="e">
        <f>IF($A$21='選択（非表示）'!$D$2,'グラフ表示用データ（非表示）'!B5,'グラフ表示用データ（非表示）'!F5)</f>
        <v>#REF!</v>
      </c>
      <c r="G24" s="156" t="e">
        <f>IF($A$21='選択（非表示）'!$D$2,'グラフ表示用データ（非表示）'!C5,'グラフ表示用データ（非表示）'!G5)</f>
        <v>#REF!</v>
      </c>
      <c r="H24" s="156" t="e">
        <f>IF($A$21='選択（非表示）'!$D$2,'グラフ表示用データ（非表示）'!D5,'グラフ表示用データ（非表示）'!H5)</f>
        <v>#REF!</v>
      </c>
      <c r="I24" s="157" t="e">
        <f>IF($A$21='選択（非表示）'!$D$2,'グラフ表示用データ（非表示）'!E5,'グラフ表示用データ（非表示）'!I5)</f>
        <v>#REF!</v>
      </c>
      <c r="J24" s="139" t="e">
        <f>IF($A$21='選択（非表示）'!$D$2,'関東甲信データ（非表示）'!J6,'関東甲信データ（非表示）'!N6)</f>
        <v>#REF!</v>
      </c>
      <c r="K24" s="139" t="e">
        <f>IF($A$21='選択（非表示）'!$D$2,'関東甲信データ（非表示）'!K6,'関東甲信データ（非表示）'!O6)</f>
        <v>#REF!</v>
      </c>
      <c r="L24" s="139" t="e">
        <f>IF($A$21='選択（非表示）'!$D$2,'関東甲信データ（非表示）'!L6,'関東甲信データ（非表示）'!P6)</f>
        <v>#REF!</v>
      </c>
      <c r="M24" s="140" t="e">
        <f>IF($A$21='選択（非表示）'!$D$2,'関東甲信データ（非表示）'!M6,'関東甲信データ（非表示）'!Q6)</f>
        <v>#REF!</v>
      </c>
      <c r="N24" s="156" t="e">
        <f>IF($A$21='選択（非表示）'!$D$2,'グラフ表示用データ（非表示）'!J5,N5)</f>
        <v>#REF!</v>
      </c>
      <c r="O24" s="156" t="e">
        <f>IF($A$21='選択（非表示）'!$D$2,'グラフ表示用データ（非表示）'!K5,O5)</f>
        <v>#REF!</v>
      </c>
      <c r="P24" s="156" t="e">
        <f>IF($A$21='選択（非表示）'!$D$2,'グラフ表示用データ（非表示）'!L5,P5)</f>
        <v>#REF!</v>
      </c>
      <c r="Q24" s="157" t="e">
        <f>IF($A$21='選択（非表示）'!$D$2,'グラフ表示用データ（非表示）'!M5,Q5)</f>
        <v>#REF!</v>
      </c>
    </row>
    <row r="25" spans="1:17">
      <c r="A25" s="177">
        <v>2</v>
      </c>
      <c r="B25" s="161" t="e">
        <f>IF($A$21='選択（非表示）'!$D$2,'関東甲信データ（非表示）'!B7,'関東甲信データ（非表示）'!F7)</f>
        <v>#REF!</v>
      </c>
      <c r="C25" s="144" t="e">
        <f>IF($A$21='選択（非表示）'!$D$2,'関東甲信データ（非表示）'!C7,'関東甲信データ（非表示）'!G7)</f>
        <v>#REF!</v>
      </c>
      <c r="D25" s="144" t="e">
        <f>IF($A$21='選択（非表示）'!$D$2,'関東甲信データ（非表示）'!D7,'関東甲信データ（非表示）'!H7)</f>
        <v>#REF!</v>
      </c>
      <c r="E25" s="145" t="e">
        <f>IF($A$21='選択（非表示）'!$D$2,'関東甲信データ（非表示）'!E7,'関東甲信データ（非表示）'!I7)</f>
        <v>#REF!</v>
      </c>
      <c r="F25" s="185" t="e">
        <f>IF($A$21='選択（非表示）'!$D$2,'グラフ表示用データ（非表示）'!B6,'グラフ表示用データ（非表示）'!F6)</f>
        <v>#REF!</v>
      </c>
      <c r="G25" s="185" t="e">
        <f>IF($A$21='選択（非表示）'!$D$2,'グラフ表示用データ（非表示）'!C6,'グラフ表示用データ（非表示）'!G6)</f>
        <v>#REF!</v>
      </c>
      <c r="H25" s="185" t="e">
        <f>IF($A$21='選択（非表示）'!$D$2,'グラフ表示用データ（非表示）'!D6,'グラフ表示用データ（非表示）'!H6)</f>
        <v>#REF!</v>
      </c>
      <c r="I25" s="186" t="e">
        <f>IF($A$21='選択（非表示）'!$D$2,'グラフ表示用データ（非表示）'!E6,'グラフ表示用データ（非表示）'!I6)</f>
        <v>#REF!</v>
      </c>
      <c r="J25" s="144" t="e">
        <f>IF($A$21='選択（非表示）'!$D$2,'関東甲信データ（非表示）'!J7,'関東甲信データ（非表示）'!N7)</f>
        <v>#REF!</v>
      </c>
      <c r="K25" s="144" t="e">
        <f>IF($A$21='選択（非表示）'!$D$2,'関東甲信データ（非表示）'!K7,'関東甲信データ（非表示）'!O7)</f>
        <v>#REF!</v>
      </c>
      <c r="L25" s="144" t="e">
        <f>IF($A$21='選択（非表示）'!$D$2,'関東甲信データ（非表示）'!L7,'関東甲信データ（非表示）'!P7)</f>
        <v>#REF!</v>
      </c>
      <c r="M25" s="145" t="e">
        <f>IF($A$21='選択（非表示）'!$D$2,'関東甲信データ（非表示）'!M7,'関東甲信データ（非表示）'!Q7)</f>
        <v>#REF!</v>
      </c>
      <c r="N25" s="185" t="e">
        <f>IF($A$21='選択（非表示）'!$D$2,'グラフ表示用データ（非表示）'!J6,N6)</f>
        <v>#REF!</v>
      </c>
      <c r="O25" s="185" t="e">
        <f>IF($A$21='選択（非表示）'!$D$2,'グラフ表示用データ（非表示）'!K6,O6)</f>
        <v>#REF!</v>
      </c>
      <c r="P25" s="185" t="e">
        <f>IF($A$21='選択（非表示）'!$D$2,'グラフ表示用データ（非表示）'!L6,P6)</f>
        <v>#REF!</v>
      </c>
      <c r="Q25" s="186" t="e">
        <f>IF($A$21='選択（非表示）'!$D$2,'グラフ表示用データ（非表示）'!M6,Q6)</f>
        <v>#REF!</v>
      </c>
    </row>
    <row r="26" spans="1:17">
      <c r="A26" s="177">
        <v>3</v>
      </c>
      <c r="B26" s="161" t="e">
        <f>IF($A$21='選択（非表示）'!$D$2,'関東甲信データ（非表示）'!B8,'関東甲信データ（非表示）'!F8)</f>
        <v>#REF!</v>
      </c>
      <c r="C26" s="144" t="e">
        <f>IF($A$21='選択（非表示）'!$D$2,'関東甲信データ（非表示）'!C8,'関東甲信データ（非表示）'!G8)</f>
        <v>#REF!</v>
      </c>
      <c r="D26" s="144" t="e">
        <f>IF($A$21='選択（非表示）'!$D$2,'関東甲信データ（非表示）'!D8,'関東甲信データ（非表示）'!H8)</f>
        <v>#REF!</v>
      </c>
      <c r="E26" s="145" t="e">
        <f>IF($A$21='選択（非表示）'!$D$2,'関東甲信データ（非表示）'!E8,'関東甲信データ（非表示）'!I8)</f>
        <v>#REF!</v>
      </c>
      <c r="F26" s="185" t="e">
        <f>IF($A$21='選択（非表示）'!$D$2,'グラフ表示用データ（非表示）'!B7,'グラフ表示用データ（非表示）'!F7)</f>
        <v>#REF!</v>
      </c>
      <c r="G26" s="185" t="e">
        <f>IF($A$21='選択（非表示）'!$D$2,'グラフ表示用データ（非表示）'!C7,'グラフ表示用データ（非表示）'!G7)</f>
        <v>#REF!</v>
      </c>
      <c r="H26" s="185" t="e">
        <f>IF($A$21='選択（非表示）'!$D$2,'グラフ表示用データ（非表示）'!D7,'グラフ表示用データ（非表示）'!H7)</f>
        <v>#REF!</v>
      </c>
      <c r="I26" s="186" t="e">
        <f>IF($A$21='選択（非表示）'!$D$2,'グラフ表示用データ（非表示）'!E7,'グラフ表示用データ（非表示）'!I7)</f>
        <v>#REF!</v>
      </c>
      <c r="J26" s="144" t="e">
        <f>IF($A$21='選択（非表示）'!$D$2,'関東甲信データ（非表示）'!J8,'関東甲信データ（非表示）'!N8)</f>
        <v>#REF!</v>
      </c>
      <c r="K26" s="144" t="e">
        <f>IF($A$21='選択（非表示）'!$D$2,'関東甲信データ（非表示）'!K8,'関東甲信データ（非表示）'!O8)</f>
        <v>#REF!</v>
      </c>
      <c r="L26" s="144" t="e">
        <f>IF($A$21='選択（非表示）'!$D$2,'関東甲信データ（非表示）'!L8,'関東甲信データ（非表示）'!P8)</f>
        <v>#REF!</v>
      </c>
      <c r="M26" s="145" t="e">
        <f>IF($A$21='選択（非表示）'!$D$2,'関東甲信データ（非表示）'!M8,'関東甲信データ（非表示）'!Q8)</f>
        <v>#REF!</v>
      </c>
      <c r="N26" s="185" t="e">
        <f>IF($A$21='選択（非表示）'!$D$2,'グラフ表示用データ（非表示）'!J7,N7)</f>
        <v>#REF!</v>
      </c>
      <c r="O26" s="185" t="e">
        <f>IF($A$21='選択（非表示）'!$D$2,'グラフ表示用データ（非表示）'!K7,O7)</f>
        <v>#REF!</v>
      </c>
      <c r="P26" s="185" t="e">
        <f>IF($A$21='選択（非表示）'!$D$2,'グラフ表示用データ（非表示）'!L7,P7)</f>
        <v>#REF!</v>
      </c>
      <c r="Q26" s="186" t="e">
        <f>IF($A$21='選択（非表示）'!$D$2,'グラフ表示用データ（非表示）'!M7,Q7)</f>
        <v>#REF!</v>
      </c>
    </row>
    <row r="27" spans="1:17">
      <c r="A27" s="177">
        <v>4</v>
      </c>
      <c r="B27" s="161" t="e">
        <f>IF($A$21='選択（非表示）'!$D$2,'関東甲信データ（非表示）'!B9,'関東甲信データ（非表示）'!F9)</f>
        <v>#REF!</v>
      </c>
      <c r="C27" s="144" t="e">
        <f>IF($A$21='選択（非表示）'!$D$2,'関東甲信データ（非表示）'!C9,'関東甲信データ（非表示）'!G9)</f>
        <v>#REF!</v>
      </c>
      <c r="D27" s="144" t="e">
        <f>IF($A$21='選択（非表示）'!$D$2,'関東甲信データ（非表示）'!D9,'関東甲信データ（非表示）'!H9)</f>
        <v>#REF!</v>
      </c>
      <c r="E27" s="145" t="e">
        <f>IF($A$21='選択（非表示）'!$D$2,'関東甲信データ（非表示）'!E9,'関東甲信データ（非表示）'!I9)</f>
        <v>#REF!</v>
      </c>
      <c r="F27" s="185" t="e">
        <f>IF($A$21='選択（非表示）'!$D$2,'グラフ表示用データ（非表示）'!B8,'グラフ表示用データ（非表示）'!F8)</f>
        <v>#REF!</v>
      </c>
      <c r="G27" s="185" t="e">
        <f>IF($A$21='選択（非表示）'!$D$2,'グラフ表示用データ（非表示）'!C8,'グラフ表示用データ（非表示）'!G8)</f>
        <v>#REF!</v>
      </c>
      <c r="H27" s="185" t="e">
        <f>IF($A$21='選択（非表示）'!$D$2,'グラフ表示用データ（非表示）'!D8,'グラフ表示用データ（非表示）'!H8)</f>
        <v>#REF!</v>
      </c>
      <c r="I27" s="186" t="e">
        <f>IF($A$21='選択（非表示）'!$D$2,'グラフ表示用データ（非表示）'!E8,'グラフ表示用データ（非表示）'!I8)</f>
        <v>#REF!</v>
      </c>
      <c r="J27" s="144" t="e">
        <f>IF($A$21='選択（非表示）'!$D$2,'関東甲信データ（非表示）'!J9,'関東甲信データ（非表示）'!N9)</f>
        <v>#REF!</v>
      </c>
      <c r="K27" s="144" t="e">
        <f>IF($A$21='選択（非表示）'!$D$2,'関東甲信データ（非表示）'!K9,'関東甲信データ（非表示）'!O9)</f>
        <v>#REF!</v>
      </c>
      <c r="L27" s="144" t="e">
        <f>IF($A$21='選択（非表示）'!$D$2,'関東甲信データ（非表示）'!L9,'関東甲信データ（非表示）'!P9)</f>
        <v>#REF!</v>
      </c>
      <c r="M27" s="145" t="e">
        <f>IF($A$21='選択（非表示）'!$D$2,'関東甲信データ（非表示）'!M9,'関東甲信データ（非表示）'!Q9)</f>
        <v>#REF!</v>
      </c>
      <c r="N27" s="185" t="e">
        <f>IF($A$21='選択（非表示）'!$D$2,'グラフ表示用データ（非表示）'!J8,N8)</f>
        <v>#REF!</v>
      </c>
      <c r="O27" s="185" t="e">
        <f>IF($A$21='選択（非表示）'!$D$2,'グラフ表示用データ（非表示）'!K8,O8)</f>
        <v>#REF!</v>
      </c>
      <c r="P27" s="185" t="e">
        <f>IF($A$21='選択（非表示）'!$D$2,'グラフ表示用データ（非表示）'!L8,P8)</f>
        <v>#REF!</v>
      </c>
      <c r="Q27" s="186" t="e">
        <f>IF($A$21='選択（非表示）'!$D$2,'グラフ表示用データ（非表示）'!M8,Q8)</f>
        <v>#REF!</v>
      </c>
    </row>
    <row r="28" spans="1:17">
      <c r="A28" s="177">
        <v>5</v>
      </c>
      <c r="B28" s="161" t="e">
        <f>IF($A$21='選択（非表示）'!$D$2,'関東甲信データ（非表示）'!B10,'関東甲信データ（非表示）'!F10)</f>
        <v>#REF!</v>
      </c>
      <c r="C28" s="144" t="e">
        <f>IF($A$21='選択（非表示）'!$D$2,'関東甲信データ（非表示）'!C10,'関東甲信データ（非表示）'!G10)</f>
        <v>#REF!</v>
      </c>
      <c r="D28" s="144" t="e">
        <f>IF($A$21='選択（非表示）'!$D$2,'関東甲信データ（非表示）'!D10,'関東甲信データ（非表示）'!H10)</f>
        <v>#REF!</v>
      </c>
      <c r="E28" s="145" t="e">
        <f>IF($A$21='選択（非表示）'!$D$2,'関東甲信データ（非表示）'!E10,'関東甲信データ（非表示）'!I10)</f>
        <v>#REF!</v>
      </c>
      <c r="F28" s="185" t="e">
        <f>IF($A$21='選択（非表示）'!$D$2,'グラフ表示用データ（非表示）'!B9,'グラフ表示用データ（非表示）'!F9)</f>
        <v>#REF!</v>
      </c>
      <c r="G28" s="185" t="e">
        <f>IF($A$21='選択（非表示）'!$D$2,'グラフ表示用データ（非表示）'!C9,'グラフ表示用データ（非表示）'!G9)</f>
        <v>#REF!</v>
      </c>
      <c r="H28" s="185" t="e">
        <f>IF($A$21='選択（非表示）'!$D$2,'グラフ表示用データ（非表示）'!D9,'グラフ表示用データ（非表示）'!H9)</f>
        <v>#REF!</v>
      </c>
      <c r="I28" s="186" t="e">
        <f>IF($A$21='選択（非表示）'!$D$2,'グラフ表示用データ（非表示）'!E9,'グラフ表示用データ（非表示）'!I9)</f>
        <v>#REF!</v>
      </c>
      <c r="J28" s="144" t="e">
        <f>IF($A$21='選択（非表示）'!$D$2,'関東甲信データ（非表示）'!J10,'関東甲信データ（非表示）'!N10)</f>
        <v>#REF!</v>
      </c>
      <c r="K28" s="144" t="e">
        <f>IF($A$21='選択（非表示）'!$D$2,'関東甲信データ（非表示）'!K10,'関東甲信データ（非表示）'!O10)</f>
        <v>#REF!</v>
      </c>
      <c r="L28" s="144" t="e">
        <f>IF($A$21='選択（非表示）'!$D$2,'関東甲信データ（非表示）'!L10,'関東甲信データ（非表示）'!P10)</f>
        <v>#REF!</v>
      </c>
      <c r="M28" s="145" t="e">
        <f>IF($A$21='選択（非表示）'!$D$2,'関東甲信データ（非表示）'!M10,'関東甲信データ（非表示）'!Q10)</f>
        <v>#REF!</v>
      </c>
      <c r="N28" s="185" t="e">
        <f>IF($A$21='選択（非表示）'!$D$2,'グラフ表示用データ（非表示）'!J9,N9)</f>
        <v>#REF!</v>
      </c>
      <c r="O28" s="185" t="e">
        <f>IF($A$21='選択（非表示）'!$D$2,'グラフ表示用データ（非表示）'!K9,O9)</f>
        <v>#REF!</v>
      </c>
      <c r="P28" s="185" t="e">
        <f>IF($A$21='選択（非表示）'!$D$2,'グラフ表示用データ（非表示）'!L9,P9)</f>
        <v>#REF!</v>
      </c>
      <c r="Q28" s="186" t="e">
        <f>IF($A$21='選択（非表示）'!$D$2,'グラフ表示用データ（非表示）'!M9,Q9)</f>
        <v>#REF!</v>
      </c>
    </row>
    <row r="29" spans="1:17">
      <c r="A29" s="177">
        <v>6</v>
      </c>
      <c r="B29" s="161" t="e">
        <f>IF($A$21='選択（非表示）'!$D$2,'関東甲信データ（非表示）'!B11,'関東甲信データ（非表示）'!F11)</f>
        <v>#REF!</v>
      </c>
      <c r="C29" s="144" t="e">
        <f>IF($A$21='選択（非表示）'!$D$2,'関東甲信データ（非表示）'!C11,'関東甲信データ（非表示）'!G11)</f>
        <v>#REF!</v>
      </c>
      <c r="D29" s="144" t="e">
        <f>IF($A$21='選択（非表示）'!$D$2,'関東甲信データ（非表示）'!D11,'関東甲信データ（非表示）'!H11)</f>
        <v>#REF!</v>
      </c>
      <c r="E29" s="145" t="e">
        <f>IF($A$21='選択（非表示）'!$D$2,'関東甲信データ（非表示）'!E11,'関東甲信データ（非表示）'!I11)</f>
        <v>#REF!</v>
      </c>
      <c r="F29" s="185" t="e">
        <f>IF($A$21='選択（非表示）'!$D$2,'グラフ表示用データ（非表示）'!B10,'グラフ表示用データ（非表示）'!F10)</f>
        <v>#REF!</v>
      </c>
      <c r="G29" s="185" t="e">
        <f>IF($A$21='選択（非表示）'!$D$2,'グラフ表示用データ（非表示）'!C10,'グラフ表示用データ（非表示）'!G10)</f>
        <v>#REF!</v>
      </c>
      <c r="H29" s="185" t="e">
        <f>IF($A$21='選択（非表示）'!$D$2,'グラフ表示用データ（非表示）'!D10,'グラフ表示用データ（非表示）'!H10)</f>
        <v>#REF!</v>
      </c>
      <c r="I29" s="186" t="e">
        <f>IF($A$21='選択（非表示）'!$D$2,'グラフ表示用データ（非表示）'!E10,'グラフ表示用データ（非表示）'!I10)</f>
        <v>#REF!</v>
      </c>
      <c r="J29" s="144" t="e">
        <f>IF($A$21='選択（非表示）'!$D$2,'関東甲信データ（非表示）'!J11,'関東甲信データ（非表示）'!N11)</f>
        <v>#REF!</v>
      </c>
      <c r="K29" s="144" t="e">
        <f>IF($A$21='選択（非表示）'!$D$2,'関東甲信データ（非表示）'!K11,'関東甲信データ（非表示）'!O11)</f>
        <v>#REF!</v>
      </c>
      <c r="L29" s="144" t="e">
        <f>IF($A$21='選択（非表示）'!$D$2,'関東甲信データ（非表示）'!L11,'関東甲信データ（非表示）'!P11)</f>
        <v>#REF!</v>
      </c>
      <c r="M29" s="145" t="e">
        <f>IF($A$21='選択（非表示）'!$D$2,'関東甲信データ（非表示）'!M11,'関東甲信データ（非表示）'!Q11)</f>
        <v>#REF!</v>
      </c>
      <c r="N29" s="185" t="e">
        <f>IF($A$21='選択（非表示）'!$D$2,'グラフ表示用データ（非表示）'!J10,N10)</f>
        <v>#REF!</v>
      </c>
      <c r="O29" s="185" t="e">
        <f>IF($A$21='選択（非表示）'!$D$2,'グラフ表示用データ（非表示）'!K10,O10)</f>
        <v>#REF!</v>
      </c>
      <c r="P29" s="185" t="e">
        <f>IF($A$21='選択（非表示）'!$D$2,'グラフ表示用データ（非表示）'!L10,P10)</f>
        <v>#REF!</v>
      </c>
      <c r="Q29" s="186" t="e">
        <f>IF($A$21='選択（非表示）'!$D$2,'グラフ表示用データ（非表示）'!M10,Q10)</f>
        <v>#REF!</v>
      </c>
    </row>
    <row r="30" spans="1:17">
      <c r="A30" s="177">
        <v>7</v>
      </c>
      <c r="B30" s="161" t="e">
        <f>IF($A$21='選択（非表示）'!$D$2,'関東甲信データ（非表示）'!B12,'関東甲信データ（非表示）'!F12)</f>
        <v>#REF!</v>
      </c>
      <c r="C30" s="144" t="e">
        <f>IF($A$21='選択（非表示）'!$D$2,'関東甲信データ（非表示）'!C12,'関東甲信データ（非表示）'!G12)</f>
        <v>#REF!</v>
      </c>
      <c r="D30" s="144" t="e">
        <f>IF($A$21='選択（非表示）'!$D$2,'関東甲信データ（非表示）'!D12,'関東甲信データ（非表示）'!H12)</f>
        <v>#REF!</v>
      </c>
      <c r="E30" s="145" t="e">
        <f>IF($A$21='選択（非表示）'!$D$2,'関東甲信データ（非表示）'!E12,'関東甲信データ（非表示）'!I12)</f>
        <v>#REF!</v>
      </c>
      <c r="F30" s="185" t="e">
        <f>IF($A$21='選択（非表示）'!$D$2,'グラフ表示用データ（非表示）'!B11,'グラフ表示用データ（非表示）'!F11)</f>
        <v>#REF!</v>
      </c>
      <c r="G30" s="185" t="e">
        <f>IF($A$21='選択（非表示）'!$D$2,'グラフ表示用データ（非表示）'!C11,'グラフ表示用データ（非表示）'!G11)</f>
        <v>#REF!</v>
      </c>
      <c r="H30" s="185" t="e">
        <f>IF($A$21='選択（非表示）'!$D$2,'グラフ表示用データ（非表示）'!D11,'グラフ表示用データ（非表示）'!H11)</f>
        <v>#REF!</v>
      </c>
      <c r="I30" s="186" t="e">
        <f>IF($A$21='選択（非表示）'!$D$2,'グラフ表示用データ（非表示）'!E11,'グラフ表示用データ（非表示）'!I11)</f>
        <v>#REF!</v>
      </c>
      <c r="J30" s="144" t="e">
        <f>IF($A$21='選択（非表示）'!$D$2,'関東甲信データ（非表示）'!J12,'関東甲信データ（非表示）'!N12)</f>
        <v>#REF!</v>
      </c>
      <c r="K30" s="144" t="e">
        <f>IF($A$21='選択（非表示）'!$D$2,'関東甲信データ（非表示）'!K12,'関東甲信データ（非表示）'!O12)</f>
        <v>#REF!</v>
      </c>
      <c r="L30" s="144" t="e">
        <f>IF($A$21='選択（非表示）'!$D$2,'関東甲信データ（非表示）'!L12,'関東甲信データ（非表示）'!P12)</f>
        <v>#REF!</v>
      </c>
      <c r="M30" s="145" t="e">
        <f>IF($A$21='選択（非表示）'!$D$2,'関東甲信データ（非表示）'!M12,'関東甲信データ（非表示）'!Q12)</f>
        <v>#REF!</v>
      </c>
      <c r="N30" s="185" t="e">
        <f>IF($A$21='選択（非表示）'!$D$2,'グラフ表示用データ（非表示）'!J11,N11)</f>
        <v>#REF!</v>
      </c>
      <c r="O30" s="185" t="e">
        <f>IF($A$21='選択（非表示）'!$D$2,'グラフ表示用データ（非表示）'!K11,O11)</f>
        <v>#REF!</v>
      </c>
      <c r="P30" s="185" t="e">
        <f>IF($A$21='選択（非表示）'!$D$2,'グラフ表示用データ（非表示）'!L11,P11)</f>
        <v>#REF!</v>
      </c>
      <c r="Q30" s="186" t="e">
        <f>IF($A$21='選択（非表示）'!$D$2,'グラフ表示用データ（非表示）'!M11,Q11)</f>
        <v>#REF!</v>
      </c>
    </row>
    <row r="31" spans="1:17">
      <c r="A31" s="177">
        <v>8</v>
      </c>
      <c r="B31" s="161" t="e">
        <f>IF($A$21='選択（非表示）'!$D$2,'関東甲信データ（非表示）'!B13,'関東甲信データ（非表示）'!F13)</f>
        <v>#REF!</v>
      </c>
      <c r="C31" s="144" t="e">
        <f>IF($A$21='選択（非表示）'!$D$2,'関東甲信データ（非表示）'!C13,'関東甲信データ（非表示）'!G13)</f>
        <v>#REF!</v>
      </c>
      <c r="D31" s="144" t="e">
        <f>IF($A$21='選択（非表示）'!$D$2,'関東甲信データ（非表示）'!D13,'関東甲信データ（非表示）'!H13)</f>
        <v>#REF!</v>
      </c>
      <c r="E31" s="145" t="e">
        <f>IF($A$21='選択（非表示）'!$D$2,'関東甲信データ（非表示）'!E13,'関東甲信データ（非表示）'!I13)</f>
        <v>#REF!</v>
      </c>
      <c r="F31" s="185" t="e">
        <f>IF($A$21='選択（非表示）'!$D$2,'グラフ表示用データ（非表示）'!B12,'グラフ表示用データ（非表示）'!F12)</f>
        <v>#REF!</v>
      </c>
      <c r="G31" s="185" t="e">
        <f>IF($A$21='選択（非表示）'!$D$2,'グラフ表示用データ（非表示）'!C12,'グラフ表示用データ（非表示）'!G12)</f>
        <v>#REF!</v>
      </c>
      <c r="H31" s="185" t="e">
        <f>IF($A$21='選択（非表示）'!$D$2,'グラフ表示用データ（非表示）'!D12,'グラフ表示用データ（非表示）'!H12)</f>
        <v>#REF!</v>
      </c>
      <c r="I31" s="186" t="e">
        <f>IF($A$21='選択（非表示）'!$D$2,'グラフ表示用データ（非表示）'!E12,'グラフ表示用データ（非表示）'!I12)</f>
        <v>#REF!</v>
      </c>
      <c r="J31" s="144" t="e">
        <f>IF($A$21='選択（非表示）'!$D$2,'関東甲信データ（非表示）'!J13,'関東甲信データ（非表示）'!N13)</f>
        <v>#REF!</v>
      </c>
      <c r="K31" s="144" t="e">
        <f>IF($A$21='選択（非表示）'!$D$2,'関東甲信データ（非表示）'!K13,'関東甲信データ（非表示）'!O13)</f>
        <v>#REF!</v>
      </c>
      <c r="L31" s="144" t="e">
        <f>IF($A$21='選択（非表示）'!$D$2,'関東甲信データ（非表示）'!L13,'関東甲信データ（非表示）'!P13)</f>
        <v>#REF!</v>
      </c>
      <c r="M31" s="145" t="e">
        <f>IF($A$21='選択（非表示）'!$D$2,'関東甲信データ（非表示）'!M13,'関東甲信データ（非表示）'!Q13)</f>
        <v>#REF!</v>
      </c>
      <c r="N31" s="185" t="e">
        <f>IF($A$21='選択（非表示）'!$D$2,'グラフ表示用データ（非表示）'!J12,N12)</f>
        <v>#REF!</v>
      </c>
      <c r="O31" s="185" t="e">
        <f>IF($A$21='選択（非表示）'!$D$2,'グラフ表示用データ（非表示）'!K12,O12)</f>
        <v>#REF!</v>
      </c>
      <c r="P31" s="185" t="e">
        <f>IF($A$21='選択（非表示）'!$D$2,'グラフ表示用データ（非表示）'!L12,P12)</f>
        <v>#REF!</v>
      </c>
      <c r="Q31" s="186" t="e">
        <f>IF($A$21='選択（非表示）'!$D$2,'グラフ表示用データ（非表示）'!M12,Q12)</f>
        <v>#REF!</v>
      </c>
    </row>
    <row r="32" spans="1:17">
      <c r="A32" s="177">
        <v>9</v>
      </c>
      <c r="B32" s="161" t="e">
        <f>IF($A$21='選択（非表示）'!$D$2,'関東甲信データ（非表示）'!B14,'関東甲信データ（非表示）'!F14)</f>
        <v>#REF!</v>
      </c>
      <c r="C32" s="144" t="e">
        <f>IF($A$21='選択（非表示）'!$D$2,'関東甲信データ（非表示）'!C14,'関東甲信データ（非表示）'!G14)</f>
        <v>#REF!</v>
      </c>
      <c r="D32" s="144" t="e">
        <f>IF($A$21='選択（非表示）'!$D$2,'関東甲信データ（非表示）'!D14,'関東甲信データ（非表示）'!H14)</f>
        <v>#REF!</v>
      </c>
      <c r="E32" s="145" t="e">
        <f>IF($A$21='選択（非表示）'!$D$2,'関東甲信データ（非表示）'!E14,'関東甲信データ（非表示）'!I14)</f>
        <v>#REF!</v>
      </c>
      <c r="F32" s="185" t="e">
        <f>IF($A$21='選択（非表示）'!$D$2,'グラフ表示用データ（非表示）'!B13,'グラフ表示用データ（非表示）'!F13)</f>
        <v>#REF!</v>
      </c>
      <c r="G32" s="185" t="e">
        <f>IF($A$21='選択（非表示）'!$D$2,'グラフ表示用データ（非表示）'!C13,'グラフ表示用データ（非表示）'!G13)</f>
        <v>#REF!</v>
      </c>
      <c r="H32" s="185" t="e">
        <f>IF($A$21='選択（非表示）'!$D$2,'グラフ表示用データ（非表示）'!D13,'グラフ表示用データ（非表示）'!H13)</f>
        <v>#REF!</v>
      </c>
      <c r="I32" s="186" t="e">
        <f>IF($A$21='選択（非表示）'!$D$2,'グラフ表示用データ（非表示）'!E13,'グラフ表示用データ（非表示）'!I13)</f>
        <v>#REF!</v>
      </c>
      <c r="J32" s="144" t="e">
        <f>IF($A$21='選択（非表示）'!$D$2,'関東甲信データ（非表示）'!J14,'関東甲信データ（非表示）'!N14)</f>
        <v>#REF!</v>
      </c>
      <c r="K32" s="144" t="e">
        <f>IF($A$21='選択（非表示）'!$D$2,'関東甲信データ（非表示）'!K14,'関東甲信データ（非表示）'!O14)</f>
        <v>#REF!</v>
      </c>
      <c r="L32" s="144" t="e">
        <f>IF($A$21='選択（非表示）'!$D$2,'関東甲信データ（非表示）'!L14,'関東甲信データ（非表示）'!P14)</f>
        <v>#REF!</v>
      </c>
      <c r="M32" s="145" t="e">
        <f>IF($A$21='選択（非表示）'!$D$2,'関東甲信データ（非表示）'!M14,'関東甲信データ（非表示）'!Q14)</f>
        <v>#REF!</v>
      </c>
      <c r="N32" s="185" t="e">
        <f>IF($A$21='選択（非表示）'!$D$2,'グラフ表示用データ（非表示）'!J13,N13)</f>
        <v>#REF!</v>
      </c>
      <c r="O32" s="185" t="e">
        <f>IF($A$21='選択（非表示）'!$D$2,'グラフ表示用データ（非表示）'!K13,O13)</f>
        <v>#REF!</v>
      </c>
      <c r="P32" s="185" t="e">
        <f>IF($A$21='選択（非表示）'!$D$2,'グラフ表示用データ（非表示）'!L13,P13)</f>
        <v>#REF!</v>
      </c>
      <c r="Q32" s="186" t="e">
        <f>IF($A$21='選択（非表示）'!$D$2,'グラフ表示用データ（非表示）'!M13,Q13)</f>
        <v>#REF!</v>
      </c>
    </row>
    <row r="33" spans="1:22">
      <c r="A33" s="177">
        <v>10</v>
      </c>
      <c r="B33" s="161" t="e">
        <f>IF($A$21='選択（非表示）'!$D$2,'関東甲信データ（非表示）'!B15,'関東甲信データ（非表示）'!F15)</f>
        <v>#REF!</v>
      </c>
      <c r="C33" s="144" t="e">
        <f>IF($A$21='選択（非表示）'!$D$2,'関東甲信データ（非表示）'!C15,'関東甲信データ（非表示）'!G15)</f>
        <v>#REF!</v>
      </c>
      <c r="D33" s="144" t="e">
        <f>IF($A$21='選択（非表示）'!$D$2,'関東甲信データ（非表示）'!D15,'関東甲信データ（非表示）'!H15)</f>
        <v>#REF!</v>
      </c>
      <c r="E33" s="145" t="e">
        <f>IF($A$21='選択（非表示）'!$D$2,'関東甲信データ（非表示）'!E15,'関東甲信データ（非表示）'!I15)</f>
        <v>#REF!</v>
      </c>
      <c r="F33" s="185" t="e">
        <f>IF($A$21='選択（非表示）'!$D$2,'グラフ表示用データ（非表示）'!B14,'グラフ表示用データ（非表示）'!F14)</f>
        <v>#REF!</v>
      </c>
      <c r="G33" s="185" t="e">
        <f>IF($A$21='選択（非表示）'!$D$2,'グラフ表示用データ（非表示）'!C14,'グラフ表示用データ（非表示）'!G14)</f>
        <v>#REF!</v>
      </c>
      <c r="H33" s="185" t="e">
        <f>IF($A$21='選択（非表示）'!$D$2,'グラフ表示用データ（非表示）'!D14,'グラフ表示用データ（非表示）'!H14)</f>
        <v>#REF!</v>
      </c>
      <c r="I33" s="186" t="e">
        <f>IF($A$21='選択（非表示）'!$D$2,'グラフ表示用データ（非表示）'!E14,'グラフ表示用データ（非表示）'!I14)</f>
        <v>#REF!</v>
      </c>
      <c r="J33" s="144" t="e">
        <f>IF($A$21='選択（非表示）'!$D$2,'関東甲信データ（非表示）'!J15,'関東甲信データ（非表示）'!N15)</f>
        <v>#REF!</v>
      </c>
      <c r="K33" s="144" t="e">
        <f>IF($A$21='選択（非表示）'!$D$2,'関東甲信データ（非表示）'!K15,'関東甲信データ（非表示）'!O15)</f>
        <v>#REF!</v>
      </c>
      <c r="L33" s="144" t="e">
        <f>IF($A$21='選択（非表示）'!$D$2,'関東甲信データ（非表示）'!L15,'関東甲信データ（非表示）'!P15)</f>
        <v>#REF!</v>
      </c>
      <c r="M33" s="145" t="e">
        <f>IF($A$21='選択（非表示）'!$D$2,'関東甲信データ（非表示）'!M15,'関東甲信データ（非表示）'!Q15)</f>
        <v>#REF!</v>
      </c>
      <c r="N33" s="185" t="e">
        <f>IF($A$21='選択（非表示）'!$D$2,'グラフ表示用データ（非表示）'!J14,N14)</f>
        <v>#REF!</v>
      </c>
      <c r="O33" s="185" t="e">
        <f>IF($A$21='選択（非表示）'!$D$2,'グラフ表示用データ（非表示）'!K14,O14)</f>
        <v>#REF!</v>
      </c>
      <c r="P33" s="185" t="e">
        <f>IF($A$21='選択（非表示）'!$D$2,'グラフ表示用データ（非表示）'!L14,P14)</f>
        <v>#REF!</v>
      </c>
      <c r="Q33" s="186" t="e">
        <f>IF($A$21='選択（非表示）'!$D$2,'グラフ表示用データ（非表示）'!M14,Q14)</f>
        <v>#REF!</v>
      </c>
    </row>
    <row r="34" spans="1:22">
      <c r="A34" s="177">
        <v>11</v>
      </c>
      <c r="B34" s="161" t="e">
        <f>IF($A$21='選択（非表示）'!$D$2,'関東甲信データ（非表示）'!B16,'関東甲信データ（非表示）'!F16)</f>
        <v>#REF!</v>
      </c>
      <c r="C34" s="144" t="e">
        <f>IF($A$21='選択（非表示）'!$D$2,'関東甲信データ（非表示）'!C16,'関東甲信データ（非表示）'!G16)</f>
        <v>#REF!</v>
      </c>
      <c r="D34" s="144" t="e">
        <f>IF($A$21='選択（非表示）'!$D$2,'関東甲信データ（非表示）'!D16,'関東甲信データ（非表示）'!H16)</f>
        <v>#REF!</v>
      </c>
      <c r="E34" s="145" t="e">
        <f>IF($A$21='選択（非表示）'!$D$2,'関東甲信データ（非表示）'!E16,'関東甲信データ（非表示）'!I16)</f>
        <v>#REF!</v>
      </c>
      <c r="F34" s="185" t="e">
        <f>IF($A$21='選択（非表示）'!$D$2,'グラフ表示用データ（非表示）'!B15,'グラフ表示用データ（非表示）'!F15)</f>
        <v>#REF!</v>
      </c>
      <c r="G34" s="185" t="e">
        <f>IF($A$21='選択（非表示）'!$D$2,'グラフ表示用データ（非表示）'!C15,'グラフ表示用データ（非表示）'!G15)</f>
        <v>#REF!</v>
      </c>
      <c r="H34" s="185" t="e">
        <f>IF($A$21='選択（非表示）'!$D$2,'グラフ表示用データ（非表示）'!D15,'グラフ表示用データ（非表示）'!H15)</f>
        <v>#REF!</v>
      </c>
      <c r="I34" s="186" t="e">
        <f>IF($A$21='選択（非表示）'!$D$2,'グラフ表示用データ（非表示）'!E15,'グラフ表示用データ（非表示）'!I15)</f>
        <v>#REF!</v>
      </c>
      <c r="J34" s="144" t="e">
        <f>IF($A$21='選択（非表示）'!$D$2,'関東甲信データ（非表示）'!J16,'関東甲信データ（非表示）'!N16)</f>
        <v>#REF!</v>
      </c>
      <c r="K34" s="144" t="e">
        <f>IF($A$21='選択（非表示）'!$D$2,'関東甲信データ（非表示）'!K16,'関東甲信データ（非表示）'!O16)</f>
        <v>#REF!</v>
      </c>
      <c r="L34" s="144" t="e">
        <f>IF($A$21='選択（非表示）'!$D$2,'関東甲信データ（非表示）'!L16,'関東甲信データ（非表示）'!P16)</f>
        <v>#REF!</v>
      </c>
      <c r="M34" s="145" t="e">
        <f>IF($A$21='選択（非表示）'!$D$2,'関東甲信データ（非表示）'!M16,'関東甲信データ（非表示）'!Q16)</f>
        <v>#REF!</v>
      </c>
      <c r="N34" s="185" t="e">
        <f>IF($A$21='選択（非表示）'!$D$2,'グラフ表示用データ（非表示）'!J15,N15)</f>
        <v>#REF!</v>
      </c>
      <c r="O34" s="185" t="e">
        <f>IF($A$21='選択（非表示）'!$D$2,'グラフ表示用データ（非表示）'!K15,O15)</f>
        <v>#REF!</v>
      </c>
      <c r="P34" s="185" t="e">
        <f>IF($A$21='選択（非表示）'!$D$2,'グラフ表示用データ（非表示）'!L15,P15)</f>
        <v>#REF!</v>
      </c>
      <c r="Q34" s="186" t="e">
        <f>IF($A$21='選択（非表示）'!$D$2,'グラフ表示用データ（非表示）'!M15,Q15)</f>
        <v>#REF!</v>
      </c>
    </row>
    <row r="35" spans="1:22" ht="14.25" thickBot="1">
      <c r="A35" s="171">
        <v>12</v>
      </c>
      <c r="B35" s="162" t="e">
        <f>IF($A$21='選択（非表示）'!$D$2,'関東甲信データ（非表示）'!B17,'関東甲信データ（非表示）'!F17)</f>
        <v>#REF!</v>
      </c>
      <c r="C35" s="146" t="e">
        <f>IF($A$21='選択（非表示）'!$D$2,'関東甲信データ（非表示）'!C17,'関東甲信データ（非表示）'!G17)</f>
        <v>#REF!</v>
      </c>
      <c r="D35" s="146" t="e">
        <f>IF($A$21='選択（非表示）'!$D$2,'関東甲信データ（非表示）'!D17,'関東甲信データ（非表示）'!H17)</f>
        <v>#REF!</v>
      </c>
      <c r="E35" s="147" t="e">
        <f>IF($A$21='選択（非表示）'!$D$2,'関東甲信データ（非表示）'!E17,'関東甲信データ（非表示）'!I17)</f>
        <v>#REF!</v>
      </c>
      <c r="F35" s="188" t="e">
        <f>IF($A$21='選択（非表示）'!$D$2,'グラフ表示用データ（非表示）'!B16,'グラフ表示用データ（非表示）'!F16)</f>
        <v>#REF!</v>
      </c>
      <c r="G35" s="188" t="e">
        <f>IF($A$21='選択（非表示）'!$D$2,'グラフ表示用データ（非表示）'!C16,'グラフ表示用データ（非表示）'!G16)</f>
        <v>#REF!</v>
      </c>
      <c r="H35" s="188" t="e">
        <f>IF($A$21='選択（非表示）'!$D$2,'グラフ表示用データ（非表示）'!D16,'グラフ表示用データ（非表示）'!H16)</f>
        <v>#REF!</v>
      </c>
      <c r="I35" s="189" t="e">
        <f>IF($A$21='選択（非表示）'!$D$2,'グラフ表示用データ（非表示）'!E16,'グラフ表示用データ（非表示）'!I16)</f>
        <v>#REF!</v>
      </c>
      <c r="J35" s="146" t="e">
        <f>IF($A$21='選択（非表示）'!$D$2,'関東甲信データ（非表示）'!J17,'関東甲信データ（非表示）'!N17)</f>
        <v>#REF!</v>
      </c>
      <c r="K35" s="146" t="e">
        <f>IF($A$21='選択（非表示）'!$D$2,'関東甲信データ（非表示）'!K17,'関東甲信データ（非表示）'!O17)</f>
        <v>#REF!</v>
      </c>
      <c r="L35" s="146" t="e">
        <f>IF($A$21='選択（非表示）'!$D$2,'関東甲信データ（非表示）'!L17,'関東甲信データ（非表示）'!P17)</f>
        <v>#REF!</v>
      </c>
      <c r="M35" s="147" t="e">
        <f>IF($A$21='選択（非表示）'!$D$2,'関東甲信データ（非表示）'!M17,'関東甲信データ（非表示）'!Q17)</f>
        <v>#REF!</v>
      </c>
      <c r="N35" s="188" t="e">
        <f>IF($A$21='選択（非表示）'!$D$2,'グラフ表示用データ（非表示）'!J16,N16)</f>
        <v>#REF!</v>
      </c>
      <c r="O35" s="188" t="e">
        <f>IF($A$21='選択（非表示）'!$D$2,'グラフ表示用データ（非表示）'!K16,O16)</f>
        <v>#REF!</v>
      </c>
      <c r="P35" s="188" t="e">
        <f>IF($A$21='選択（非表示）'!$D$2,'グラフ表示用データ（非表示）'!L16,P16)</f>
        <v>#REF!</v>
      </c>
      <c r="Q35" s="189" t="e">
        <f>IF($A$21='選択（非表示）'!$D$2,'グラフ表示用データ（非表示）'!M16,Q16)</f>
        <v>#REF!</v>
      </c>
    </row>
    <row r="36" spans="1:22" ht="14.25" thickTop="1">
      <c r="A36" s="172" t="s">
        <v>30</v>
      </c>
      <c r="B36" s="160" t="e">
        <f>IF($A$21='選択（非表示）'!$D$2,'関東甲信データ（非表示）'!B18,'関東甲信データ（非表示）'!F18)</f>
        <v>#REF!</v>
      </c>
      <c r="C36" s="139" t="e">
        <f>IF($A$21='選択（非表示）'!$D$2,'関東甲信データ（非表示）'!C18,'関東甲信データ（非表示）'!G18)</f>
        <v>#REF!</v>
      </c>
      <c r="D36" s="139" t="e">
        <f>IF($A$21='選択（非表示）'!$D$2,'関東甲信データ（非表示）'!D18,'関東甲信データ（非表示）'!H18)</f>
        <v>#REF!</v>
      </c>
      <c r="E36" s="140" t="e">
        <f>IF($A$21='選択（非表示）'!$D$2,'関東甲信データ（非表示）'!E18,'関東甲信データ（非表示）'!I18)</f>
        <v>#REF!</v>
      </c>
      <c r="F36" s="156" t="e">
        <f>IF($A$21='選択（非表示）'!$D$2,'グラフ表示用データ（非表示）'!B17,'グラフ表示用データ（非表示）'!F17)</f>
        <v>#REF!</v>
      </c>
      <c r="G36" s="156" t="e">
        <f>IF($A$21='選択（非表示）'!$D$2,'グラフ表示用データ（非表示）'!C17,'グラフ表示用データ（非表示）'!G17)</f>
        <v>#REF!</v>
      </c>
      <c r="H36" s="156" t="e">
        <f>IF($A$21='選択（非表示）'!$D$2,'グラフ表示用データ（非表示）'!D17,'グラフ表示用データ（非表示）'!H17)</f>
        <v>#REF!</v>
      </c>
      <c r="I36" s="157" t="e">
        <f>IF($A$21='選択（非表示）'!$D$2,'グラフ表示用データ（非表示）'!E17,'グラフ表示用データ（非表示）'!I17)</f>
        <v>#REF!</v>
      </c>
      <c r="J36" s="139" t="e">
        <f>IF($A$21='選択（非表示）'!$D$2,'関東甲信データ（非表示）'!J18,'関東甲信データ（非表示）'!N18)</f>
        <v>#REF!</v>
      </c>
      <c r="K36" s="139" t="e">
        <f>IF($A$21='選択（非表示）'!$D$2,'関東甲信データ（非表示）'!K18,'関東甲信データ（非表示）'!O18)</f>
        <v>#REF!</v>
      </c>
      <c r="L36" s="139" t="e">
        <f>IF($A$21='選択（非表示）'!$D$2,'関東甲信データ（非表示）'!L18,'関東甲信データ（非表示）'!P18)</f>
        <v>#REF!</v>
      </c>
      <c r="M36" s="140" t="e">
        <f>IF($A$21='選択（非表示）'!$D$2,'関東甲信データ（非表示）'!M18,'関東甲信データ（非表示）'!Q18)</f>
        <v>#REF!</v>
      </c>
      <c r="N36" s="156" t="e">
        <f>IF($A$21='選択（非表示）'!$D$2,'グラフ表示用データ（非表示）'!J17,N17)</f>
        <v>#REF!</v>
      </c>
      <c r="O36" s="156" t="e">
        <f>IF($A$21='選択（非表示）'!$D$2,'グラフ表示用データ（非表示）'!K17,O17)</f>
        <v>#REF!</v>
      </c>
      <c r="P36" s="156" t="e">
        <f>IF($A$21='選択（非表示）'!$D$2,'グラフ表示用データ（非表示）'!L17,P17)</f>
        <v>#REF!</v>
      </c>
      <c r="Q36" s="157" t="e">
        <f>IF($A$21='選択（非表示）'!$D$2,'グラフ表示用データ（非表示）'!M17,Q17)</f>
        <v>#REF!</v>
      </c>
    </row>
    <row r="37" spans="1:22" ht="27.75" thickBot="1">
      <c r="A37" s="192" t="s">
        <v>31</v>
      </c>
      <c r="B37" s="163" t="e">
        <f>IF($A$21='選択（非表示）'!$D$2,'関東甲信データ（非表示）'!B19,'関東甲信データ（非表示）'!F19)</f>
        <v>#REF!</v>
      </c>
      <c r="C37" s="141" t="e">
        <f>IF($A$21='選択（非表示）'!$D$2,'関東甲信データ（非表示）'!C19,'関東甲信データ（非表示）'!G19)</f>
        <v>#REF!</v>
      </c>
      <c r="D37" s="141" t="e">
        <f>IF($A$21='選択（非表示）'!$D$2,'関東甲信データ（非表示）'!D19,'関東甲信データ（非表示）'!H19)</f>
        <v>#REF!</v>
      </c>
      <c r="E37" s="142" t="e">
        <f>IF($A$21='選択（非表示）'!$D$2,'関東甲信データ（非表示）'!E19,'関東甲信データ（非表示）'!I19)</f>
        <v>#REF!</v>
      </c>
      <c r="F37" s="158" t="e">
        <f>IF($A$21='選択（非表示）'!$D$2,'グラフ表示用データ（非表示）'!B18,'グラフ表示用データ（非表示）'!F18)</f>
        <v>#REF!</v>
      </c>
      <c r="G37" s="158" t="e">
        <f>IF($A$21='選択（非表示）'!$D$2,'グラフ表示用データ（非表示）'!C18,'グラフ表示用データ（非表示）'!G18)</f>
        <v>#REF!</v>
      </c>
      <c r="H37" s="158" t="e">
        <f>IF($A$21='選択（非表示）'!$D$2,'グラフ表示用データ（非表示）'!D18,'グラフ表示用データ（非表示）'!H18)</f>
        <v>#REF!</v>
      </c>
      <c r="I37" s="159" t="e">
        <f>IF($A$21='選択（非表示）'!$D$2,'グラフ表示用データ（非表示）'!E18,'グラフ表示用データ（非表示）'!I18)</f>
        <v>#REF!</v>
      </c>
      <c r="J37" s="141" t="e">
        <f>IF($A$21='選択（非表示）'!$D$2,'関東甲信データ（非表示）'!J19,'関東甲信データ（非表示）'!N19)</f>
        <v>#REF!</v>
      </c>
      <c r="K37" s="141" t="e">
        <f>IF($A$21='選択（非表示）'!$D$2,'関東甲信データ（非表示）'!K19,'関東甲信データ（非表示）'!O19)</f>
        <v>#REF!</v>
      </c>
      <c r="L37" s="141" t="e">
        <f>IF($A$21='選択（非表示）'!$D$2,'関東甲信データ（非表示）'!L19,'関東甲信データ（非表示）'!P19)</f>
        <v>#REF!</v>
      </c>
      <c r="M37" s="142" t="e">
        <f>IF($A$21='選択（非表示）'!$D$2,'関東甲信データ（非表示）'!M19,'関東甲信データ（非表示）'!Q19)</f>
        <v>#REF!</v>
      </c>
      <c r="N37" s="158" t="e">
        <f>IF($A$21='選択（非表示）'!$D$2,'グラフ表示用データ（非表示）'!J18,N18)</f>
        <v>#REF!</v>
      </c>
      <c r="O37" s="158" t="e">
        <f>IF($A$21='選択（非表示）'!$D$2,'グラフ表示用データ（非表示）'!K18,O18)</f>
        <v>#REF!</v>
      </c>
      <c r="P37" s="158" t="e">
        <f>IF($A$21='選択（非表示）'!$D$2,'グラフ表示用データ（非表示）'!L18,P18)</f>
        <v>#REF!</v>
      </c>
      <c r="Q37" s="159" t="e">
        <f>IF($A$21='選択（非表示）'!$D$2,'グラフ表示用データ（非表示）'!M18,Q18)</f>
        <v>#REF!</v>
      </c>
    </row>
    <row r="39" spans="1:22" ht="14.25" thickBot="1">
      <c r="A39" t="s">
        <v>84</v>
      </c>
    </row>
    <row r="40" spans="1:22" ht="14.25" thickBot="1">
      <c r="A40" s="201" t="e">
        <f>#REF!</f>
        <v>#REF!</v>
      </c>
      <c r="B40" s="403" t="e">
        <f>A21</f>
        <v>#REF!</v>
      </c>
      <c r="C40" s="404"/>
      <c r="D40" s="404"/>
      <c r="E40" s="405"/>
      <c r="G40" s="412" t="s">
        <v>95</v>
      </c>
      <c r="H40" s="406" t="s">
        <v>18</v>
      </c>
      <c r="I40" s="407"/>
      <c r="J40" s="408"/>
      <c r="K40" s="409" t="s">
        <v>19</v>
      </c>
      <c r="L40" s="410"/>
      <c r="M40" s="411"/>
      <c r="N40" s="406" t="s">
        <v>18</v>
      </c>
      <c r="O40" s="407"/>
      <c r="P40" s="408"/>
      <c r="Q40" s="409" t="s">
        <v>19</v>
      </c>
      <c r="R40" s="410"/>
      <c r="S40" s="411"/>
      <c r="T40" s="430" t="s">
        <v>22</v>
      </c>
      <c r="U40" s="431"/>
      <c r="V40" s="432"/>
    </row>
    <row r="41" spans="1:22" ht="16.5">
      <c r="A41" s="401" t="s">
        <v>70</v>
      </c>
      <c r="B41" s="198" t="s">
        <v>83</v>
      </c>
      <c r="C41" s="199" t="e">
        <f>A2</f>
        <v>#REF!</v>
      </c>
      <c r="D41" s="198" t="s">
        <v>74</v>
      </c>
      <c r="E41" s="200" t="e">
        <f>A2</f>
        <v>#REF!</v>
      </c>
      <c r="G41" s="413"/>
      <c r="H41" s="414" t="s">
        <v>85</v>
      </c>
      <c r="I41" s="415"/>
      <c r="J41" s="416"/>
      <c r="K41" s="414" t="s">
        <v>98</v>
      </c>
      <c r="L41" s="415"/>
      <c r="M41" s="416"/>
      <c r="N41" s="433" t="s">
        <v>100</v>
      </c>
      <c r="O41" s="434"/>
      <c r="P41" s="434"/>
      <c r="Q41" s="433" t="s">
        <v>100</v>
      </c>
      <c r="R41" s="434"/>
      <c r="S41" s="434"/>
      <c r="T41" s="433" t="s">
        <v>87</v>
      </c>
      <c r="U41" s="434"/>
      <c r="V41" s="435"/>
    </row>
    <row r="42" spans="1:22" ht="17.25" thickBot="1">
      <c r="A42" s="402"/>
      <c r="B42" s="105" t="s">
        <v>85</v>
      </c>
      <c r="C42" s="173" t="s">
        <v>98</v>
      </c>
      <c r="D42" s="421" t="s">
        <v>99</v>
      </c>
      <c r="E42" s="422"/>
      <c r="G42" s="171" t="s">
        <v>17</v>
      </c>
      <c r="H42" s="108" t="s">
        <v>20</v>
      </c>
      <c r="I42" s="106" t="s">
        <v>21</v>
      </c>
      <c r="J42" s="107" t="s">
        <v>101</v>
      </c>
      <c r="K42" s="108" t="s">
        <v>20</v>
      </c>
      <c r="L42" s="106" t="s">
        <v>21</v>
      </c>
      <c r="M42" s="182" t="s">
        <v>101</v>
      </c>
      <c r="N42" s="108" t="s">
        <v>20</v>
      </c>
      <c r="O42" s="106" t="s">
        <v>21</v>
      </c>
      <c r="P42" s="182" t="s">
        <v>101</v>
      </c>
      <c r="Q42" s="108" t="s">
        <v>20</v>
      </c>
      <c r="R42" s="106" t="s">
        <v>21</v>
      </c>
      <c r="S42" s="182" t="s">
        <v>101</v>
      </c>
      <c r="T42" s="174" t="s">
        <v>20</v>
      </c>
      <c r="U42" s="106" t="s">
        <v>21</v>
      </c>
      <c r="V42" s="182" t="s">
        <v>101</v>
      </c>
    </row>
    <row r="43" spans="1:22" ht="14.25" thickTop="1">
      <c r="A43" s="175">
        <v>1</v>
      </c>
      <c r="B43" s="166" t="e">
        <f>IF($A$40='選択（非表示）'!$C$2,'グラフ表示用データ（非表示）'!B24,IF('グラフ表示用データ（非表示）'!$A$40='選択（非表示）'!$C$3,'グラフ表示用データ（非表示）'!C24,IF('グラフ表示用データ（非表示）'!$A$40='選択（非表示）'!$C$4,'グラフ表示用データ（非表示）'!D24,IF('グラフ表示用データ（非表示）'!$A$40='選択（非表示）'!$C$5,'グラフ表示用データ（非表示）'!E24,""))))</f>
        <v>#REF!</v>
      </c>
      <c r="C43" s="194" t="e">
        <f>IF($A$40='選択（非表示）'!$C$2,'グラフ表示用データ（非表示）'!F24,IF('グラフ表示用データ（非表示）'!$A$40='選択（非表示）'!$C$3,'グラフ表示用データ（非表示）'!G24,IF('グラフ表示用データ（非表示）'!$A$40='選択（非表示）'!$C$4,'グラフ表示用データ（非表示）'!H24,IF('グラフ表示用データ（非表示）'!$A$40='選択（非表示）'!$C$5,'グラフ表示用データ（非表示）'!I24,""))))</f>
        <v>#REF!</v>
      </c>
      <c r="D43" s="166" t="e">
        <f>IF($A$40='選択（非表示）'!$C$2,'グラフ表示用データ（非表示）'!J24,IF('グラフ表示用データ（非表示）'!$A$40='選択（非表示）'!$C$3,'グラフ表示用データ（非表示）'!K24,IF('グラフ表示用データ（非表示）'!$A$40='選択（非表示）'!$C$4,'グラフ表示用データ（非表示）'!L24,IF('グラフ表示用データ（非表示）'!$A$40='選択（非表示）'!$C$5,'グラフ表示用データ（非表示）'!M24,""))))</f>
        <v>#REF!</v>
      </c>
      <c r="E43" s="157" t="e">
        <f>IF($A$40='選択（非表示）'!$C$2,'グラフ表示用データ（非表示）'!N24,IF('グラフ表示用データ（非表示）'!$A$40='選択（非表示）'!$C$3,'グラフ表示用データ（非表示）'!O24,IF('グラフ表示用データ（非表示）'!$A$40='選択（非表示）'!$C$4,'グラフ表示用データ（非表示）'!P24,IF('グラフ表示用データ（非表示）'!$A$40='選択（非表示）'!$C$5,'グラフ表示用データ（非表示）'!Q24,""))))</f>
        <v>#REF!</v>
      </c>
      <c r="G43" s="209">
        <f>ふなばしエコノート・初級編!J5</f>
        <v>0</v>
      </c>
      <c r="H43" s="212">
        <f>ふなばしエコノート・初級編!J9</f>
        <v>0</v>
      </c>
      <c r="I43" s="213">
        <f>ふなばしエコノート・初級編!J10</f>
        <v>0</v>
      </c>
      <c r="J43" s="214" t="e">
        <f>VLOOKUP($G43,$A$43:$E$54,2)</f>
        <v>#N/A</v>
      </c>
      <c r="K43" s="224">
        <f>ふなばしエコノート・初級編!J24</f>
        <v>0</v>
      </c>
      <c r="L43" s="225">
        <f>ふなばしエコノート・初級編!J25</f>
        <v>0</v>
      </c>
      <c r="M43" s="226" t="e">
        <f>VLOOKUP($G43,$A$43:$E$54,3)</f>
        <v>#N/A</v>
      </c>
      <c r="N43" s="212">
        <f>ふなばしエコノート・初級編!J15</f>
        <v>0</v>
      </c>
      <c r="O43" s="213">
        <f>ふなばしエコノート・初級編!J16</f>
        <v>0</v>
      </c>
      <c r="P43" s="214" t="e">
        <f>VLOOKUP($G43,$A$43:$E$54,4)</f>
        <v>#N/A</v>
      </c>
      <c r="Q43" s="224">
        <f>ふなばしエコノート・初級編!J31</f>
        <v>0</v>
      </c>
      <c r="R43" s="225">
        <f>ふなばしエコノート・初級編!J32</f>
        <v>0</v>
      </c>
      <c r="S43" s="226" t="e">
        <f>VLOOKUP($G43,$A$43:$E$54,5)</f>
        <v>#N/A</v>
      </c>
      <c r="T43" s="215">
        <f>N43+Q43</f>
        <v>0</v>
      </c>
      <c r="U43" s="213">
        <f t="shared" ref="U43:U54" si="0">O43+R43</f>
        <v>0</v>
      </c>
      <c r="V43" s="214" t="e">
        <f t="shared" ref="V43:V54" si="1">P43+S43</f>
        <v>#N/A</v>
      </c>
    </row>
    <row r="44" spans="1:22">
      <c r="A44" s="169">
        <v>2</v>
      </c>
      <c r="B44" s="167" t="e">
        <f>IF($A$40='選択（非表示）'!$C$2,'グラフ表示用データ（非表示）'!B25,IF('グラフ表示用データ（非表示）'!$A$40='選択（非表示）'!$C$3,'グラフ表示用データ（非表示）'!C25,IF('グラフ表示用データ（非表示）'!$A$40='選択（非表示）'!$C$4,'グラフ表示用データ（非表示）'!D25,IF('グラフ表示用データ（非表示）'!$A$40='選択（非表示）'!$C$5,'グラフ表示用データ（非表示）'!E25,""))))</f>
        <v>#REF!</v>
      </c>
      <c r="C44" s="195" t="e">
        <f>IF($A$40='選択（非表示）'!$C$2,'グラフ表示用データ（非表示）'!F25,IF('グラフ表示用データ（非表示）'!$A$40='選択（非表示）'!$C$3,'グラフ表示用データ（非表示）'!G25,IF('グラフ表示用データ（非表示）'!$A$40='選択（非表示）'!$C$4,'グラフ表示用データ（非表示）'!H25,IF('グラフ表示用データ（非表示）'!$A$40='選択（非表示）'!$C$5,'グラフ表示用データ（非表示）'!I25,""))))</f>
        <v>#REF!</v>
      </c>
      <c r="D44" s="167" t="e">
        <f>IF($A$40='選択（非表示）'!$C$2,'グラフ表示用データ（非表示）'!J25,IF('グラフ表示用データ（非表示）'!$A$40='選択（非表示）'!$C$3,'グラフ表示用データ（非表示）'!K25,IF('グラフ表示用データ（非表示）'!$A$40='選択（非表示）'!$C$4,'グラフ表示用データ（非表示）'!L25,IF('グラフ表示用データ（非表示）'!$A$40='選択（非表示）'!$C$5,'グラフ表示用データ（非表示）'!M25,""))))</f>
        <v>#REF!</v>
      </c>
      <c r="E44" s="186" t="e">
        <f>IF($A$40='選択（非表示）'!$C$2,'グラフ表示用データ（非表示）'!N25,IF('グラフ表示用データ（非表示）'!$A$40='選択（非表示）'!$C$3,'グラフ表示用データ（非表示）'!O25,IF('グラフ表示用データ（非表示）'!$A$40='選択（非表示）'!$C$4,'グラフ表示用データ（非表示）'!P25,IF('グラフ表示用データ（非表示）'!$A$40='選択（非表示）'!$C$5,'グラフ表示用データ（非表示）'!Q25,""))))</f>
        <v>#REF!</v>
      </c>
      <c r="G44" s="210">
        <f>ふなばしエコノート・初級編!P5</f>
        <v>1</v>
      </c>
      <c r="H44" s="216">
        <f>ふなばしエコノート・初級編!P9</f>
        <v>0</v>
      </c>
      <c r="I44" s="217">
        <f>ふなばしエコノート・初級編!P10</f>
        <v>0</v>
      </c>
      <c r="J44" s="218" t="e">
        <f t="shared" ref="J44:J54" si="2">VLOOKUP(G44,$A$43:$E$54,2)</f>
        <v>#REF!</v>
      </c>
      <c r="K44" s="227">
        <f>ふなばしエコノート・初級編!P24</f>
        <v>0</v>
      </c>
      <c r="L44" s="228">
        <f>ふなばしエコノート・初級編!P25</f>
        <v>0</v>
      </c>
      <c r="M44" s="229" t="e">
        <f t="shared" ref="M44:M54" si="3">VLOOKUP($G44,$A$43:$E$54,3)</f>
        <v>#REF!</v>
      </c>
      <c r="N44" s="216">
        <f>ふなばしエコノート・初級編!P15</f>
        <v>0</v>
      </c>
      <c r="O44" s="217">
        <f>ふなばしエコノート・初級編!P16</f>
        <v>0</v>
      </c>
      <c r="P44" s="218" t="e">
        <f t="shared" ref="P44:P54" si="4">VLOOKUP($G44,$A$43:$E$54,4)</f>
        <v>#REF!</v>
      </c>
      <c r="Q44" s="227">
        <f>ふなばしエコノート・初級編!P31</f>
        <v>0</v>
      </c>
      <c r="R44" s="228">
        <f>ふなばしエコノート・初級編!P32</f>
        <v>0</v>
      </c>
      <c r="S44" s="229" t="e">
        <f t="shared" ref="S44:S54" si="5">VLOOKUP($G44,$A$43:$E$54,5)</f>
        <v>#REF!</v>
      </c>
      <c r="T44" s="219">
        <f t="shared" ref="T44:T54" si="6">N44+Q44</f>
        <v>0</v>
      </c>
      <c r="U44" s="217">
        <f t="shared" si="0"/>
        <v>0</v>
      </c>
      <c r="V44" s="218" t="e">
        <f t="shared" si="1"/>
        <v>#REF!</v>
      </c>
    </row>
    <row r="45" spans="1:22">
      <c r="A45" s="169">
        <v>3</v>
      </c>
      <c r="B45" s="167" t="e">
        <f>IF($A$40='選択（非表示）'!$C$2,'グラフ表示用データ（非表示）'!B26,IF('グラフ表示用データ（非表示）'!$A$40='選択（非表示）'!$C$3,'グラフ表示用データ（非表示）'!C26,IF('グラフ表示用データ（非表示）'!$A$40='選択（非表示）'!$C$4,'グラフ表示用データ（非表示）'!D26,IF('グラフ表示用データ（非表示）'!$A$40='選択（非表示）'!$C$5,'グラフ表示用データ（非表示）'!E26,""))))</f>
        <v>#REF!</v>
      </c>
      <c r="C45" s="195" t="e">
        <f>IF($A$40='選択（非表示）'!$C$2,'グラフ表示用データ（非表示）'!F26,IF('グラフ表示用データ（非表示）'!$A$40='選択（非表示）'!$C$3,'グラフ表示用データ（非表示）'!G26,IF('グラフ表示用データ（非表示）'!$A$40='選択（非表示）'!$C$4,'グラフ表示用データ（非表示）'!H26,IF('グラフ表示用データ（非表示）'!$A$40='選択（非表示）'!$C$5,'グラフ表示用データ（非表示）'!I26,""))))</f>
        <v>#REF!</v>
      </c>
      <c r="D45" s="167" t="e">
        <f>IF($A$40='選択（非表示）'!$C$2,'グラフ表示用データ（非表示）'!J26,IF('グラフ表示用データ（非表示）'!$A$40='選択（非表示）'!$C$3,'グラフ表示用データ（非表示）'!K26,IF('グラフ表示用データ（非表示）'!$A$40='選択（非表示）'!$C$4,'グラフ表示用データ（非表示）'!L26,IF('グラフ表示用データ（非表示）'!$A$40='選択（非表示）'!$C$5,'グラフ表示用データ（非表示）'!M26,""))))</f>
        <v>#REF!</v>
      </c>
      <c r="E45" s="186" t="e">
        <f>IF($A$40='選択（非表示）'!$C$2,'グラフ表示用データ（非表示）'!N26,IF('グラフ表示用データ（非表示）'!$A$40='選択（非表示）'!$C$3,'グラフ表示用データ（非表示）'!O26,IF('グラフ表示用データ（非表示）'!$A$40='選択（非表示）'!$C$4,'グラフ表示用データ（非表示）'!P26,IF('グラフ表示用データ（非表示）'!$A$40='選択（非表示）'!$C$5,'グラフ表示用データ（非表示）'!Q26,""))))</f>
        <v>#REF!</v>
      </c>
      <c r="G45" s="210">
        <f>ふなばしエコノート・初級編!V5</f>
        <v>2</v>
      </c>
      <c r="H45" s="216">
        <f>ふなばしエコノート・初級編!V9</f>
        <v>0</v>
      </c>
      <c r="I45" s="217">
        <f>ふなばしエコノート・初級編!V10</f>
        <v>0</v>
      </c>
      <c r="J45" s="218" t="e">
        <f t="shared" si="2"/>
        <v>#REF!</v>
      </c>
      <c r="K45" s="227">
        <f>ふなばしエコノート・初級編!V24</f>
        <v>0</v>
      </c>
      <c r="L45" s="228">
        <f>ふなばしエコノート・初級編!V25</f>
        <v>0</v>
      </c>
      <c r="M45" s="229" t="e">
        <f t="shared" si="3"/>
        <v>#REF!</v>
      </c>
      <c r="N45" s="216">
        <f>ふなばしエコノート・初級編!V15</f>
        <v>0</v>
      </c>
      <c r="O45" s="217">
        <f>ふなばしエコノート・初級編!V16</f>
        <v>0</v>
      </c>
      <c r="P45" s="218" t="e">
        <f t="shared" si="4"/>
        <v>#REF!</v>
      </c>
      <c r="Q45" s="227">
        <f>ふなばしエコノート・初級編!V31</f>
        <v>0</v>
      </c>
      <c r="R45" s="228">
        <f>ふなばしエコノート・初級編!V32</f>
        <v>0</v>
      </c>
      <c r="S45" s="229" t="e">
        <f t="shared" si="5"/>
        <v>#REF!</v>
      </c>
      <c r="T45" s="219">
        <f t="shared" si="6"/>
        <v>0</v>
      </c>
      <c r="U45" s="217">
        <f t="shared" si="0"/>
        <v>0</v>
      </c>
      <c r="V45" s="218" t="e">
        <f t="shared" si="1"/>
        <v>#REF!</v>
      </c>
    </row>
    <row r="46" spans="1:22">
      <c r="A46" s="169">
        <v>4</v>
      </c>
      <c r="B46" s="167" t="e">
        <f>IF($A$40='選択（非表示）'!$C$2,'グラフ表示用データ（非表示）'!B27,IF('グラフ表示用データ（非表示）'!$A$40='選択（非表示）'!$C$3,'グラフ表示用データ（非表示）'!C27,IF('グラフ表示用データ（非表示）'!$A$40='選択（非表示）'!$C$4,'グラフ表示用データ（非表示）'!D27,IF('グラフ表示用データ（非表示）'!$A$40='選択（非表示）'!$C$5,'グラフ表示用データ（非表示）'!E27,""))))</f>
        <v>#REF!</v>
      </c>
      <c r="C46" s="195" t="e">
        <f>IF($A$40='選択（非表示）'!$C$2,'グラフ表示用データ（非表示）'!F27,IF('グラフ表示用データ（非表示）'!$A$40='選択（非表示）'!$C$3,'グラフ表示用データ（非表示）'!G27,IF('グラフ表示用データ（非表示）'!$A$40='選択（非表示）'!$C$4,'グラフ表示用データ（非表示）'!H27,IF('グラフ表示用データ（非表示）'!$A$40='選択（非表示）'!$C$5,'グラフ表示用データ（非表示）'!I27,""))))</f>
        <v>#REF!</v>
      </c>
      <c r="D46" s="167" t="e">
        <f>IF($A$40='選択（非表示）'!$C$2,'グラフ表示用データ（非表示）'!J27,IF('グラフ表示用データ（非表示）'!$A$40='選択（非表示）'!$C$3,'グラフ表示用データ（非表示）'!K27,IF('グラフ表示用データ（非表示）'!$A$40='選択（非表示）'!$C$4,'グラフ表示用データ（非表示）'!L27,IF('グラフ表示用データ（非表示）'!$A$40='選択（非表示）'!$C$5,'グラフ表示用データ（非表示）'!M27,""))))</f>
        <v>#REF!</v>
      </c>
      <c r="E46" s="186" t="e">
        <f>IF($A$40='選択（非表示）'!$C$2,'グラフ表示用データ（非表示）'!N27,IF('グラフ表示用データ（非表示）'!$A$40='選択（非表示）'!$C$3,'グラフ表示用データ（非表示）'!O27,IF('グラフ表示用データ（非表示）'!$A$40='選択（非表示）'!$C$4,'グラフ表示用データ（非表示）'!P27,IF('グラフ表示用データ（非表示）'!$A$40='選択（非表示）'!$C$5,'グラフ表示用データ（非表示）'!Q27,""))))</f>
        <v>#REF!</v>
      </c>
      <c r="G46" s="210">
        <f>ふなばしエコノート・初級編!AB5</f>
        <v>3</v>
      </c>
      <c r="H46" s="216">
        <f>ふなばしエコノート・初級編!AB9</f>
        <v>0</v>
      </c>
      <c r="I46" s="217">
        <f>ふなばしエコノート・初級編!AB10</f>
        <v>0</v>
      </c>
      <c r="J46" s="218" t="e">
        <f t="shared" si="2"/>
        <v>#REF!</v>
      </c>
      <c r="K46" s="227">
        <f>ふなばしエコノート・初級編!AB24</f>
        <v>0</v>
      </c>
      <c r="L46" s="228">
        <f>ふなばしエコノート・初級編!AB25</f>
        <v>0</v>
      </c>
      <c r="M46" s="229" t="e">
        <f t="shared" si="3"/>
        <v>#REF!</v>
      </c>
      <c r="N46" s="216">
        <f>ふなばしエコノート・初級編!AB15</f>
        <v>0</v>
      </c>
      <c r="O46" s="217">
        <f>ふなばしエコノート・初級編!AB16</f>
        <v>0</v>
      </c>
      <c r="P46" s="218" t="e">
        <f t="shared" si="4"/>
        <v>#REF!</v>
      </c>
      <c r="Q46" s="227">
        <f>ふなばしエコノート・初級編!AB31</f>
        <v>0</v>
      </c>
      <c r="R46" s="228">
        <f>ふなばしエコノート・初級編!AB32</f>
        <v>0</v>
      </c>
      <c r="S46" s="229" t="e">
        <f t="shared" si="5"/>
        <v>#REF!</v>
      </c>
      <c r="T46" s="219">
        <f t="shared" si="6"/>
        <v>0</v>
      </c>
      <c r="U46" s="217">
        <f t="shared" si="0"/>
        <v>0</v>
      </c>
      <c r="V46" s="218" t="e">
        <f t="shared" si="1"/>
        <v>#REF!</v>
      </c>
    </row>
    <row r="47" spans="1:22">
      <c r="A47" s="169">
        <v>5</v>
      </c>
      <c r="B47" s="167" t="e">
        <f>IF($A$40='選択（非表示）'!$C$2,'グラフ表示用データ（非表示）'!B28,IF('グラフ表示用データ（非表示）'!$A$40='選択（非表示）'!$C$3,'グラフ表示用データ（非表示）'!C28,IF('グラフ表示用データ（非表示）'!$A$40='選択（非表示）'!$C$4,'グラフ表示用データ（非表示）'!D28,IF('グラフ表示用データ（非表示）'!$A$40='選択（非表示）'!$C$5,'グラフ表示用データ（非表示）'!E28,""))))</f>
        <v>#REF!</v>
      </c>
      <c r="C47" s="195" t="e">
        <f>IF($A$40='選択（非表示）'!$C$2,'グラフ表示用データ（非表示）'!F28,IF('グラフ表示用データ（非表示）'!$A$40='選択（非表示）'!$C$3,'グラフ表示用データ（非表示）'!G28,IF('グラフ表示用データ（非表示）'!$A$40='選択（非表示）'!$C$4,'グラフ表示用データ（非表示）'!H28,IF('グラフ表示用データ（非表示）'!$A$40='選択（非表示）'!$C$5,'グラフ表示用データ（非表示）'!I28,""))))</f>
        <v>#REF!</v>
      </c>
      <c r="D47" s="167" t="e">
        <f>IF($A$40='選択（非表示）'!$C$2,'グラフ表示用データ（非表示）'!J28,IF('グラフ表示用データ（非表示）'!$A$40='選択（非表示）'!$C$3,'グラフ表示用データ（非表示）'!K28,IF('グラフ表示用データ（非表示）'!$A$40='選択（非表示）'!$C$4,'グラフ表示用データ（非表示）'!L28,IF('グラフ表示用データ（非表示）'!$A$40='選択（非表示）'!$C$5,'グラフ表示用データ（非表示）'!M28,""))))</f>
        <v>#REF!</v>
      </c>
      <c r="E47" s="186" t="e">
        <f>IF($A$40='選択（非表示）'!$C$2,'グラフ表示用データ（非表示）'!N28,IF('グラフ表示用データ（非表示）'!$A$40='選択（非表示）'!$C$3,'グラフ表示用データ（非表示）'!O28,IF('グラフ表示用データ（非表示）'!$A$40='選択（非表示）'!$C$4,'グラフ表示用データ（非表示）'!P28,IF('グラフ表示用データ（非表示）'!$A$40='選択（非表示）'!$C$5,'グラフ表示用データ（非表示）'!Q28,""))))</f>
        <v>#REF!</v>
      </c>
      <c r="G47" s="210">
        <f>ふなばしエコノート・初級編!AH5</f>
        <v>4</v>
      </c>
      <c r="H47" s="216">
        <f>ふなばしエコノート・初級編!AH9</f>
        <v>0</v>
      </c>
      <c r="I47" s="217">
        <f>ふなばしエコノート・初級編!AH10</f>
        <v>0</v>
      </c>
      <c r="J47" s="218" t="e">
        <f t="shared" si="2"/>
        <v>#REF!</v>
      </c>
      <c r="K47" s="227">
        <f>ふなばしエコノート・初級編!AH24</f>
        <v>0</v>
      </c>
      <c r="L47" s="228">
        <f>ふなばしエコノート・初級編!AH25</f>
        <v>0</v>
      </c>
      <c r="M47" s="229" t="e">
        <f t="shared" si="3"/>
        <v>#REF!</v>
      </c>
      <c r="N47" s="216">
        <f>ふなばしエコノート・初級編!AH15</f>
        <v>0</v>
      </c>
      <c r="O47" s="217">
        <f>ふなばしエコノート・初級編!AH16</f>
        <v>0</v>
      </c>
      <c r="P47" s="218" t="e">
        <f t="shared" si="4"/>
        <v>#REF!</v>
      </c>
      <c r="Q47" s="227">
        <f>ふなばしエコノート・初級編!AH31</f>
        <v>0</v>
      </c>
      <c r="R47" s="228">
        <f>ふなばしエコノート・初級編!AH32</f>
        <v>0</v>
      </c>
      <c r="S47" s="229" t="e">
        <f t="shared" si="5"/>
        <v>#REF!</v>
      </c>
      <c r="T47" s="219">
        <f t="shared" si="6"/>
        <v>0</v>
      </c>
      <c r="U47" s="217">
        <f t="shared" si="0"/>
        <v>0</v>
      </c>
      <c r="V47" s="218" t="e">
        <f t="shared" si="1"/>
        <v>#REF!</v>
      </c>
    </row>
    <row r="48" spans="1:22">
      <c r="A48" s="169">
        <v>6</v>
      </c>
      <c r="B48" s="167" t="e">
        <f>IF($A$40='選択（非表示）'!$C$2,'グラフ表示用データ（非表示）'!B29,IF('グラフ表示用データ（非表示）'!$A$40='選択（非表示）'!$C$3,'グラフ表示用データ（非表示）'!C29,IF('グラフ表示用データ（非表示）'!$A$40='選択（非表示）'!$C$4,'グラフ表示用データ（非表示）'!D29,IF('グラフ表示用データ（非表示）'!$A$40='選択（非表示）'!$C$5,'グラフ表示用データ（非表示）'!E29,""))))</f>
        <v>#REF!</v>
      </c>
      <c r="C48" s="195" t="e">
        <f>IF($A$40='選択（非表示）'!$C$2,'グラフ表示用データ（非表示）'!F29,IF('グラフ表示用データ（非表示）'!$A$40='選択（非表示）'!$C$3,'グラフ表示用データ（非表示）'!G29,IF('グラフ表示用データ（非表示）'!$A$40='選択（非表示）'!$C$4,'グラフ表示用データ（非表示）'!H29,IF('グラフ表示用データ（非表示）'!$A$40='選択（非表示）'!$C$5,'グラフ表示用データ（非表示）'!I29,""))))</f>
        <v>#REF!</v>
      </c>
      <c r="D48" s="167" t="e">
        <f>IF($A$40='選択（非表示）'!$C$2,'グラフ表示用データ（非表示）'!J29,IF('グラフ表示用データ（非表示）'!$A$40='選択（非表示）'!$C$3,'グラフ表示用データ（非表示）'!K29,IF('グラフ表示用データ（非表示）'!$A$40='選択（非表示）'!$C$4,'グラフ表示用データ（非表示）'!L29,IF('グラフ表示用データ（非表示）'!$A$40='選択（非表示）'!$C$5,'グラフ表示用データ（非表示）'!M29,""))))</f>
        <v>#REF!</v>
      </c>
      <c r="E48" s="186" t="e">
        <f>IF($A$40='選択（非表示）'!$C$2,'グラフ表示用データ（非表示）'!N29,IF('グラフ表示用データ（非表示）'!$A$40='選択（非表示）'!$C$3,'グラフ表示用データ（非表示）'!O29,IF('グラフ表示用データ（非表示）'!$A$40='選択（非表示）'!$C$4,'グラフ表示用データ（非表示）'!P29,IF('グラフ表示用データ（非表示）'!$A$40='選択（非表示）'!$C$5,'グラフ表示用データ（非表示）'!Q29,""))))</f>
        <v>#REF!</v>
      </c>
      <c r="G48" s="210">
        <f>ふなばしエコノート・初級編!AN5</f>
        <v>5</v>
      </c>
      <c r="H48" s="216">
        <f>ふなばしエコノート・初級編!AN9</f>
        <v>0</v>
      </c>
      <c r="I48" s="217">
        <f>ふなばしエコノート・初級編!AN10</f>
        <v>0</v>
      </c>
      <c r="J48" s="218" t="e">
        <f t="shared" si="2"/>
        <v>#REF!</v>
      </c>
      <c r="K48" s="227">
        <f>ふなばしエコノート・初級編!AN24</f>
        <v>0</v>
      </c>
      <c r="L48" s="228">
        <f>ふなばしエコノート・初級編!AN25</f>
        <v>0</v>
      </c>
      <c r="M48" s="229" t="e">
        <f t="shared" si="3"/>
        <v>#REF!</v>
      </c>
      <c r="N48" s="216">
        <f>ふなばしエコノート・初級編!AN15</f>
        <v>0</v>
      </c>
      <c r="O48" s="217">
        <f>ふなばしエコノート・初級編!AN16</f>
        <v>0</v>
      </c>
      <c r="P48" s="218" t="e">
        <f t="shared" si="4"/>
        <v>#REF!</v>
      </c>
      <c r="Q48" s="227">
        <f>ふなばしエコノート・初級編!AN31</f>
        <v>0</v>
      </c>
      <c r="R48" s="228">
        <f>ふなばしエコノート・初級編!AN32</f>
        <v>0</v>
      </c>
      <c r="S48" s="229" t="e">
        <f t="shared" si="5"/>
        <v>#REF!</v>
      </c>
      <c r="T48" s="219">
        <f t="shared" si="6"/>
        <v>0</v>
      </c>
      <c r="U48" s="217">
        <f t="shared" si="0"/>
        <v>0</v>
      </c>
      <c r="V48" s="218" t="e">
        <f t="shared" si="1"/>
        <v>#REF!</v>
      </c>
    </row>
    <row r="49" spans="1:22">
      <c r="A49" s="169">
        <v>7</v>
      </c>
      <c r="B49" s="167" t="e">
        <f>IF($A$40='選択（非表示）'!$C$2,'グラフ表示用データ（非表示）'!B30,IF('グラフ表示用データ（非表示）'!$A$40='選択（非表示）'!$C$3,'グラフ表示用データ（非表示）'!C30,IF('グラフ表示用データ（非表示）'!$A$40='選択（非表示）'!$C$4,'グラフ表示用データ（非表示）'!D30,IF('グラフ表示用データ（非表示）'!$A$40='選択（非表示）'!$C$5,'グラフ表示用データ（非表示）'!E30,""))))</f>
        <v>#REF!</v>
      </c>
      <c r="C49" s="195" t="e">
        <f>IF($A$40='選択（非表示）'!$C$2,'グラフ表示用データ（非表示）'!F30,IF('グラフ表示用データ（非表示）'!$A$40='選択（非表示）'!$C$3,'グラフ表示用データ（非表示）'!G30,IF('グラフ表示用データ（非表示）'!$A$40='選択（非表示）'!$C$4,'グラフ表示用データ（非表示）'!H30,IF('グラフ表示用データ（非表示）'!$A$40='選択（非表示）'!$C$5,'グラフ表示用データ（非表示）'!I30,""))))</f>
        <v>#REF!</v>
      </c>
      <c r="D49" s="167" t="e">
        <f>IF($A$40='選択（非表示）'!$C$2,'グラフ表示用データ（非表示）'!J30,IF('グラフ表示用データ（非表示）'!$A$40='選択（非表示）'!$C$3,'グラフ表示用データ（非表示）'!K30,IF('グラフ表示用データ（非表示）'!$A$40='選択（非表示）'!$C$4,'グラフ表示用データ（非表示）'!L30,IF('グラフ表示用データ（非表示）'!$A$40='選択（非表示）'!$C$5,'グラフ表示用データ（非表示）'!M30,""))))</f>
        <v>#REF!</v>
      </c>
      <c r="E49" s="186" t="e">
        <f>IF($A$40='選択（非表示）'!$C$2,'グラフ表示用データ（非表示）'!N30,IF('グラフ表示用データ（非表示）'!$A$40='選択（非表示）'!$C$3,'グラフ表示用データ（非表示）'!O30,IF('グラフ表示用データ（非表示）'!$A$40='選択（非表示）'!$C$4,'グラフ表示用データ（非表示）'!P30,IF('グラフ表示用データ（非表示）'!$A$40='選択（非表示）'!$C$5,'グラフ表示用データ（非表示）'!Q30,""))))</f>
        <v>#REF!</v>
      </c>
      <c r="G49" s="210">
        <f>ふなばしエコノート・初級編!AT5</f>
        <v>6</v>
      </c>
      <c r="H49" s="216">
        <f>ふなばしエコノート・初級編!AT9</f>
        <v>0</v>
      </c>
      <c r="I49" s="217">
        <f>ふなばしエコノート・初級編!AT10</f>
        <v>0</v>
      </c>
      <c r="J49" s="218" t="e">
        <f t="shared" si="2"/>
        <v>#REF!</v>
      </c>
      <c r="K49" s="227">
        <f>ふなばしエコノート・初級編!AT24</f>
        <v>0</v>
      </c>
      <c r="L49" s="228">
        <f>ふなばしエコノート・初級編!AT25</f>
        <v>0</v>
      </c>
      <c r="M49" s="229" t="e">
        <f t="shared" si="3"/>
        <v>#REF!</v>
      </c>
      <c r="N49" s="216">
        <f>ふなばしエコノート・初級編!AT15</f>
        <v>0</v>
      </c>
      <c r="O49" s="217">
        <f>ふなばしエコノート・初級編!AT16</f>
        <v>0</v>
      </c>
      <c r="P49" s="218" t="e">
        <f t="shared" si="4"/>
        <v>#REF!</v>
      </c>
      <c r="Q49" s="227">
        <f>ふなばしエコノート・初級編!AT31</f>
        <v>0</v>
      </c>
      <c r="R49" s="228">
        <f>ふなばしエコノート・初級編!AT32</f>
        <v>0</v>
      </c>
      <c r="S49" s="229" t="e">
        <f t="shared" si="5"/>
        <v>#REF!</v>
      </c>
      <c r="T49" s="219">
        <f t="shared" si="6"/>
        <v>0</v>
      </c>
      <c r="U49" s="217">
        <f t="shared" si="0"/>
        <v>0</v>
      </c>
      <c r="V49" s="218" t="e">
        <f t="shared" si="1"/>
        <v>#REF!</v>
      </c>
    </row>
    <row r="50" spans="1:22">
      <c r="A50" s="169">
        <v>8</v>
      </c>
      <c r="B50" s="167" t="e">
        <f>IF($A$40='選択（非表示）'!$C$2,'グラフ表示用データ（非表示）'!B31,IF('グラフ表示用データ（非表示）'!$A$40='選択（非表示）'!$C$3,'グラフ表示用データ（非表示）'!C31,IF('グラフ表示用データ（非表示）'!$A$40='選択（非表示）'!$C$4,'グラフ表示用データ（非表示）'!D31,IF('グラフ表示用データ（非表示）'!$A$40='選択（非表示）'!$C$5,'グラフ表示用データ（非表示）'!E31,""))))</f>
        <v>#REF!</v>
      </c>
      <c r="C50" s="195" t="e">
        <f>IF($A$40='選択（非表示）'!$C$2,'グラフ表示用データ（非表示）'!F31,IF('グラフ表示用データ（非表示）'!$A$40='選択（非表示）'!$C$3,'グラフ表示用データ（非表示）'!G31,IF('グラフ表示用データ（非表示）'!$A$40='選択（非表示）'!$C$4,'グラフ表示用データ（非表示）'!H31,IF('グラフ表示用データ（非表示）'!$A$40='選択（非表示）'!$C$5,'グラフ表示用データ（非表示）'!I31,""))))</f>
        <v>#REF!</v>
      </c>
      <c r="D50" s="167" t="e">
        <f>IF($A$40='選択（非表示）'!$C$2,'グラフ表示用データ（非表示）'!J31,IF('グラフ表示用データ（非表示）'!$A$40='選択（非表示）'!$C$3,'グラフ表示用データ（非表示）'!K31,IF('グラフ表示用データ（非表示）'!$A$40='選択（非表示）'!$C$4,'グラフ表示用データ（非表示）'!L31,IF('グラフ表示用データ（非表示）'!$A$40='選択（非表示）'!$C$5,'グラフ表示用データ（非表示）'!M31,""))))</f>
        <v>#REF!</v>
      </c>
      <c r="E50" s="186" t="e">
        <f>IF($A$40='選択（非表示）'!$C$2,'グラフ表示用データ（非表示）'!N31,IF('グラフ表示用データ（非表示）'!$A$40='選択（非表示）'!$C$3,'グラフ表示用データ（非表示）'!O31,IF('グラフ表示用データ（非表示）'!$A$40='選択（非表示）'!$C$4,'グラフ表示用データ（非表示）'!P31,IF('グラフ表示用データ（非表示）'!$A$40='選択（非表示）'!$C$5,'グラフ表示用データ（非表示）'!Q31,""))))</f>
        <v>#REF!</v>
      </c>
      <c r="G50" s="210">
        <f>ふなばしエコノート・初級編!AZ5</f>
        <v>7</v>
      </c>
      <c r="H50" s="216">
        <f>ふなばしエコノート・初級編!AZ9</f>
        <v>0</v>
      </c>
      <c r="I50" s="217">
        <f>ふなばしエコノート・初級編!AZ10</f>
        <v>0</v>
      </c>
      <c r="J50" s="218" t="e">
        <f t="shared" si="2"/>
        <v>#REF!</v>
      </c>
      <c r="K50" s="227">
        <f>ふなばしエコノート・初級編!AZ24</f>
        <v>0</v>
      </c>
      <c r="L50" s="228">
        <f>ふなばしエコノート・初級編!AZ25</f>
        <v>0</v>
      </c>
      <c r="M50" s="229" t="e">
        <f t="shared" si="3"/>
        <v>#REF!</v>
      </c>
      <c r="N50" s="216">
        <f>ふなばしエコノート・初級編!AZ15</f>
        <v>0</v>
      </c>
      <c r="O50" s="217">
        <f>ふなばしエコノート・初級編!AZ16</f>
        <v>0</v>
      </c>
      <c r="P50" s="218" t="e">
        <f t="shared" si="4"/>
        <v>#REF!</v>
      </c>
      <c r="Q50" s="227">
        <f>ふなばしエコノート・初級編!AZ31</f>
        <v>0</v>
      </c>
      <c r="R50" s="228">
        <f>ふなばしエコノート・初級編!AZ32</f>
        <v>0</v>
      </c>
      <c r="S50" s="229" t="e">
        <f t="shared" si="5"/>
        <v>#REF!</v>
      </c>
      <c r="T50" s="219">
        <f t="shared" si="6"/>
        <v>0</v>
      </c>
      <c r="U50" s="217">
        <f t="shared" si="0"/>
        <v>0</v>
      </c>
      <c r="V50" s="218" t="e">
        <f t="shared" si="1"/>
        <v>#REF!</v>
      </c>
    </row>
    <row r="51" spans="1:22">
      <c r="A51" s="169">
        <v>9</v>
      </c>
      <c r="B51" s="167" t="e">
        <f>IF($A$40='選択（非表示）'!$C$2,'グラフ表示用データ（非表示）'!B32,IF('グラフ表示用データ（非表示）'!$A$40='選択（非表示）'!$C$3,'グラフ表示用データ（非表示）'!C32,IF('グラフ表示用データ（非表示）'!$A$40='選択（非表示）'!$C$4,'グラフ表示用データ（非表示）'!D32,IF('グラフ表示用データ（非表示）'!$A$40='選択（非表示）'!$C$5,'グラフ表示用データ（非表示）'!E32,""))))</f>
        <v>#REF!</v>
      </c>
      <c r="C51" s="195" t="e">
        <f>IF($A$40='選択（非表示）'!$C$2,'グラフ表示用データ（非表示）'!F32,IF('グラフ表示用データ（非表示）'!$A$40='選択（非表示）'!$C$3,'グラフ表示用データ（非表示）'!G32,IF('グラフ表示用データ（非表示）'!$A$40='選択（非表示）'!$C$4,'グラフ表示用データ（非表示）'!H32,IF('グラフ表示用データ（非表示）'!$A$40='選択（非表示）'!$C$5,'グラフ表示用データ（非表示）'!I32,""))))</f>
        <v>#REF!</v>
      </c>
      <c r="D51" s="167" t="e">
        <f>IF($A$40='選択（非表示）'!$C$2,'グラフ表示用データ（非表示）'!J32,IF('グラフ表示用データ（非表示）'!$A$40='選択（非表示）'!$C$3,'グラフ表示用データ（非表示）'!K32,IF('グラフ表示用データ（非表示）'!$A$40='選択（非表示）'!$C$4,'グラフ表示用データ（非表示）'!L32,IF('グラフ表示用データ（非表示）'!$A$40='選択（非表示）'!$C$5,'グラフ表示用データ（非表示）'!M32,""))))</f>
        <v>#REF!</v>
      </c>
      <c r="E51" s="186" t="e">
        <f>IF($A$40='選択（非表示）'!$C$2,'グラフ表示用データ（非表示）'!N32,IF('グラフ表示用データ（非表示）'!$A$40='選択（非表示）'!$C$3,'グラフ表示用データ（非表示）'!O32,IF('グラフ表示用データ（非表示）'!$A$40='選択（非表示）'!$C$4,'グラフ表示用データ（非表示）'!P32,IF('グラフ表示用データ（非表示）'!$A$40='選択（非表示）'!$C$5,'グラフ表示用データ（非表示）'!Q32,""))))</f>
        <v>#REF!</v>
      </c>
      <c r="G51" s="210">
        <f>ふなばしエコノート・初級編!BF5</f>
        <v>8</v>
      </c>
      <c r="H51" s="216">
        <f>ふなばしエコノート・初級編!BF9</f>
        <v>0</v>
      </c>
      <c r="I51" s="217">
        <f>ふなばしエコノート・初級編!BF10</f>
        <v>0</v>
      </c>
      <c r="J51" s="218" t="e">
        <f t="shared" si="2"/>
        <v>#REF!</v>
      </c>
      <c r="K51" s="227">
        <f>ふなばしエコノート・初級編!BF24</f>
        <v>0</v>
      </c>
      <c r="L51" s="228">
        <f>ふなばしエコノート・初級編!BF25</f>
        <v>0</v>
      </c>
      <c r="M51" s="229" t="e">
        <f t="shared" si="3"/>
        <v>#REF!</v>
      </c>
      <c r="N51" s="216">
        <f>ふなばしエコノート・初級編!BF15</f>
        <v>0</v>
      </c>
      <c r="O51" s="217">
        <f>ふなばしエコノート・初級編!BF16</f>
        <v>0</v>
      </c>
      <c r="P51" s="218" t="e">
        <f t="shared" si="4"/>
        <v>#REF!</v>
      </c>
      <c r="Q51" s="227">
        <f>ふなばしエコノート・初級編!BF31</f>
        <v>0</v>
      </c>
      <c r="R51" s="228">
        <f>ふなばしエコノート・初級編!BF32</f>
        <v>0</v>
      </c>
      <c r="S51" s="229" t="e">
        <f t="shared" si="5"/>
        <v>#REF!</v>
      </c>
      <c r="T51" s="219">
        <f t="shared" si="6"/>
        <v>0</v>
      </c>
      <c r="U51" s="217">
        <f t="shared" si="0"/>
        <v>0</v>
      </c>
      <c r="V51" s="218" t="e">
        <f t="shared" si="1"/>
        <v>#REF!</v>
      </c>
    </row>
    <row r="52" spans="1:22">
      <c r="A52" s="169">
        <v>10</v>
      </c>
      <c r="B52" s="167" t="e">
        <f>IF($A$40='選択（非表示）'!$C$2,'グラフ表示用データ（非表示）'!B33,IF('グラフ表示用データ（非表示）'!$A$40='選択（非表示）'!$C$3,'グラフ表示用データ（非表示）'!C33,IF('グラフ表示用データ（非表示）'!$A$40='選択（非表示）'!$C$4,'グラフ表示用データ（非表示）'!D33,IF('グラフ表示用データ（非表示）'!$A$40='選択（非表示）'!$C$5,'グラフ表示用データ（非表示）'!E33,""))))</f>
        <v>#REF!</v>
      </c>
      <c r="C52" s="195" t="e">
        <f>IF($A$40='選択（非表示）'!$C$2,'グラフ表示用データ（非表示）'!F33,IF('グラフ表示用データ（非表示）'!$A$40='選択（非表示）'!$C$3,'グラフ表示用データ（非表示）'!G33,IF('グラフ表示用データ（非表示）'!$A$40='選択（非表示）'!$C$4,'グラフ表示用データ（非表示）'!H33,IF('グラフ表示用データ（非表示）'!$A$40='選択（非表示）'!$C$5,'グラフ表示用データ（非表示）'!I33,""))))</f>
        <v>#REF!</v>
      </c>
      <c r="D52" s="167" t="e">
        <f>IF($A$40='選択（非表示）'!$C$2,'グラフ表示用データ（非表示）'!J33,IF('グラフ表示用データ（非表示）'!$A$40='選択（非表示）'!$C$3,'グラフ表示用データ（非表示）'!K33,IF('グラフ表示用データ（非表示）'!$A$40='選択（非表示）'!$C$4,'グラフ表示用データ（非表示）'!L33,IF('グラフ表示用データ（非表示）'!$A$40='選択（非表示）'!$C$5,'グラフ表示用データ（非表示）'!M33,""))))</f>
        <v>#REF!</v>
      </c>
      <c r="E52" s="186" t="e">
        <f>IF($A$40='選択（非表示）'!$C$2,'グラフ表示用データ（非表示）'!N33,IF('グラフ表示用データ（非表示）'!$A$40='選択（非表示）'!$C$3,'グラフ表示用データ（非表示）'!O33,IF('グラフ表示用データ（非表示）'!$A$40='選択（非表示）'!$C$4,'グラフ表示用データ（非表示）'!P33,IF('グラフ表示用データ（非表示）'!$A$40='選択（非表示）'!$C$5,'グラフ表示用データ（非表示）'!Q33,""))))</f>
        <v>#REF!</v>
      </c>
      <c r="G52" s="210">
        <f>ふなばしエコノート・初級編!BL5</f>
        <v>9</v>
      </c>
      <c r="H52" s="216">
        <f>ふなばしエコノート・初級編!BL9</f>
        <v>0</v>
      </c>
      <c r="I52" s="217">
        <f>ふなばしエコノート・初級編!BL10</f>
        <v>0</v>
      </c>
      <c r="J52" s="218" t="e">
        <f t="shared" si="2"/>
        <v>#REF!</v>
      </c>
      <c r="K52" s="227">
        <f>ふなばしエコノート・初級編!BL24</f>
        <v>0</v>
      </c>
      <c r="L52" s="228">
        <f>ふなばしエコノート・初級編!BL25</f>
        <v>0</v>
      </c>
      <c r="M52" s="229" t="e">
        <f t="shared" si="3"/>
        <v>#REF!</v>
      </c>
      <c r="N52" s="216">
        <f>ふなばしエコノート・初級編!BL15</f>
        <v>0</v>
      </c>
      <c r="O52" s="217">
        <f>ふなばしエコノート・初級編!BL16</f>
        <v>0</v>
      </c>
      <c r="P52" s="218" t="e">
        <f t="shared" si="4"/>
        <v>#REF!</v>
      </c>
      <c r="Q52" s="227">
        <f>ふなばしエコノート・初級編!BL31</f>
        <v>0</v>
      </c>
      <c r="R52" s="228">
        <f>ふなばしエコノート・初級編!BL32</f>
        <v>0</v>
      </c>
      <c r="S52" s="229" t="e">
        <f t="shared" si="5"/>
        <v>#REF!</v>
      </c>
      <c r="T52" s="219">
        <f t="shared" si="6"/>
        <v>0</v>
      </c>
      <c r="U52" s="217">
        <f t="shared" si="0"/>
        <v>0</v>
      </c>
      <c r="V52" s="218" t="e">
        <f t="shared" si="1"/>
        <v>#REF!</v>
      </c>
    </row>
    <row r="53" spans="1:22">
      <c r="A53" s="169">
        <v>11</v>
      </c>
      <c r="B53" s="167" t="e">
        <f>IF($A$40='選択（非表示）'!$C$2,'グラフ表示用データ（非表示）'!B34,IF('グラフ表示用データ（非表示）'!$A$40='選択（非表示）'!$C$3,'グラフ表示用データ（非表示）'!C34,IF('グラフ表示用データ（非表示）'!$A$40='選択（非表示）'!$C$4,'グラフ表示用データ（非表示）'!D34,IF('グラフ表示用データ（非表示）'!$A$40='選択（非表示）'!$C$5,'グラフ表示用データ（非表示）'!E34,""))))</f>
        <v>#REF!</v>
      </c>
      <c r="C53" s="195" t="e">
        <f>IF($A$40='選択（非表示）'!$C$2,'グラフ表示用データ（非表示）'!F34,IF('グラフ表示用データ（非表示）'!$A$40='選択（非表示）'!$C$3,'グラフ表示用データ（非表示）'!G34,IF('グラフ表示用データ（非表示）'!$A$40='選択（非表示）'!$C$4,'グラフ表示用データ（非表示）'!H34,IF('グラフ表示用データ（非表示）'!$A$40='選択（非表示）'!$C$5,'グラフ表示用データ（非表示）'!I34,""))))</f>
        <v>#REF!</v>
      </c>
      <c r="D53" s="167" t="e">
        <f>IF($A$40='選択（非表示）'!$C$2,'グラフ表示用データ（非表示）'!J34,IF('グラフ表示用データ（非表示）'!$A$40='選択（非表示）'!$C$3,'グラフ表示用データ（非表示）'!K34,IF('グラフ表示用データ（非表示）'!$A$40='選択（非表示）'!$C$4,'グラフ表示用データ（非表示）'!L34,IF('グラフ表示用データ（非表示）'!$A$40='選択（非表示）'!$C$5,'グラフ表示用データ（非表示）'!M34,""))))</f>
        <v>#REF!</v>
      </c>
      <c r="E53" s="186" t="e">
        <f>IF($A$40='選択（非表示）'!$C$2,'グラフ表示用データ（非表示）'!N34,IF('グラフ表示用データ（非表示）'!$A$40='選択（非表示）'!$C$3,'グラフ表示用データ（非表示）'!O34,IF('グラフ表示用データ（非表示）'!$A$40='選択（非表示）'!$C$4,'グラフ表示用データ（非表示）'!P34,IF('グラフ表示用データ（非表示）'!$A$40='選択（非表示）'!$C$5,'グラフ表示用データ（非表示）'!Q34,""))))</f>
        <v>#REF!</v>
      </c>
      <c r="G53" s="210">
        <f>ふなばしエコノート・初級編!BR5</f>
        <v>10</v>
      </c>
      <c r="H53" s="216">
        <f>ふなばしエコノート・初級編!BR9</f>
        <v>0</v>
      </c>
      <c r="I53" s="217">
        <f>ふなばしエコノート・初級編!BR10</f>
        <v>0</v>
      </c>
      <c r="J53" s="218" t="e">
        <f t="shared" si="2"/>
        <v>#REF!</v>
      </c>
      <c r="K53" s="227">
        <f>ふなばしエコノート・初級編!BR24</f>
        <v>0</v>
      </c>
      <c r="L53" s="228">
        <f>ふなばしエコノート・初級編!BR25</f>
        <v>0</v>
      </c>
      <c r="M53" s="229" t="e">
        <f t="shared" si="3"/>
        <v>#REF!</v>
      </c>
      <c r="N53" s="216">
        <f>ふなばしエコノート・初級編!BR15</f>
        <v>0</v>
      </c>
      <c r="O53" s="217">
        <f>ふなばしエコノート・初級編!BR16</f>
        <v>0</v>
      </c>
      <c r="P53" s="218" t="e">
        <f t="shared" si="4"/>
        <v>#REF!</v>
      </c>
      <c r="Q53" s="227">
        <f>ふなばしエコノート・初級編!BR31</f>
        <v>0</v>
      </c>
      <c r="R53" s="228">
        <f>ふなばしエコノート・初級編!BR32</f>
        <v>0</v>
      </c>
      <c r="S53" s="229" t="e">
        <f t="shared" si="5"/>
        <v>#REF!</v>
      </c>
      <c r="T53" s="219">
        <f t="shared" si="6"/>
        <v>0</v>
      </c>
      <c r="U53" s="217">
        <f t="shared" si="0"/>
        <v>0</v>
      </c>
      <c r="V53" s="218" t="e">
        <f t="shared" si="1"/>
        <v>#REF!</v>
      </c>
    </row>
    <row r="54" spans="1:22" ht="14.25" thickBot="1">
      <c r="A54" s="170">
        <v>12</v>
      </c>
      <c r="B54" s="176" t="e">
        <f>IF($A$40='選択（非表示）'!$C$2,'グラフ表示用データ（非表示）'!B35,IF('グラフ表示用データ（非表示）'!$A$40='選択（非表示）'!$C$3,'グラフ表示用データ（非表示）'!C35,IF('グラフ表示用データ（非表示）'!$A$40='選択（非表示）'!$C$4,'グラフ表示用データ（非表示）'!D35,IF('グラフ表示用データ（非表示）'!$A$40='選択（非表示）'!$C$5,'グラフ表示用データ（非表示）'!E35,""))))</f>
        <v>#REF!</v>
      </c>
      <c r="C54" s="196" t="e">
        <f>IF($A$40='選択（非表示）'!$C$2,'グラフ表示用データ（非表示）'!F35,IF('グラフ表示用データ（非表示）'!$A$40='選択（非表示）'!$C$3,'グラフ表示用データ（非表示）'!G35,IF('グラフ表示用データ（非表示）'!$A$40='選択（非表示）'!$C$4,'グラフ表示用データ（非表示）'!H35,IF('グラフ表示用データ（非表示）'!$A$40='選択（非表示）'!$C$5,'グラフ表示用データ（非表示）'!I35,""))))</f>
        <v>#REF!</v>
      </c>
      <c r="D54" s="176" t="e">
        <f>IF($A$40='選択（非表示）'!$C$2,'グラフ表示用データ（非表示）'!J35,IF('グラフ表示用データ（非表示）'!$A$40='選択（非表示）'!$C$3,'グラフ表示用データ（非表示）'!K35,IF('グラフ表示用データ（非表示）'!$A$40='選択（非表示）'!$C$4,'グラフ表示用データ（非表示）'!L35,IF('グラフ表示用データ（非表示）'!$A$40='選択（非表示）'!$C$5,'グラフ表示用データ（非表示）'!M35,""))))</f>
        <v>#REF!</v>
      </c>
      <c r="E54" s="189" t="e">
        <f>IF($A$40='選択（非表示）'!$C$2,'グラフ表示用データ（非表示）'!N35,IF('グラフ表示用データ（非表示）'!$A$40='選択（非表示）'!$C$3,'グラフ表示用データ（非表示）'!O35,IF('グラフ表示用データ（非表示）'!$A$40='選択（非表示）'!$C$4,'グラフ表示用データ（非表示）'!P35,IF('グラフ表示用データ（非表示）'!$A$40='選択（非表示）'!$C$5,'グラフ表示用データ（非表示）'!Q35,""))))</f>
        <v>#REF!</v>
      </c>
      <c r="G54" s="211">
        <f>ふなばしエコノート・初級編!BX5</f>
        <v>11</v>
      </c>
      <c r="H54" s="220">
        <f>ふなばしエコノート・初級編!BX9</f>
        <v>0</v>
      </c>
      <c r="I54" s="221">
        <f>ふなばしエコノート・初級編!BX10</f>
        <v>0</v>
      </c>
      <c r="J54" s="222" t="e">
        <f t="shared" si="2"/>
        <v>#REF!</v>
      </c>
      <c r="K54" s="230">
        <f>ふなばしエコノート・初級編!BX24</f>
        <v>0</v>
      </c>
      <c r="L54" s="231">
        <f>ふなばしエコノート・初級編!BX25</f>
        <v>0</v>
      </c>
      <c r="M54" s="232" t="e">
        <f t="shared" si="3"/>
        <v>#REF!</v>
      </c>
      <c r="N54" s="220">
        <f>ふなばしエコノート・初級編!BX15</f>
        <v>0</v>
      </c>
      <c r="O54" s="221">
        <f>ふなばしエコノート・初級編!BX16</f>
        <v>0</v>
      </c>
      <c r="P54" s="222" t="e">
        <f t="shared" si="4"/>
        <v>#REF!</v>
      </c>
      <c r="Q54" s="230">
        <f>ふなばしエコノート・初級編!BX31</f>
        <v>0</v>
      </c>
      <c r="R54" s="231">
        <f>ふなばしエコノート・初級編!BX32</f>
        <v>0</v>
      </c>
      <c r="S54" s="232" t="e">
        <f t="shared" si="5"/>
        <v>#REF!</v>
      </c>
      <c r="T54" s="223">
        <f t="shared" si="6"/>
        <v>0</v>
      </c>
      <c r="U54" s="221">
        <f t="shared" si="0"/>
        <v>0</v>
      </c>
      <c r="V54" s="222" t="e">
        <f t="shared" si="1"/>
        <v>#REF!</v>
      </c>
    </row>
    <row r="55" spans="1:22" ht="14.25" thickTop="1">
      <c r="A55" s="175" t="s">
        <v>30</v>
      </c>
      <c r="B55" s="166" t="e">
        <f>IF($A$40='選択（非表示）'!$C$2,'グラフ表示用データ（非表示）'!B36,IF('グラフ表示用データ（非表示）'!$A$40='選択（非表示）'!$C$3,'グラフ表示用データ（非表示）'!C36,IF('グラフ表示用データ（非表示）'!$A$40='選択（非表示）'!$C$4,'グラフ表示用データ（非表示）'!D36,IF('グラフ表示用データ（非表示）'!$A$40='選択（非表示）'!$C$5,'グラフ表示用データ（非表示）'!E36,""))))</f>
        <v>#REF!</v>
      </c>
      <c r="C55" s="194" t="e">
        <f>IF($A$40='選択（非表示）'!$C$2,'グラフ表示用データ（非表示）'!F36,IF('グラフ表示用データ（非表示）'!$A$40='選択（非表示）'!$C$3,'グラフ表示用データ（非表示）'!G36,IF('グラフ表示用データ（非表示）'!$A$40='選択（非表示）'!$C$4,'グラフ表示用データ（非表示）'!H36,IF('グラフ表示用データ（非表示）'!$A$40='選択（非表示）'!$C$5,'グラフ表示用データ（非表示）'!I36,""))))</f>
        <v>#REF!</v>
      </c>
      <c r="D55" s="166" t="e">
        <f>IF($A$40='選択（非表示）'!$C$2,'グラフ表示用データ（非表示）'!J36,IF('グラフ表示用データ（非表示）'!$A$40='選択（非表示）'!$C$3,'グラフ表示用データ（非表示）'!K36,IF('グラフ表示用データ（非表示）'!$A$40='選択（非表示）'!$C$4,'グラフ表示用データ（非表示）'!L36,IF('グラフ表示用データ（非表示）'!$A$40='選択（非表示）'!$C$5,'グラフ表示用データ（非表示）'!M36,""))))</f>
        <v>#REF!</v>
      </c>
      <c r="E55" s="157" t="e">
        <f>IF($A$40='選択（非表示）'!$C$2,'グラフ表示用データ（非表示）'!N36,IF('グラフ表示用データ（非表示）'!$A$40='選択（非表示）'!$C$3,'グラフ表示用データ（非表示）'!O36,IF('グラフ表示用データ（非表示）'!$A$40='選択（非表示）'!$C$4,'グラフ表示用データ（非表示）'!P36,IF('グラフ表示用データ（非表示）'!$A$40='選択（非表示）'!$C$5,'グラフ表示用データ（非表示）'!Q36,""))))</f>
        <v>#REF!</v>
      </c>
    </row>
    <row r="56" spans="1:22" ht="27.75" thickBot="1">
      <c r="A56" s="193" t="s">
        <v>31</v>
      </c>
      <c r="B56" s="168" t="e">
        <f>IF($A$40='選択（非表示）'!$C$2,'グラフ表示用データ（非表示）'!B37,IF('グラフ表示用データ（非表示）'!$A$40='選択（非表示）'!$C$3,'グラフ表示用データ（非表示）'!C37,IF('グラフ表示用データ（非表示）'!$A$40='選択（非表示）'!$C$4,'グラフ表示用データ（非表示）'!D37,IF('グラフ表示用データ（非表示）'!$A$40='選択（非表示）'!$C$5,'グラフ表示用データ（非表示）'!E37,""))))</f>
        <v>#REF!</v>
      </c>
      <c r="C56" s="197" t="e">
        <f>IF($A$40='選択（非表示）'!$C$2,'グラフ表示用データ（非表示）'!F37,IF('グラフ表示用データ（非表示）'!$A$40='選択（非表示）'!$C$3,'グラフ表示用データ（非表示）'!G37,IF('グラフ表示用データ（非表示）'!$A$40='選択（非表示）'!$C$4,'グラフ表示用データ（非表示）'!H37,IF('グラフ表示用データ（非表示）'!$A$40='選択（非表示）'!$C$5,'グラフ表示用データ（非表示）'!I37,""))))</f>
        <v>#REF!</v>
      </c>
      <c r="D56" s="168" t="e">
        <f>IF($A$40='選択（非表示）'!$C$2,'グラフ表示用データ（非表示）'!J37,IF('グラフ表示用データ（非表示）'!$A$40='選択（非表示）'!$C$3,'グラフ表示用データ（非表示）'!K37,IF('グラフ表示用データ（非表示）'!$A$40='選択（非表示）'!$C$4,'グラフ表示用データ（非表示）'!L37,IF('グラフ表示用データ（非表示）'!$A$40='選択（非表示）'!$C$5,'グラフ表示用データ（非表示）'!M37,""))))</f>
        <v>#REF!</v>
      </c>
      <c r="E56" s="159" t="e">
        <f>IF($A$40='選択（非表示）'!$C$2,'グラフ表示用データ（非表示）'!N37,IF('グラフ表示用データ（非表示）'!$A$40='選択（非表示）'!$C$3,'グラフ表示用データ（非表示）'!O37,IF('グラフ表示用データ（非表示）'!$A$40='選択（非表示）'!$C$4,'グラフ表示用データ（非表示）'!P37,IF('グラフ表示用データ（非表示）'!$A$40='選択（非表示）'!$C$5,'グラフ表示用データ（非表示）'!Q37,""))))</f>
        <v>#REF!</v>
      </c>
    </row>
  </sheetData>
  <mergeCells count="29">
    <mergeCell ref="T40:V40"/>
    <mergeCell ref="N41:P41"/>
    <mergeCell ref="Q41:S41"/>
    <mergeCell ref="T41:V41"/>
    <mergeCell ref="B21:E21"/>
    <mergeCell ref="N40:P40"/>
    <mergeCell ref="Q40:S40"/>
    <mergeCell ref="J2:Q2"/>
    <mergeCell ref="J3:M3"/>
    <mergeCell ref="N3:Q3"/>
    <mergeCell ref="J21:Q21"/>
    <mergeCell ref="J22:M22"/>
    <mergeCell ref="N22:Q22"/>
    <mergeCell ref="A2:A3"/>
    <mergeCell ref="A41:A42"/>
    <mergeCell ref="B40:E40"/>
    <mergeCell ref="H40:J40"/>
    <mergeCell ref="K40:M40"/>
    <mergeCell ref="G40:G41"/>
    <mergeCell ref="H41:J41"/>
    <mergeCell ref="K41:M41"/>
    <mergeCell ref="A21:A22"/>
    <mergeCell ref="B3:E3"/>
    <mergeCell ref="D42:E42"/>
    <mergeCell ref="F22:I22"/>
    <mergeCell ref="B2:I2"/>
    <mergeCell ref="F3:I3"/>
    <mergeCell ref="B22:E22"/>
    <mergeCell ref="F21:I21"/>
  </mergeCells>
  <phoneticPr fontId="1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election activeCell="L13" sqref="L13"/>
    </sheetView>
  </sheetViews>
  <sheetFormatPr defaultRowHeight="13.5"/>
  <cols>
    <col min="2" max="5" width="9.875" bestFit="1" customWidth="1"/>
    <col min="10" max="13" width="9.875" bestFit="1" customWidth="1"/>
    <col min="18" max="18" width="3.125" customWidth="1"/>
    <col min="19" max="19" width="15.875" style="118" customWidth="1"/>
  </cols>
  <sheetData>
    <row r="1" spans="1:19" ht="14.25" thickBot="1">
      <c r="A1" t="s">
        <v>60</v>
      </c>
      <c r="B1" s="118" t="s">
        <v>67</v>
      </c>
    </row>
    <row r="2" spans="1:19" ht="14.25" thickBot="1">
      <c r="B2" s="429" t="s">
        <v>73</v>
      </c>
      <c r="C2" s="425"/>
      <c r="D2" s="425"/>
      <c r="E2" s="425"/>
      <c r="F2" s="425"/>
      <c r="G2" s="425"/>
      <c r="H2" s="425"/>
      <c r="I2" s="426"/>
      <c r="J2" s="429" t="s">
        <v>89</v>
      </c>
      <c r="K2" s="425"/>
      <c r="L2" s="425"/>
      <c r="M2" s="425"/>
      <c r="N2" s="425"/>
      <c r="O2" s="425"/>
      <c r="P2" s="425"/>
      <c r="Q2" s="426"/>
    </row>
    <row r="3" spans="1:19" ht="14.25" thickBot="1">
      <c r="B3" s="429" t="s">
        <v>68</v>
      </c>
      <c r="C3" s="425"/>
      <c r="D3" s="425"/>
      <c r="E3" s="426"/>
      <c r="F3" s="429" t="s">
        <v>66</v>
      </c>
      <c r="G3" s="425"/>
      <c r="H3" s="425"/>
      <c r="I3" s="426"/>
      <c r="J3" s="436" t="s">
        <v>68</v>
      </c>
      <c r="K3" s="437"/>
      <c r="L3" s="437"/>
      <c r="M3" s="438"/>
      <c r="N3" s="436" t="s">
        <v>66</v>
      </c>
      <c r="O3" s="437"/>
      <c r="P3" s="437"/>
      <c r="Q3" s="438"/>
      <c r="S3" s="127"/>
    </row>
    <row r="4" spans="1:19" ht="33" customHeight="1" thickBot="1">
      <c r="B4" s="440" t="s">
        <v>88</v>
      </c>
      <c r="C4" s="425"/>
      <c r="D4" s="425"/>
      <c r="E4" s="426"/>
      <c r="F4" s="440" t="s">
        <v>88</v>
      </c>
      <c r="G4" s="425"/>
      <c r="H4" s="425"/>
      <c r="I4" s="426"/>
      <c r="J4" s="439" t="s">
        <v>90</v>
      </c>
      <c r="K4" s="437"/>
      <c r="L4" s="437"/>
      <c r="M4" s="437"/>
      <c r="N4" s="437"/>
      <c r="O4" s="437"/>
      <c r="P4" s="437"/>
      <c r="Q4" s="438"/>
      <c r="S4" s="127"/>
    </row>
    <row r="5" spans="1:19" ht="14.25" thickBot="1">
      <c r="A5" s="102" t="s">
        <v>70</v>
      </c>
      <c r="B5" s="103" t="s">
        <v>27</v>
      </c>
      <c r="C5" s="103" t="s">
        <v>28</v>
      </c>
      <c r="D5" s="103" t="s">
        <v>29</v>
      </c>
      <c r="E5" s="104" t="s">
        <v>69</v>
      </c>
      <c r="F5" s="103" t="s">
        <v>27</v>
      </c>
      <c r="G5" s="103" t="s">
        <v>28</v>
      </c>
      <c r="H5" s="103" t="s">
        <v>29</v>
      </c>
      <c r="I5" s="104" t="s">
        <v>69</v>
      </c>
      <c r="J5" s="131" t="s">
        <v>27</v>
      </c>
      <c r="K5" s="131" t="s">
        <v>28</v>
      </c>
      <c r="L5" s="131" t="s">
        <v>29</v>
      </c>
      <c r="M5" s="132" t="s">
        <v>69</v>
      </c>
      <c r="N5" s="131" t="s">
        <v>27</v>
      </c>
      <c r="O5" s="131" t="s">
        <v>28</v>
      </c>
      <c r="P5" s="131" t="s">
        <v>29</v>
      </c>
      <c r="Q5" s="132" t="s">
        <v>69</v>
      </c>
      <c r="S5" s="130" t="s">
        <v>72</v>
      </c>
    </row>
    <row r="6" spans="1:19" ht="14.25" thickTop="1">
      <c r="A6" s="98">
        <v>1</v>
      </c>
      <c r="B6" s="119">
        <v>386.11111111111109</v>
      </c>
      <c r="C6" s="119">
        <v>538.88888888888891</v>
      </c>
      <c r="D6" s="119">
        <v>702.77777777777771</v>
      </c>
      <c r="E6" s="120">
        <v>800</v>
      </c>
      <c r="F6" s="119">
        <v>233.33333333333331</v>
      </c>
      <c r="G6" s="119">
        <v>358.33333333333331</v>
      </c>
      <c r="H6" s="119">
        <v>413.88888888888886</v>
      </c>
      <c r="I6" s="120">
        <v>466.66666666666663</v>
      </c>
      <c r="J6" s="133">
        <f t="shared" ref="J6:J17" si="0">B6*$S$6</f>
        <v>226.64722222222218</v>
      </c>
      <c r="K6" s="133">
        <f t="shared" ref="K6:K17" si="1">C6*$S$6</f>
        <v>316.32777777777778</v>
      </c>
      <c r="L6" s="133">
        <f t="shared" ref="L6:L17" si="2">D6*$S$6</f>
        <v>412.53055555555551</v>
      </c>
      <c r="M6" s="134">
        <f t="shared" ref="M6:M17" si="3">E6*$S$6</f>
        <v>469.59999999999997</v>
      </c>
      <c r="N6" s="133">
        <f t="shared" ref="N6:N17" si="4">F6*$S$6</f>
        <v>136.96666666666664</v>
      </c>
      <c r="O6" s="133">
        <f t="shared" ref="O6:O17" si="5">G6*$S$6</f>
        <v>210.34166666666664</v>
      </c>
      <c r="P6" s="133">
        <f t="shared" ref="P6:P17" si="6">H6*$S$6</f>
        <v>242.95277777777775</v>
      </c>
      <c r="Q6" s="134">
        <f t="shared" ref="Q6:Q17" si="7">I6*$S$6</f>
        <v>273.93333333333328</v>
      </c>
      <c r="S6" s="117">
        <v>0.58699999999999997</v>
      </c>
    </row>
    <row r="7" spans="1:19">
      <c r="A7" s="99">
        <v>2</v>
      </c>
      <c r="B7" s="121">
        <v>350</v>
      </c>
      <c r="C7" s="121">
        <v>480.55555555555554</v>
      </c>
      <c r="D7" s="121">
        <v>638.8888888888888</v>
      </c>
      <c r="E7" s="122">
        <v>738.88888888888891</v>
      </c>
      <c r="F7" s="121">
        <v>213.88888888888889</v>
      </c>
      <c r="G7" s="121">
        <v>330.55555555555554</v>
      </c>
      <c r="H7" s="121">
        <v>380.5555555555556</v>
      </c>
      <c r="I7" s="122">
        <v>438.88888888888891</v>
      </c>
      <c r="J7" s="135">
        <f t="shared" si="0"/>
        <v>205.45</v>
      </c>
      <c r="K7" s="135">
        <f t="shared" si="1"/>
        <v>282.08611111111111</v>
      </c>
      <c r="L7" s="135">
        <f t="shared" si="2"/>
        <v>375.02777777777771</v>
      </c>
      <c r="M7" s="136">
        <f t="shared" si="3"/>
        <v>433.72777777777776</v>
      </c>
      <c r="N7" s="135">
        <f t="shared" si="4"/>
        <v>125.55277777777776</v>
      </c>
      <c r="O7" s="135">
        <f t="shared" si="5"/>
        <v>194.0361111111111</v>
      </c>
      <c r="P7" s="135">
        <f t="shared" si="6"/>
        <v>223.38611111111112</v>
      </c>
      <c r="Q7" s="136">
        <f t="shared" si="7"/>
        <v>257.62777777777779</v>
      </c>
      <c r="S7" s="129"/>
    </row>
    <row r="8" spans="1:19">
      <c r="A8" s="99">
        <v>3</v>
      </c>
      <c r="B8" s="121">
        <v>297.22222222222223</v>
      </c>
      <c r="C8" s="121">
        <v>416.66666666666663</v>
      </c>
      <c r="D8" s="121">
        <v>536.11111111111109</v>
      </c>
      <c r="E8" s="122">
        <v>627.77777777777771</v>
      </c>
      <c r="F8" s="121">
        <v>186.11111111111111</v>
      </c>
      <c r="G8" s="121">
        <v>294.44444444444446</v>
      </c>
      <c r="H8" s="121">
        <v>344.44444444444446</v>
      </c>
      <c r="I8" s="122">
        <v>380.5555555555556</v>
      </c>
      <c r="J8" s="135">
        <f t="shared" si="0"/>
        <v>174.46944444444443</v>
      </c>
      <c r="K8" s="135">
        <f t="shared" si="1"/>
        <v>244.58333333333329</v>
      </c>
      <c r="L8" s="135">
        <f t="shared" si="2"/>
        <v>314.69722222222219</v>
      </c>
      <c r="M8" s="136">
        <f t="shared" si="3"/>
        <v>368.50555555555547</v>
      </c>
      <c r="N8" s="135">
        <f t="shared" si="4"/>
        <v>109.24722222222222</v>
      </c>
      <c r="O8" s="135">
        <f t="shared" si="5"/>
        <v>172.83888888888887</v>
      </c>
      <c r="P8" s="135">
        <f t="shared" si="6"/>
        <v>202.1888888888889</v>
      </c>
      <c r="Q8" s="136">
        <f t="shared" si="7"/>
        <v>223.38611111111112</v>
      </c>
      <c r="S8" s="129"/>
    </row>
    <row r="9" spans="1:19">
      <c r="A9" s="99">
        <v>4</v>
      </c>
      <c r="B9" s="121">
        <v>269.44444444444446</v>
      </c>
      <c r="C9" s="121">
        <v>377.77777777777777</v>
      </c>
      <c r="D9" s="121">
        <v>486.11111111111109</v>
      </c>
      <c r="E9" s="122">
        <v>561.11111111111109</v>
      </c>
      <c r="F9" s="121">
        <v>172.22222222222223</v>
      </c>
      <c r="G9" s="121">
        <v>277.77777777777777</v>
      </c>
      <c r="H9" s="121">
        <v>316.66666666666663</v>
      </c>
      <c r="I9" s="122">
        <v>352.77777777777777</v>
      </c>
      <c r="J9" s="135">
        <f t="shared" si="0"/>
        <v>158.16388888888889</v>
      </c>
      <c r="K9" s="135">
        <f t="shared" si="1"/>
        <v>221.75555555555553</v>
      </c>
      <c r="L9" s="135">
        <f t="shared" si="2"/>
        <v>285.34722222222217</v>
      </c>
      <c r="M9" s="136">
        <f t="shared" si="3"/>
        <v>329.37222222222221</v>
      </c>
      <c r="N9" s="135">
        <f t="shared" si="4"/>
        <v>101.09444444444445</v>
      </c>
      <c r="O9" s="135">
        <f t="shared" si="5"/>
        <v>163.05555555555554</v>
      </c>
      <c r="P9" s="135">
        <f t="shared" si="6"/>
        <v>185.8833333333333</v>
      </c>
      <c r="Q9" s="136">
        <f t="shared" si="7"/>
        <v>207.08055555555555</v>
      </c>
      <c r="S9" s="129"/>
    </row>
    <row r="10" spans="1:19">
      <c r="A10" s="99">
        <v>5</v>
      </c>
      <c r="B10" s="121">
        <v>216.66666666666666</v>
      </c>
      <c r="C10" s="121">
        <v>294.44444444444446</v>
      </c>
      <c r="D10" s="121">
        <v>361.11111111111114</v>
      </c>
      <c r="E10" s="122">
        <v>408.33333333333331</v>
      </c>
      <c r="F10" s="121">
        <v>141.66666666666666</v>
      </c>
      <c r="G10" s="121">
        <v>222.22222222222223</v>
      </c>
      <c r="H10" s="121">
        <v>250</v>
      </c>
      <c r="I10" s="122">
        <v>283.33333333333331</v>
      </c>
      <c r="J10" s="135">
        <f t="shared" si="0"/>
        <v>127.18333333333332</v>
      </c>
      <c r="K10" s="135">
        <f t="shared" si="1"/>
        <v>172.83888888888887</v>
      </c>
      <c r="L10" s="135">
        <f t="shared" si="2"/>
        <v>211.97222222222223</v>
      </c>
      <c r="M10" s="136">
        <f t="shared" si="3"/>
        <v>239.69166666666663</v>
      </c>
      <c r="N10" s="135">
        <f t="shared" si="4"/>
        <v>83.158333333333317</v>
      </c>
      <c r="O10" s="135">
        <f t="shared" si="5"/>
        <v>130.44444444444443</v>
      </c>
      <c r="P10" s="135">
        <f t="shared" si="6"/>
        <v>146.75</v>
      </c>
      <c r="Q10" s="136">
        <f t="shared" si="7"/>
        <v>166.31666666666663</v>
      </c>
      <c r="S10" s="129"/>
    </row>
    <row r="11" spans="1:19">
      <c r="A11" s="99">
        <v>6</v>
      </c>
      <c r="B11" s="121">
        <v>197.2222222222222</v>
      </c>
      <c r="C11" s="121">
        <v>258.33333333333331</v>
      </c>
      <c r="D11" s="121">
        <v>316.66666666666663</v>
      </c>
      <c r="E11" s="122">
        <v>361.11111111111114</v>
      </c>
      <c r="F11" s="121">
        <v>133.33333333333331</v>
      </c>
      <c r="G11" s="121">
        <v>208.33333333333331</v>
      </c>
      <c r="H11" s="121">
        <v>238.88888888888889</v>
      </c>
      <c r="I11" s="122">
        <v>269.44444444444446</v>
      </c>
      <c r="J11" s="135">
        <f t="shared" si="0"/>
        <v>115.76944444444443</v>
      </c>
      <c r="K11" s="135">
        <f t="shared" si="1"/>
        <v>151.64166666666665</v>
      </c>
      <c r="L11" s="135">
        <f t="shared" si="2"/>
        <v>185.8833333333333</v>
      </c>
      <c r="M11" s="136">
        <f t="shared" si="3"/>
        <v>211.97222222222223</v>
      </c>
      <c r="N11" s="135">
        <f t="shared" si="4"/>
        <v>78.266666666666652</v>
      </c>
      <c r="O11" s="135">
        <f t="shared" si="5"/>
        <v>122.29166666666664</v>
      </c>
      <c r="P11" s="135">
        <f t="shared" si="6"/>
        <v>140.22777777777776</v>
      </c>
      <c r="Q11" s="136">
        <f t="shared" si="7"/>
        <v>158.16388888888889</v>
      </c>
      <c r="S11" s="129"/>
    </row>
    <row r="12" spans="1:19">
      <c r="A12" s="99">
        <v>7</v>
      </c>
      <c r="B12" s="121">
        <v>213.88888888888889</v>
      </c>
      <c r="C12" s="121">
        <v>283.33333333333331</v>
      </c>
      <c r="D12" s="121">
        <v>355.55555555555554</v>
      </c>
      <c r="E12" s="122">
        <v>413.88888888888886</v>
      </c>
      <c r="F12" s="121">
        <v>150</v>
      </c>
      <c r="G12" s="121">
        <v>230.55555555555554</v>
      </c>
      <c r="H12" s="121">
        <v>266.66666666666663</v>
      </c>
      <c r="I12" s="122">
        <v>311.11111111111114</v>
      </c>
      <c r="J12" s="135">
        <f t="shared" si="0"/>
        <v>125.55277777777776</v>
      </c>
      <c r="K12" s="135">
        <f t="shared" si="1"/>
        <v>166.31666666666663</v>
      </c>
      <c r="L12" s="135">
        <f t="shared" si="2"/>
        <v>208.71111111111108</v>
      </c>
      <c r="M12" s="136">
        <f t="shared" si="3"/>
        <v>242.95277777777775</v>
      </c>
      <c r="N12" s="135">
        <f t="shared" si="4"/>
        <v>88.05</v>
      </c>
      <c r="O12" s="135">
        <f t="shared" si="5"/>
        <v>135.33611111111111</v>
      </c>
      <c r="P12" s="135">
        <f t="shared" si="6"/>
        <v>156.5333333333333</v>
      </c>
      <c r="Q12" s="136">
        <f t="shared" si="7"/>
        <v>182.62222222222223</v>
      </c>
      <c r="S12" s="129"/>
    </row>
    <row r="13" spans="1:19">
      <c r="A13" s="99">
        <v>8</v>
      </c>
      <c r="B13" s="121">
        <v>283.33333333333331</v>
      </c>
      <c r="C13" s="121">
        <v>386.11111111111109</v>
      </c>
      <c r="D13" s="121">
        <v>486.11111111111109</v>
      </c>
      <c r="E13" s="122">
        <v>555.55555555555554</v>
      </c>
      <c r="F13" s="121">
        <v>208.33333333333331</v>
      </c>
      <c r="G13" s="121">
        <v>325</v>
      </c>
      <c r="H13" s="121">
        <v>380.5555555555556</v>
      </c>
      <c r="I13" s="122">
        <v>447.22222222222223</v>
      </c>
      <c r="J13" s="135">
        <f t="shared" si="0"/>
        <v>166.31666666666663</v>
      </c>
      <c r="K13" s="135">
        <f t="shared" si="1"/>
        <v>226.64722222222218</v>
      </c>
      <c r="L13" s="135">
        <f t="shared" si="2"/>
        <v>285.34722222222217</v>
      </c>
      <c r="M13" s="136">
        <f t="shared" si="3"/>
        <v>326.11111111111109</v>
      </c>
      <c r="N13" s="135">
        <f t="shared" si="4"/>
        <v>122.29166666666664</v>
      </c>
      <c r="O13" s="135">
        <f t="shared" si="5"/>
        <v>190.77499999999998</v>
      </c>
      <c r="P13" s="135">
        <f t="shared" si="6"/>
        <v>223.38611111111112</v>
      </c>
      <c r="Q13" s="136">
        <f t="shared" si="7"/>
        <v>262.51944444444445</v>
      </c>
      <c r="S13" s="129"/>
    </row>
    <row r="14" spans="1:19">
      <c r="A14" s="99">
        <v>9</v>
      </c>
      <c r="B14" s="121">
        <v>230.55555555555554</v>
      </c>
      <c r="C14" s="121">
        <v>305.5555555555556</v>
      </c>
      <c r="D14" s="121">
        <v>386.11111111111109</v>
      </c>
      <c r="E14" s="122">
        <v>447.22222222222223</v>
      </c>
      <c r="F14" s="121">
        <v>166.66666666666666</v>
      </c>
      <c r="G14" s="121">
        <v>258.33333333333331</v>
      </c>
      <c r="H14" s="121">
        <v>300</v>
      </c>
      <c r="I14" s="122">
        <v>333.33333333333331</v>
      </c>
      <c r="J14" s="135">
        <f t="shared" si="0"/>
        <v>135.33611111111111</v>
      </c>
      <c r="K14" s="135">
        <f t="shared" si="1"/>
        <v>179.36111111111111</v>
      </c>
      <c r="L14" s="135">
        <f t="shared" si="2"/>
        <v>226.64722222222218</v>
      </c>
      <c r="M14" s="136">
        <f t="shared" si="3"/>
        <v>262.51944444444445</v>
      </c>
      <c r="N14" s="135">
        <f t="shared" si="4"/>
        <v>97.833333333333329</v>
      </c>
      <c r="O14" s="135">
        <f t="shared" si="5"/>
        <v>151.64166666666665</v>
      </c>
      <c r="P14" s="135">
        <f t="shared" si="6"/>
        <v>176.1</v>
      </c>
      <c r="Q14" s="136">
        <f t="shared" si="7"/>
        <v>195.66666666666666</v>
      </c>
      <c r="S14" s="129"/>
    </row>
    <row r="15" spans="1:19">
      <c r="A15" s="99">
        <v>10</v>
      </c>
      <c r="B15" s="121">
        <v>200</v>
      </c>
      <c r="C15" s="121">
        <v>275</v>
      </c>
      <c r="D15" s="121">
        <v>347.22222222222223</v>
      </c>
      <c r="E15" s="122">
        <v>400</v>
      </c>
      <c r="F15" s="121">
        <v>138.88888888888889</v>
      </c>
      <c r="G15" s="121">
        <v>222.22222222222223</v>
      </c>
      <c r="H15" s="121">
        <v>255.55555555555557</v>
      </c>
      <c r="I15" s="122">
        <v>280.55555555555554</v>
      </c>
      <c r="J15" s="135">
        <f t="shared" si="0"/>
        <v>117.39999999999999</v>
      </c>
      <c r="K15" s="135">
        <f t="shared" si="1"/>
        <v>161.42499999999998</v>
      </c>
      <c r="L15" s="135">
        <f t="shared" si="2"/>
        <v>203.81944444444443</v>
      </c>
      <c r="M15" s="136">
        <f t="shared" si="3"/>
        <v>234.79999999999998</v>
      </c>
      <c r="N15" s="135">
        <f t="shared" si="4"/>
        <v>81.527777777777771</v>
      </c>
      <c r="O15" s="135">
        <f t="shared" si="5"/>
        <v>130.44444444444443</v>
      </c>
      <c r="P15" s="135">
        <f t="shared" si="6"/>
        <v>150.01111111111112</v>
      </c>
      <c r="Q15" s="136">
        <f t="shared" si="7"/>
        <v>164.6861111111111</v>
      </c>
      <c r="S15" s="129"/>
    </row>
    <row r="16" spans="1:19">
      <c r="A16" s="99">
        <v>11</v>
      </c>
      <c r="B16" s="121">
        <v>219.44444444444446</v>
      </c>
      <c r="C16" s="121">
        <v>297.22222222222223</v>
      </c>
      <c r="D16" s="121">
        <v>377.77777777777777</v>
      </c>
      <c r="E16" s="122">
        <v>438.88888888888891</v>
      </c>
      <c r="F16" s="121">
        <v>141.66666666666666</v>
      </c>
      <c r="G16" s="121">
        <v>222.22222222222223</v>
      </c>
      <c r="H16" s="121">
        <v>258.33333333333331</v>
      </c>
      <c r="I16" s="122">
        <v>291.66666666666669</v>
      </c>
      <c r="J16" s="135">
        <f t="shared" si="0"/>
        <v>128.8138888888889</v>
      </c>
      <c r="K16" s="135">
        <f t="shared" si="1"/>
        <v>174.46944444444443</v>
      </c>
      <c r="L16" s="135">
        <f t="shared" si="2"/>
        <v>221.75555555555553</v>
      </c>
      <c r="M16" s="136">
        <f t="shared" si="3"/>
        <v>257.62777777777779</v>
      </c>
      <c r="N16" s="135">
        <f t="shared" si="4"/>
        <v>83.158333333333317</v>
      </c>
      <c r="O16" s="135">
        <f t="shared" si="5"/>
        <v>130.44444444444443</v>
      </c>
      <c r="P16" s="135">
        <f t="shared" si="6"/>
        <v>151.64166666666665</v>
      </c>
      <c r="Q16" s="136">
        <f t="shared" si="7"/>
        <v>171.20833333333334</v>
      </c>
      <c r="S16" s="129"/>
    </row>
    <row r="17" spans="1:19" ht="14.25" thickBot="1">
      <c r="A17" s="100">
        <v>12</v>
      </c>
      <c r="B17" s="123">
        <v>280.55555555555554</v>
      </c>
      <c r="C17" s="123">
        <v>377.77777777777777</v>
      </c>
      <c r="D17" s="123">
        <v>500</v>
      </c>
      <c r="E17" s="124">
        <v>583.33333333333337</v>
      </c>
      <c r="F17" s="123">
        <v>166.66666666666666</v>
      </c>
      <c r="G17" s="123">
        <v>263.88888888888886</v>
      </c>
      <c r="H17" s="123">
        <v>305.5555555555556</v>
      </c>
      <c r="I17" s="124">
        <v>355.55555555555554</v>
      </c>
      <c r="J17" s="137">
        <f t="shared" si="0"/>
        <v>164.6861111111111</v>
      </c>
      <c r="K17" s="137">
        <f t="shared" si="1"/>
        <v>221.75555555555553</v>
      </c>
      <c r="L17" s="137">
        <f t="shared" si="2"/>
        <v>293.5</v>
      </c>
      <c r="M17" s="138">
        <f t="shared" si="3"/>
        <v>342.41666666666669</v>
      </c>
      <c r="N17" s="137">
        <f t="shared" si="4"/>
        <v>97.833333333333329</v>
      </c>
      <c r="O17" s="137">
        <f t="shared" si="5"/>
        <v>154.90277777777774</v>
      </c>
      <c r="P17" s="137">
        <f t="shared" si="6"/>
        <v>179.36111111111111</v>
      </c>
      <c r="Q17" s="138">
        <f t="shared" si="7"/>
        <v>208.71111111111108</v>
      </c>
      <c r="S17" s="129"/>
    </row>
    <row r="18" spans="1:19" ht="14.25" thickTop="1">
      <c r="A18" s="98" t="s">
        <v>30</v>
      </c>
      <c r="B18" s="139">
        <f t="shared" ref="B18:Q18" si="8">AVERAGE(B6:B17)</f>
        <v>262.03703703703707</v>
      </c>
      <c r="C18" s="139">
        <f t="shared" si="8"/>
        <v>357.63888888888891</v>
      </c>
      <c r="D18" s="139">
        <f t="shared" si="8"/>
        <v>457.87037037037038</v>
      </c>
      <c r="E18" s="140">
        <f t="shared" si="8"/>
        <v>528.00925925925924</v>
      </c>
      <c r="F18" s="139">
        <f t="shared" si="8"/>
        <v>171.06481481481481</v>
      </c>
      <c r="G18" s="139">
        <f t="shared" si="8"/>
        <v>267.82407407407408</v>
      </c>
      <c r="H18" s="139">
        <f t="shared" si="8"/>
        <v>309.2592592592593</v>
      </c>
      <c r="I18" s="140">
        <f t="shared" si="8"/>
        <v>350.92592592592592</v>
      </c>
      <c r="J18" s="139">
        <f t="shared" si="8"/>
        <v>153.81574074074072</v>
      </c>
      <c r="K18" s="139">
        <f t="shared" si="8"/>
        <v>209.93402777777774</v>
      </c>
      <c r="L18" s="139">
        <f t="shared" si="8"/>
        <v>268.7699074074074</v>
      </c>
      <c r="M18" s="140">
        <f t="shared" si="8"/>
        <v>309.94143518518518</v>
      </c>
      <c r="N18" s="139">
        <f t="shared" si="8"/>
        <v>100.41504629629628</v>
      </c>
      <c r="O18" s="139">
        <f t="shared" si="8"/>
        <v>157.21273148148148</v>
      </c>
      <c r="P18" s="139">
        <f t="shared" si="8"/>
        <v>181.53518518518516</v>
      </c>
      <c r="Q18" s="140">
        <f t="shared" si="8"/>
        <v>205.99351851851853</v>
      </c>
      <c r="S18" s="128"/>
    </row>
    <row r="19" spans="1:19" ht="27.75" thickBot="1">
      <c r="A19" s="126" t="s">
        <v>31</v>
      </c>
      <c r="B19" s="141">
        <f>B18/1</f>
        <v>262.03703703703707</v>
      </c>
      <c r="C19" s="141">
        <f>C18/2</f>
        <v>178.81944444444446</v>
      </c>
      <c r="D19" s="141">
        <f>D18/3</f>
        <v>152.62345679012347</v>
      </c>
      <c r="E19" s="142">
        <f>E18/4</f>
        <v>132.00231481481481</v>
      </c>
      <c r="F19" s="141">
        <f>F18/1</f>
        <v>171.06481481481481</v>
      </c>
      <c r="G19" s="141">
        <f>G18/2</f>
        <v>133.91203703703704</v>
      </c>
      <c r="H19" s="141">
        <f>H18/3</f>
        <v>103.08641975308643</v>
      </c>
      <c r="I19" s="142">
        <f>I18/4</f>
        <v>87.731481481481481</v>
      </c>
      <c r="J19" s="141">
        <f>J18/1</f>
        <v>153.81574074074072</v>
      </c>
      <c r="K19" s="141">
        <f>K18/2</f>
        <v>104.96701388888887</v>
      </c>
      <c r="L19" s="141">
        <f>L18/3</f>
        <v>89.589969135802463</v>
      </c>
      <c r="M19" s="142">
        <f>M18/4</f>
        <v>77.485358796296296</v>
      </c>
      <c r="N19" s="141">
        <f>N18/1</f>
        <v>100.41504629629628</v>
      </c>
      <c r="O19" s="141">
        <f>O18/2</f>
        <v>78.606365740740742</v>
      </c>
      <c r="P19" s="141">
        <f>P18/3</f>
        <v>60.511728395061716</v>
      </c>
      <c r="Q19" s="142">
        <f>Q18/4</f>
        <v>51.498379629629632</v>
      </c>
      <c r="S19" s="128"/>
    </row>
    <row r="20" spans="1:19" ht="31.5" customHeight="1" thickBot="1">
      <c r="A20" s="440" t="s">
        <v>91</v>
      </c>
      <c r="B20" s="425"/>
      <c r="C20" s="425"/>
      <c r="D20" s="425"/>
      <c r="E20" s="426"/>
      <c r="F20" s="440" t="s">
        <v>91</v>
      </c>
      <c r="G20" s="425"/>
      <c r="H20" s="425"/>
      <c r="I20" s="426"/>
      <c r="J20" s="439" t="s">
        <v>93</v>
      </c>
      <c r="K20" s="437"/>
      <c r="L20" s="437"/>
      <c r="M20" s="437"/>
      <c r="N20" s="437"/>
      <c r="O20" s="437"/>
      <c r="P20" s="437"/>
      <c r="Q20" s="438"/>
      <c r="S20" s="127"/>
    </row>
    <row r="21" spans="1:19" ht="14.25" thickBot="1">
      <c r="A21" s="102" t="s">
        <v>70</v>
      </c>
      <c r="B21" s="103" t="s">
        <v>27</v>
      </c>
      <c r="C21" s="103" t="s">
        <v>28</v>
      </c>
      <c r="D21" s="103" t="s">
        <v>29</v>
      </c>
      <c r="E21" s="104" t="s">
        <v>69</v>
      </c>
      <c r="F21" s="97" t="s">
        <v>27</v>
      </c>
      <c r="G21" s="97" t="s">
        <v>28</v>
      </c>
      <c r="H21" s="97" t="s">
        <v>29</v>
      </c>
      <c r="I21" s="104" t="s">
        <v>69</v>
      </c>
      <c r="J21" s="131" t="s">
        <v>27</v>
      </c>
      <c r="K21" s="131" t="s">
        <v>28</v>
      </c>
      <c r="L21" s="131" t="s">
        <v>29</v>
      </c>
      <c r="M21" s="132" t="s">
        <v>69</v>
      </c>
      <c r="N21" s="143" t="s">
        <v>27</v>
      </c>
      <c r="O21" s="143" t="s">
        <v>28</v>
      </c>
      <c r="P21" s="143" t="s">
        <v>29</v>
      </c>
      <c r="Q21" s="132" t="s">
        <v>69</v>
      </c>
      <c r="S21" s="127"/>
    </row>
    <row r="22" spans="1:19" ht="14.25" thickTop="1">
      <c r="A22" s="98">
        <v>1</v>
      </c>
      <c r="B22" s="150">
        <v>18.303571428571427</v>
      </c>
      <c r="C22" s="150">
        <v>40.401785714285715</v>
      </c>
      <c r="D22" s="150">
        <v>47.321428571428577</v>
      </c>
      <c r="E22" s="151">
        <v>53.348214285714292</v>
      </c>
      <c r="F22" s="150">
        <v>15.848214285714286</v>
      </c>
      <c r="G22" s="150">
        <v>43.526785714285715</v>
      </c>
      <c r="H22" s="150">
        <v>60.714285714285722</v>
      </c>
      <c r="I22" s="151">
        <v>72.098214285714292</v>
      </c>
      <c r="J22" s="156">
        <f t="shared" ref="J22:J33" si="9">B22*$S$23</f>
        <v>40.450892857142854</v>
      </c>
      <c r="K22" s="156">
        <f t="shared" ref="K22:K33" si="10">C22*$S$23</f>
        <v>89.287946428571431</v>
      </c>
      <c r="L22" s="156">
        <f t="shared" ref="L22:L33" si="11">D22*$S$23</f>
        <v>104.58035714285715</v>
      </c>
      <c r="M22" s="157">
        <f t="shared" ref="M22:M33" si="12">E22*$S$23</f>
        <v>117.89955357142858</v>
      </c>
      <c r="N22" s="156">
        <f t="shared" ref="N22:N33" si="13">F22*$S$23</f>
        <v>35.024553571428569</v>
      </c>
      <c r="O22" s="156">
        <f t="shared" ref="O22:O33" si="14">G22*$S$23</f>
        <v>96.194196428571431</v>
      </c>
      <c r="P22" s="156">
        <f t="shared" ref="P22:P33" si="15">H22*$S$23</f>
        <v>134.17857142857144</v>
      </c>
      <c r="Q22" s="157">
        <f t="shared" ref="Q22:Q33" si="16">I22*$S$23</f>
        <v>159.33705357142858</v>
      </c>
      <c r="S22" s="130" t="s">
        <v>72</v>
      </c>
    </row>
    <row r="23" spans="1:19">
      <c r="A23" s="99">
        <v>2</v>
      </c>
      <c r="B23" s="152">
        <v>15.401785714285714</v>
      </c>
      <c r="C23" s="152">
        <v>34.598214285714292</v>
      </c>
      <c r="D23" s="152">
        <v>41.517857142857146</v>
      </c>
      <c r="E23" s="153">
        <v>47.767857142857146</v>
      </c>
      <c r="F23" s="152">
        <v>14.062500000000002</v>
      </c>
      <c r="G23" s="152">
        <v>37.946428571428577</v>
      </c>
      <c r="H23" s="152">
        <v>54.687500000000007</v>
      </c>
      <c r="I23" s="153">
        <v>64.508928571428584</v>
      </c>
      <c r="J23" s="185">
        <f t="shared" si="9"/>
        <v>34.037946428571423</v>
      </c>
      <c r="K23" s="185">
        <f t="shared" si="10"/>
        <v>76.462053571428584</v>
      </c>
      <c r="L23" s="185">
        <f t="shared" si="11"/>
        <v>91.754464285714292</v>
      </c>
      <c r="M23" s="186">
        <f t="shared" si="12"/>
        <v>105.56696428571429</v>
      </c>
      <c r="N23" s="185">
        <f t="shared" si="13"/>
        <v>31.078125000000004</v>
      </c>
      <c r="O23" s="185">
        <f t="shared" si="14"/>
        <v>83.861607142857153</v>
      </c>
      <c r="P23" s="185">
        <f t="shared" si="15"/>
        <v>120.85937500000001</v>
      </c>
      <c r="Q23" s="186">
        <f t="shared" si="16"/>
        <v>142.56473214285717</v>
      </c>
      <c r="S23" s="148">
        <v>2.21</v>
      </c>
    </row>
    <row r="24" spans="1:19">
      <c r="A24" s="99">
        <v>3</v>
      </c>
      <c r="B24" s="152">
        <v>13.169642857142858</v>
      </c>
      <c r="C24" s="152">
        <v>31.473214285714285</v>
      </c>
      <c r="D24" s="152">
        <v>37.723214285714285</v>
      </c>
      <c r="E24" s="153">
        <v>43.303571428571431</v>
      </c>
      <c r="F24" s="152">
        <v>12.723214285714285</v>
      </c>
      <c r="G24" s="152">
        <v>35.267857142857146</v>
      </c>
      <c r="H24" s="152">
        <v>50.000000000000007</v>
      </c>
      <c r="I24" s="153">
        <v>59.375000000000007</v>
      </c>
      <c r="J24" s="185">
        <f t="shared" si="9"/>
        <v>29.104910714285715</v>
      </c>
      <c r="K24" s="185">
        <f t="shared" si="10"/>
        <v>69.555803571428569</v>
      </c>
      <c r="L24" s="185">
        <f t="shared" si="11"/>
        <v>83.368303571428569</v>
      </c>
      <c r="M24" s="186">
        <f t="shared" si="12"/>
        <v>95.700892857142861</v>
      </c>
      <c r="N24" s="185">
        <f t="shared" si="13"/>
        <v>28.118303571428569</v>
      </c>
      <c r="O24" s="185">
        <f t="shared" si="14"/>
        <v>77.941964285714292</v>
      </c>
      <c r="P24" s="185">
        <f t="shared" si="15"/>
        <v>110.50000000000001</v>
      </c>
      <c r="Q24" s="186">
        <f t="shared" si="16"/>
        <v>131.21875</v>
      </c>
      <c r="S24" s="128"/>
    </row>
    <row r="25" spans="1:19">
      <c r="A25" s="99">
        <v>4</v>
      </c>
      <c r="B25" s="152">
        <v>10.267857142857144</v>
      </c>
      <c r="C25" s="152">
        <v>26.116071428571427</v>
      </c>
      <c r="D25" s="152">
        <v>32.366071428571431</v>
      </c>
      <c r="E25" s="153">
        <v>36.830357142857146</v>
      </c>
      <c r="F25" s="152">
        <v>10.9375</v>
      </c>
      <c r="G25" s="152">
        <v>30.803571428571427</v>
      </c>
      <c r="H25" s="152">
        <v>43.75</v>
      </c>
      <c r="I25" s="153">
        <v>51.339285714285715</v>
      </c>
      <c r="J25" s="185">
        <f t="shared" si="9"/>
        <v>22.691964285714288</v>
      </c>
      <c r="K25" s="185">
        <f t="shared" si="10"/>
        <v>57.716517857142854</v>
      </c>
      <c r="L25" s="185">
        <f t="shared" si="11"/>
        <v>71.529017857142861</v>
      </c>
      <c r="M25" s="186">
        <f t="shared" si="12"/>
        <v>81.395089285714292</v>
      </c>
      <c r="N25" s="185">
        <f t="shared" si="13"/>
        <v>24.171875</v>
      </c>
      <c r="O25" s="185">
        <f t="shared" si="14"/>
        <v>68.075892857142847</v>
      </c>
      <c r="P25" s="185">
        <f t="shared" si="15"/>
        <v>96.6875</v>
      </c>
      <c r="Q25" s="186">
        <f t="shared" si="16"/>
        <v>113.45982142857143</v>
      </c>
      <c r="S25" s="128"/>
    </row>
    <row r="26" spans="1:19">
      <c r="A26" s="99">
        <v>5</v>
      </c>
      <c r="B26" s="152">
        <v>7.1428571428571432</v>
      </c>
      <c r="C26" s="152">
        <v>18.526785714285715</v>
      </c>
      <c r="D26" s="152">
        <v>24.107142857142861</v>
      </c>
      <c r="E26" s="153">
        <v>27.455357142857146</v>
      </c>
      <c r="F26" s="152">
        <v>8.2589285714285712</v>
      </c>
      <c r="G26" s="152">
        <v>22.321428571428573</v>
      </c>
      <c r="H26" s="152">
        <v>32.142857142857146</v>
      </c>
      <c r="I26" s="153">
        <v>39.285714285714292</v>
      </c>
      <c r="J26" s="185">
        <f t="shared" si="9"/>
        <v>15.785714285714286</v>
      </c>
      <c r="K26" s="185">
        <f t="shared" si="10"/>
        <v>40.944196428571431</v>
      </c>
      <c r="L26" s="185">
        <f t="shared" si="11"/>
        <v>53.276785714285722</v>
      </c>
      <c r="M26" s="186">
        <f t="shared" si="12"/>
        <v>60.676339285714292</v>
      </c>
      <c r="N26" s="185">
        <f t="shared" si="13"/>
        <v>18.252232142857142</v>
      </c>
      <c r="O26" s="185">
        <f t="shared" si="14"/>
        <v>49.330357142857146</v>
      </c>
      <c r="P26" s="185">
        <f t="shared" si="15"/>
        <v>71.035714285714292</v>
      </c>
      <c r="Q26" s="186">
        <f t="shared" si="16"/>
        <v>86.821428571428584</v>
      </c>
      <c r="S26" s="128"/>
    </row>
    <row r="27" spans="1:19">
      <c r="A27" s="99">
        <v>6</v>
      </c>
      <c r="B27" s="152">
        <v>4.6875</v>
      </c>
      <c r="C27" s="152">
        <v>12.276785714285715</v>
      </c>
      <c r="D27" s="152">
        <v>16.964285714285715</v>
      </c>
      <c r="E27" s="153">
        <v>19.419642857142858</v>
      </c>
      <c r="F27" s="152">
        <v>5.8035714285714288</v>
      </c>
      <c r="G27" s="152">
        <v>14.955357142857144</v>
      </c>
      <c r="H27" s="152">
        <v>22.321428571428573</v>
      </c>
      <c r="I27" s="153">
        <v>27.678571428571431</v>
      </c>
      <c r="J27" s="185">
        <f t="shared" si="9"/>
        <v>10.359375</v>
      </c>
      <c r="K27" s="185">
        <f t="shared" si="10"/>
        <v>27.131696428571431</v>
      </c>
      <c r="L27" s="185">
        <f t="shared" si="11"/>
        <v>37.491071428571431</v>
      </c>
      <c r="M27" s="186">
        <f t="shared" si="12"/>
        <v>42.917410714285715</v>
      </c>
      <c r="N27" s="185">
        <f t="shared" si="13"/>
        <v>12.825892857142858</v>
      </c>
      <c r="O27" s="185">
        <f t="shared" si="14"/>
        <v>33.051339285714285</v>
      </c>
      <c r="P27" s="185">
        <f t="shared" si="15"/>
        <v>49.330357142857146</v>
      </c>
      <c r="Q27" s="186">
        <f t="shared" si="16"/>
        <v>61.169642857142861</v>
      </c>
      <c r="S27" s="128"/>
    </row>
    <row r="28" spans="1:19">
      <c r="A28" s="99">
        <v>7</v>
      </c>
      <c r="B28" s="152">
        <v>4.4642857142857144</v>
      </c>
      <c r="C28" s="152">
        <v>11.607142857142858</v>
      </c>
      <c r="D28" s="152">
        <v>15.848214285714286</v>
      </c>
      <c r="E28" s="153">
        <v>18.080357142857146</v>
      </c>
      <c r="F28" s="152">
        <v>5.3571428571428577</v>
      </c>
      <c r="G28" s="152">
        <v>14.955357142857144</v>
      </c>
      <c r="H28" s="152">
        <v>20.982142857142858</v>
      </c>
      <c r="I28" s="153">
        <v>25.892857142857142</v>
      </c>
      <c r="J28" s="185">
        <f t="shared" si="9"/>
        <v>9.8660714285714288</v>
      </c>
      <c r="K28" s="185">
        <f t="shared" si="10"/>
        <v>25.651785714285715</v>
      </c>
      <c r="L28" s="185">
        <f t="shared" si="11"/>
        <v>35.024553571428569</v>
      </c>
      <c r="M28" s="186">
        <f t="shared" si="12"/>
        <v>39.957589285714292</v>
      </c>
      <c r="N28" s="185">
        <f t="shared" si="13"/>
        <v>11.839285714285715</v>
      </c>
      <c r="O28" s="185">
        <f t="shared" si="14"/>
        <v>33.051339285714285</v>
      </c>
      <c r="P28" s="185">
        <f t="shared" si="15"/>
        <v>46.370535714285715</v>
      </c>
      <c r="Q28" s="186">
        <f t="shared" si="16"/>
        <v>57.223214285714285</v>
      </c>
      <c r="S28" s="128"/>
    </row>
    <row r="29" spans="1:19">
      <c r="A29" s="99">
        <v>8</v>
      </c>
      <c r="B29" s="152">
        <v>3.1250000000000004</v>
      </c>
      <c r="C29" s="152">
        <v>9.1517857142857135</v>
      </c>
      <c r="D29" s="152">
        <v>12.053571428571431</v>
      </c>
      <c r="E29" s="153">
        <v>13.839285714285715</v>
      </c>
      <c r="F29" s="152">
        <v>4.2410714285714288</v>
      </c>
      <c r="G29" s="152">
        <v>11.830357142857144</v>
      </c>
      <c r="H29" s="152">
        <v>16.294642857142858</v>
      </c>
      <c r="I29" s="153">
        <v>19.642857142857146</v>
      </c>
      <c r="J29" s="185">
        <f t="shared" si="9"/>
        <v>6.9062500000000009</v>
      </c>
      <c r="K29" s="185">
        <f t="shared" si="10"/>
        <v>20.225446428571427</v>
      </c>
      <c r="L29" s="185">
        <f t="shared" si="11"/>
        <v>26.638392857142861</v>
      </c>
      <c r="M29" s="186">
        <f t="shared" si="12"/>
        <v>30.584821428571431</v>
      </c>
      <c r="N29" s="185">
        <f t="shared" si="13"/>
        <v>9.3727678571428577</v>
      </c>
      <c r="O29" s="185">
        <f t="shared" si="14"/>
        <v>26.145089285714288</v>
      </c>
      <c r="P29" s="185">
        <f t="shared" si="15"/>
        <v>36.011160714285715</v>
      </c>
      <c r="Q29" s="186">
        <f t="shared" si="16"/>
        <v>43.410714285714292</v>
      </c>
      <c r="S29" s="128"/>
    </row>
    <row r="30" spans="1:19">
      <c r="A30" s="99">
        <v>9</v>
      </c>
      <c r="B30" s="152">
        <v>3.5714285714285716</v>
      </c>
      <c r="C30" s="152">
        <v>9.5982142857142865</v>
      </c>
      <c r="D30" s="152">
        <v>13.169642857142858</v>
      </c>
      <c r="E30" s="153">
        <v>15.401785714285714</v>
      </c>
      <c r="F30" s="152">
        <v>4.2410714285714288</v>
      </c>
      <c r="G30" s="152">
        <v>12.276785714285715</v>
      </c>
      <c r="H30" s="152">
        <v>17.410714285714288</v>
      </c>
      <c r="I30" s="153">
        <v>22.098214285714288</v>
      </c>
      <c r="J30" s="185">
        <f t="shared" si="9"/>
        <v>7.8928571428571432</v>
      </c>
      <c r="K30" s="185">
        <f t="shared" si="10"/>
        <v>21.212053571428573</v>
      </c>
      <c r="L30" s="185">
        <f t="shared" si="11"/>
        <v>29.104910714285715</v>
      </c>
      <c r="M30" s="186">
        <f t="shared" si="12"/>
        <v>34.037946428571423</v>
      </c>
      <c r="N30" s="185">
        <f t="shared" si="13"/>
        <v>9.3727678571428577</v>
      </c>
      <c r="O30" s="185">
        <f t="shared" si="14"/>
        <v>27.131696428571431</v>
      </c>
      <c r="P30" s="185">
        <f t="shared" si="15"/>
        <v>38.477678571428577</v>
      </c>
      <c r="Q30" s="186">
        <f t="shared" si="16"/>
        <v>48.837053571428577</v>
      </c>
      <c r="S30" s="128"/>
    </row>
    <row r="31" spans="1:19">
      <c r="A31" s="99">
        <v>10</v>
      </c>
      <c r="B31" s="152">
        <v>4.6875</v>
      </c>
      <c r="C31" s="152">
        <v>12.723214285714285</v>
      </c>
      <c r="D31" s="152">
        <v>16.964285714285715</v>
      </c>
      <c r="E31" s="153">
        <v>19.866071428571431</v>
      </c>
      <c r="F31" s="152">
        <v>6.0267857142857153</v>
      </c>
      <c r="G31" s="152">
        <v>15.848214285714286</v>
      </c>
      <c r="H31" s="152">
        <v>22.767857142857146</v>
      </c>
      <c r="I31" s="153">
        <v>27.678571428571431</v>
      </c>
      <c r="J31" s="185">
        <f t="shared" si="9"/>
        <v>10.359375</v>
      </c>
      <c r="K31" s="185">
        <f t="shared" si="10"/>
        <v>28.118303571428569</v>
      </c>
      <c r="L31" s="185">
        <f t="shared" si="11"/>
        <v>37.491071428571431</v>
      </c>
      <c r="M31" s="186">
        <f t="shared" si="12"/>
        <v>43.904017857142861</v>
      </c>
      <c r="N31" s="185">
        <f t="shared" si="13"/>
        <v>13.319196428571431</v>
      </c>
      <c r="O31" s="185">
        <f t="shared" si="14"/>
        <v>35.024553571428569</v>
      </c>
      <c r="P31" s="185">
        <f t="shared" si="15"/>
        <v>50.316964285714292</v>
      </c>
      <c r="Q31" s="186">
        <f t="shared" si="16"/>
        <v>61.169642857142861</v>
      </c>
      <c r="S31" s="128"/>
    </row>
    <row r="32" spans="1:19">
      <c r="A32" s="99">
        <v>11</v>
      </c>
      <c r="B32" s="152">
        <v>7.1428571428571432</v>
      </c>
      <c r="C32" s="152">
        <v>17.633928571428573</v>
      </c>
      <c r="D32" s="152">
        <v>22.767857142857146</v>
      </c>
      <c r="E32" s="153">
        <v>25.892857142857142</v>
      </c>
      <c r="F32" s="152">
        <v>7.8125</v>
      </c>
      <c r="G32" s="152">
        <v>20.982142857142858</v>
      </c>
      <c r="H32" s="152">
        <v>29.687500000000004</v>
      </c>
      <c r="I32" s="153">
        <v>36.607142857142854</v>
      </c>
      <c r="J32" s="185">
        <f t="shared" si="9"/>
        <v>15.785714285714286</v>
      </c>
      <c r="K32" s="185">
        <f t="shared" si="10"/>
        <v>38.970982142857146</v>
      </c>
      <c r="L32" s="185">
        <f t="shared" si="11"/>
        <v>50.316964285714292</v>
      </c>
      <c r="M32" s="186">
        <f t="shared" si="12"/>
        <v>57.223214285714285</v>
      </c>
      <c r="N32" s="185">
        <f t="shared" si="13"/>
        <v>17.265625</v>
      </c>
      <c r="O32" s="185">
        <f t="shared" si="14"/>
        <v>46.370535714285715</v>
      </c>
      <c r="P32" s="185">
        <f t="shared" si="15"/>
        <v>65.609375</v>
      </c>
      <c r="Q32" s="186">
        <f t="shared" si="16"/>
        <v>80.901785714285708</v>
      </c>
      <c r="S32" s="128"/>
    </row>
    <row r="33" spans="1:19" ht="14.25" thickBot="1">
      <c r="A33" s="100">
        <v>12</v>
      </c>
      <c r="B33" s="154">
        <v>10.9375</v>
      </c>
      <c r="C33" s="154">
        <v>24.776785714285719</v>
      </c>
      <c r="D33" s="154">
        <v>30.580357142857146</v>
      </c>
      <c r="E33" s="155">
        <v>35.491071428571431</v>
      </c>
      <c r="F33" s="154">
        <v>10.044642857142858</v>
      </c>
      <c r="G33" s="154">
        <v>27.901785714285715</v>
      </c>
      <c r="H33" s="154">
        <v>39.732142857142861</v>
      </c>
      <c r="I33" s="155">
        <v>47.767857142857146</v>
      </c>
      <c r="J33" s="188">
        <f t="shared" si="9"/>
        <v>24.171875</v>
      </c>
      <c r="K33" s="188">
        <f t="shared" si="10"/>
        <v>54.756696428571438</v>
      </c>
      <c r="L33" s="188">
        <f t="shared" si="11"/>
        <v>67.582589285714292</v>
      </c>
      <c r="M33" s="189">
        <f t="shared" si="12"/>
        <v>78.435267857142861</v>
      </c>
      <c r="N33" s="188">
        <f t="shared" si="13"/>
        <v>22.198660714285715</v>
      </c>
      <c r="O33" s="188">
        <f t="shared" si="14"/>
        <v>61.662946428571431</v>
      </c>
      <c r="P33" s="188">
        <f t="shared" si="15"/>
        <v>87.808035714285722</v>
      </c>
      <c r="Q33" s="189">
        <f t="shared" si="16"/>
        <v>105.56696428571429</v>
      </c>
      <c r="S33" s="128"/>
    </row>
    <row r="34" spans="1:19" ht="14.25" thickTop="1">
      <c r="A34" s="98" t="s">
        <v>30</v>
      </c>
      <c r="B34" s="156">
        <f t="shared" ref="B34:Q34" si="17">AVERAGE(B22:B33)</f>
        <v>8.5751488095238084</v>
      </c>
      <c r="C34" s="156">
        <f t="shared" si="17"/>
        <v>20.740327380952383</v>
      </c>
      <c r="D34" s="156">
        <f t="shared" si="17"/>
        <v>25.948660714285719</v>
      </c>
      <c r="E34" s="157">
        <f t="shared" si="17"/>
        <v>29.72470238095239</v>
      </c>
      <c r="F34" s="156">
        <f t="shared" si="17"/>
        <v>8.7797619047619051</v>
      </c>
      <c r="G34" s="156">
        <f t="shared" si="17"/>
        <v>24.051339285714288</v>
      </c>
      <c r="H34" s="156">
        <f t="shared" si="17"/>
        <v>34.207589285714285</v>
      </c>
      <c r="I34" s="157">
        <f t="shared" si="17"/>
        <v>41.164434523809533</v>
      </c>
      <c r="J34" s="156">
        <f t="shared" si="17"/>
        <v>18.951078869047617</v>
      </c>
      <c r="K34" s="156">
        <f t="shared" si="17"/>
        <v>45.836123511904759</v>
      </c>
      <c r="L34" s="156">
        <f t="shared" si="17"/>
        <v>57.346540178571438</v>
      </c>
      <c r="M34" s="157">
        <f t="shared" si="17"/>
        <v>65.691592261904773</v>
      </c>
      <c r="N34" s="156">
        <f t="shared" si="17"/>
        <v>19.40327380952381</v>
      </c>
      <c r="O34" s="156">
        <f t="shared" si="17"/>
        <v>53.153459821428577</v>
      </c>
      <c r="P34" s="156">
        <f t="shared" si="17"/>
        <v>75.598772321428569</v>
      </c>
      <c r="Q34" s="157">
        <f t="shared" si="17"/>
        <v>90.973400297619051</v>
      </c>
      <c r="S34" s="128"/>
    </row>
    <row r="35" spans="1:19" ht="27.75" thickBot="1">
      <c r="A35" s="125" t="s">
        <v>71</v>
      </c>
      <c r="B35" s="158">
        <f>B34/1</f>
        <v>8.5751488095238084</v>
      </c>
      <c r="C35" s="158">
        <f>C34/2</f>
        <v>10.370163690476192</v>
      </c>
      <c r="D35" s="158">
        <f>D34/3</f>
        <v>8.649553571428573</v>
      </c>
      <c r="E35" s="159">
        <f>E34/4</f>
        <v>7.4311755952380976</v>
      </c>
      <c r="F35" s="158">
        <f>F34/1</f>
        <v>8.7797619047619051</v>
      </c>
      <c r="G35" s="158">
        <f>G34/2</f>
        <v>12.025669642857144</v>
      </c>
      <c r="H35" s="158">
        <f>H34/3</f>
        <v>11.402529761904761</v>
      </c>
      <c r="I35" s="159">
        <f>I34/4</f>
        <v>10.291108630952383</v>
      </c>
      <c r="J35" s="158">
        <f>J34/1</f>
        <v>18.951078869047617</v>
      </c>
      <c r="K35" s="158">
        <f>K34/2</f>
        <v>22.91806175595238</v>
      </c>
      <c r="L35" s="158">
        <f>L34/3</f>
        <v>19.115513392857146</v>
      </c>
      <c r="M35" s="159">
        <f>M34/4</f>
        <v>16.422898065476193</v>
      </c>
      <c r="N35" s="158">
        <f>N34/1</f>
        <v>19.40327380952381</v>
      </c>
      <c r="O35" s="158">
        <f>O34/2</f>
        <v>26.576729910714288</v>
      </c>
      <c r="P35" s="158">
        <f>P34/3</f>
        <v>25.199590773809522</v>
      </c>
      <c r="Q35" s="159">
        <f>Q34/4</f>
        <v>22.743350074404763</v>
      </c>
      <c r="S35" s="128"/>
    </row>
    <row r="36" spans="1:19" ht="31.5" customHeight="1" thickBot="1">
      <c r="A36" s="440" t="s">
        <v>92</v>
      </c>
      <c r="B36" s="425"/>
      <c r="C36" s="425"/>
      <c r="D36" s="425"/>
      <c r="E36" s="426"/>
      <c r="F36" s="440" t="s">
        <v>92</v>
      </c>
      <c r="G36" s="425"/>
      <c r="H36" s="425"/>
      <c r="I36" s="426"/>
      <c r="J36" s="439" t="s">
        <v>94</v>
      </c>
      <c r="K36" s="437"/>
      <c r="L36" s="437"/>
      <c r="M36" s="437"/>
      <c r="N36" s="437"/>
      <c r="O36" s="437"/>
      <c r="P36" s="437"/>
      <c r="Q36" s="438"/>
      <c r="S36" s="127"/>
    </row>
    <row r="37" spans="1:19" ht="14.25" thickBot="1">
      <c r="A37" s="102" t="s">
        <v>70</v>
      </c>
      <c r="B37" s="103" t="s">
        <v>27</v>
      </c>
      <c r="C37" s="103" t="s">
        <v>28</v>
      </c>
      <c r="D37" s="103" t="s">
        <v>29</v>
      </c>
      <c r="E37" s="104" t="s">
        <v>69</v>
      </c>
      <c r="F37" s="103" t="s">
        <v>27</v>
      </c>
      <c r="G37" s="103" t="s">
        <v>28</v>
      </c>
      <c r="H37" s="103" t="s">
        <v>29</v>
      </c>
      <c r="I37" s="104" t="s">
        <v>69</v>
      </c>
      <c r="J37" s="131" t="s">
        <v>27</v>
      </c>
      <c r="K37" s="131" t="s">
        <v>28</v>
      </c>
      <c r="L37" s="131" t="s">
        <v>29</v>
      </c>
      <c r="M37" s="132" t="s">
        <v>69</v>
      </c>
      <c r="N37" s="131" t="s">
        <v>27</v>
      </c>
      <c r="O37" s="131" t="s">
        <v>28</v>
      </c>
      <c r="P37" s="131" t="s">
        <v>29</v>
      </c>
      <c r="Q37" s="132" t="s">
        <v>69</v>
      </c>
      <c r="S37" s="127"/>
    </row>
    <row r="38" spans="1:19" ht="14.25" thickTop="1">
      <c r="A38" s="98">
        <v>1</v>
      </c>
      <c r="B38" s="150">
        <v>2.5692913385826772</v>
      </c>
      <c r="C38" s="150">
        <v>3.3598425196850399</v>
      </c>
      <c r="D38" s="150">
        <v>4.2492125984251965</v>
      </c>
      <c r="E38" s="151">
        <v>5.0397637795275596</v>
      </c>
      <c r="F38" s="150">
        <v>1.6799212598425199</v>
      </c>
      <c r="G38" s="150">
        <v>2.2728346456692914</v>
      </c>
      <c r="H38" s="150">
        <v>1.4822834645669292</v>
      </c>
      <c r="I38" s="151">
        <v>1.9763779527559056</v>
      </c>
      <c r="J38" s="139">
        <f t="shared" ref="J38:J49" si="18">B38*$S$39</f>
        <v>15.415748031496063</v>
      </c>
      <c r="K38" s="139">
        <f t="shared" ref="K38:K49" si="19">C38*$S$39</f>
        <v>20.159055118110238</v>
      </c>
      <c r="L38" s="139">
        <f t="shared" ref="L38:L49" si="20">D38*$S$39</f>
        <v>25.495275590551181</v>
      </c>
      <c r="M38" s="140">
        <f t="shared" ref="M38:M49" si="21">E38*$S$39</f>
        <v>30.238582677165358</v>
      </c>
      <c r="N38" s="139">
        <f t="shared" ref="N38:N49" si="22">F38*$S$39</f>
        <v>10.079527559055119</v>
      </c>
      <c r="O38" s="139">
        <f t="shared" ref="O38:O49" si="23">G38*$S$39</f>
        <v>13.637007874015747</v>
      </c>
      <c r="P38" s="139">
        <f t="shared" ref="P38:P49" si="24">H38*$S$39</f>
        <v>8.8937007874015741</v>
      </c>
      <c r="Q38" s="140">
        <f t="shared" ref="Q38:Q49" si="25">I38*$S$39</f>
        <v>11.858267716535433</v>
      </c>
      <c r="S38" s="130" t="s">
        <v>72</v>
      </c>
    </row>
    <row r="39" spans="1:19">
      <c r="A39" s="99">
        <v>2</v>
      </c>
      <c r="B39" s="152">
        <v>2.4704724409448819</v>
      </c>
      <c r="C39" s="152">
        <v>3.0633858267716536</v>
      </c>
      <c r="D39" s="152">
        <v>4.0515748031496059</v>
      </c>
      <c r="E39" s="153">
        <v>5.1385826771653544</v>
      </c>
      <c r="F39" s="152">
        <v>1.6799212598425199</v>
      </c>
      <c r="G39" s="152">
        <v>2.2728346456692914</v>
      </c>
      <c r="H39" s="152">
        <v>1.5811023622047244</v>
      </c>
      <c r="I39" s="153">
        <v>2.1740157480314961</v>
      </c>
      <c r="J39" s="144">
        <f t="shared" si="18"/>
        <v>14.822834645669293</v>
      </c>
      <c r="K39" s="144">
        <f t="shared" si="19"/>
        <v>18.380314960629921</v>
      </c>
      <c r="L39" s="144">
        <f t="shared" si="20"/>
        <v>24.309448818897636</v>
      </c>
      <c r="M39" s="145">
        <f t="shared" si="21"/>
        <v>30.831496062992127</v>
      </c>
      <c r="N39" s="144">
        <f t="shared" si="22"/>
        <v>10.079527559055119</v>
      </c>
      <c r="O39" s="144">
        <f t="shared" si="23"/>
        <v>13.637007874015747</v>
      </c>
      <c r="P39" s="144">
        <f t="shared" si="24"/>
        <v>9.4866141732283467</v>
      </c>
      <c r="Q39" s="145">
        <f t="shared" si="25"/>
        <v>13.044094488188977</v>
      </c>
      <c r="S39" s="149">
        <v>6</v>
      </c>
    </row>
    <row r="40" spans="1:19">
      <c r="A40" s="99">
        <v>3</v>
      </c>
      <c r="B40" s="152">
        <v>2.3716535433070867</v>
      </c>
      <c r="C40" s="152">
        <v>2.7669291338582682</v>
      </c>
      <c r="D40" s="152">
        <v>3.7551181102362206</v>
      </c>
      <c r="E40" s="153">
        <v>4.6444881889763776</v>
      </c>
      <c r="F40" s="152">
        <v>1.5811023622047244</v>
      </c>
      <c r="G40" s="152">
        <v>2.0751968503937008</v>
      </c>
      <c r="H40" s="152">
        <v>1.3834645669291341</v>
      </c>
      <c r="I40" s="153">
        <v>1.8775590551181103</v>
      </c>
      <c r="J40" s="144">
        <f t="shared" si="18"/>
        <v>14.22992125984252</v>
      </c>
      <c r="K40" s="144">
        <f t="shared" si="19"/>
        <v>16.60157480314961</v>
      </c>
      <c r="L40" s="144">
        <f t="shared" si="20"/>
        <v>22.530708661417322</v>
      </c>
      <c r="M40" s="145">
        <f t="shared" si="21"/>
        <v>27.866929133858264</v>
      </c>
      <c r="N40" s="144">
        <f t="shared" si="22"/>
        <v>9.4866141732283467</v>
      </c>
      <c r="O40" s="144">
        <f t="shared" si="23"/>
        <v>12.451181102362206</v>
      </c>
      <c r="P40" s="144">
        <f t="shared" si="24"/>
        <v>8.3007874015748051</v>
      </c>
      <c r="Q40" s="145">
        <f t="shared" si="25"/>
        <v>11.265354330708661</v>
      </c>
      <c r="S40" s="128"/>
    </row>
    <row r="41" spans="1:19">
      <c r="A41" s="99">
        <v>4</v>
      </c>
      <c r="B41" s="152">
        <v>2.1740157480314961</v>
      </c>
      <c r="C41" s="152">
        <v>2.7669291338582682</v>
      </c>
      <c r="D41" s="152">
        <v>3.55748031496063</v>
      </c>
      <c r="E41" s="153">
        <v>4.4468503937007879</v>
      </c>
      <c r="F41" s="152">
        <v>1.4822834645669292</v>
      </c>
      <c r="G41" s="152">
        <v>1.8775590551181103</v>
      </c>
      <c r="H41" s="152">
        <v>1.1858267716535433</v>
      </c>
      <c r="I41" s="153">
        <v>1.778740157480315</v>
      </c>
      <c r="J41" s="144">
        <f t="shared" si="18"/>
        <v>13.044094488188977</v>
      </c>
      <c r="K41" s="144">
        <f t="shared" si="19"/>
        <v>16.60157480314961</v>
      </c>
      <c r="L41" s="144">
        <f t="shared" si="20"/>
        <v>21.34488188976378</v>
      </c>
      <c r="M41" s="145">
        <f t="shared" si="21"/>
        <v>26.681102362204726</v>
      </c>
      <c r="N41" s="144">
        <f t="shared" si="22"/>
        <v>8.8937007874015741</v>
      </c>
      <c r="O41" s="144">
        <f t="shared" si="23"/>
        <v>11.265354330708661</v>
      </c>
      <c r="P41" s="144">
        <f t="shared" si="24"/>
        <v>7.11496062992126</v>
      </c>
      <c r="Q41" s="145">
        <f t="shared" si="25"/>
        <v>10.67244094488189</v>
      </c>
      <c r="S41" s="128"/>
    </row>
    <row r="42" spans="1:19">
      <c r="A42" s="99">
        <v>5</v>
      </c>
      <c r="B42" s="152">
        <v>1.9763779527559056</v>
      </c>
      <c r="C42" s="152">
        <v>2.3716535433070867</v>
      </c>
      <c r="D42" s="152">
        <v>2.7669291338582682</v>
      </c>
      <c r="E42" s="153">
        <v>3.6562992125984253</v>
      </c>
      <c r="F42" s="152">
        <v>1.1858267716535433</v>
      </c>
      <c r="G42" s="152">
        <v>1.5811023622047244</v>
      </c>
      <c r="H42" s="152">
        <v>1.0870078740157481</v>
      </c>
      <c r="I42" s="153">
        <v>1.4822834645669292</v>
      </c>
      <c r="J42" s="144">
        <f t="shared" si="18"/>
        <v>11.858267716535433</v>
      </c>
      <c r="K42" s="144">
        <f t="shared" si="19"/>
        <v>14.22992125984252</v>
      </c>
      <c r="L42" s="144">
        <f t="shared" si="20"/>
        <v>16.60157480314961</v>
      </c>
      <c r="M42" s="145">
        <f t="shared" si="21"/>
        <v>21.937795275590553</v>
      </c>
      <c r="N42" s="144">
        <f t="shared" si="22"/>
        <v>7.11496062992126</v>
      </c>
      <c r="O42" s="144">
        <f t="shared" si="23"/>
        <v>9.4866141732283467</v>
      </c>
      <c r="P42" s="144">
        <f t="shared" si="24"/>
        <v>6.5220472440944883</v>
      </c>
      <c r="Q42" s="145">
        <f t="shared" si="25"/>
        <v>8.8937007874015741</v>
      </c>
      <c r="S42" s="128"/>
    </row>
    <row r="43" spans="1:19">
      <c r="A43" s="99">
        <v>6</v>
      </c>
      <c r="B43" s="152">
        <v>1.4822834645669292</v>
      </c>
      <c r="C43" s="152">
        <v>1.778740157480315</v>
      </c>
      <c r="D43" s="152">
        <v>2.2728346456692914</v>
      </c>
      <c r="E43" s="153">
        <v>2.8657480314960631</v>
      </c>
      <c r="F43" s="152">
        <v>0.98818897637795278</v>
      </c>
      <c r="G43" s="152">
        <v>1.1858267716535433</v>
      </c>
      <c r="H43" s="152">
        <v>0.79055118110236222</v>
      </c>
      <c r="I43" s="153">
        <v>1.2846456692913386</v>
      </c>
      <c r="J43" s="144">
        <f t="shared" si="18"/>
        <v>8.8937007874015741</v>
      </c>
      <c r="K43" s="144">
        <f t="shared" si="19"/>
        <v>10.67244094488189</v>
      </c>
      <c r="L43" s="144">
        <f t="shared" si="20"/>
        <v>13.637007874015747</v>
      </c>
      <c r="M43" s="145">
        <f t="shared" si="21"/>
        <v>17.194488188976379</v>
      </c>
      <c r="N43" s="144">
        <f t="shared" si="22"/>
        <v>5.9291338582677167</v>
      </c>
      <c r="O43" s="144">
        <f t="shared" si="23"/>
        <v>7.11496062992126</v>
      </c>
      <c r="P43" s="144">
        <f t="shared" si="24"/>
        <v>4.7433070866141733</v>
      </c>
      <c r="Q43" s="145">
        <f t="shared" si="25"/>
        <v>7.7078740157480317</v>
      </c>
      <c r="S43" s="128"/>
    </row>
    <row r="44" spans="1:19">
      <c r="A44" s="99">
        <v>7</v>
      </c>
      <c r="B44" s="152">
        <v>1.2846456692913386</v>
      </c>
      <c r="C44" s="152">
        <v>1.5811023622047244</v>
      </c>
      <c r="D44" s="152">
        <v>2.0751968503937008</v>
      </c>
      <c r="E44" s="153">
        <v>2.4704724409448819</v>
      </c>
      <c r="F44" s="152">
        <v>0.79055118110236222</v>
      </c>
      <c r="G44" s="152">
        <v>0.98818897637795278</v>
      </c>
      <c r="H44" s="152">
        <v>0.69173228346456705</v>
      </c>
      <c r="I44" s="153">
        <v>1.0870078740157481</v>
      </c>
      <c r="J44" s="144">
        <f t="shared" si="18"/>
        <v>7.7078740157480317</v>
      </c>
      <c r="K44" s="144">
        <f t="shared" si="19"/>
        <v>9.4866141732283467</v>
      </c>
      <c r="L44" s="144">
        <f t="shared" si="20"/>
        <v>12.451181102362206</v>
      </c>
      <c r="M44" s="145">
        <f t="shared" si="21"/>
        <v>14.822834645669293</v>
      </c>
      <c r="N44" s="144">
        <f t="shared" si="22"/>
        <v>4.7433070866141733</v>
      </c>
      <c r="O44" s="144">
        <f t="shared" si="23"/>
        <v>5.9291338582677167</v>
      </c>
      <c r="P44" s="144">
        <f t="shared" si="24"/>
        <v>4.1503937007874026</v>
      </c>
      <c r="Q44" s="145">
        <f t="shared" si="25"/>
        <v>6.5220472440944883</v>
      </c>
      <c r="S44" s="128"/>
    </row>
    <row r="45" spans="1:19">
      <c r="A45" s="99">
        <v>8</v>
      </c>
      <c r="B45" s="152">
        <v>0.98818897637795278</v>
      </c>
      <c r="C45" s="152">
        <v>1.2846456692913386</v>
      </c>
      <c r="D45" s="152">
        <v>1.5811023622047244</v>
      </c>
      <c r="E45" s="153">
        <v>1.9763779527559056</v>
      </c>
      <c r="F45" s="152">
        <v>0.69173228346456705</v>
      </c>
      <c r="G45" s="152">
        <v>0.8893700787401575</v>
      </c>
      <c r="H45" s="152">
        <v>0.59291338582677167</v>
      </c>
      <c r="I45" s="153">
        <v>0.79055118110236222</v>
      </c>
      <c r="J45" s="144">
        <f t="shared" si="18"/>
        <v>5.9291338582677167</v>
      </c>
      <c r="K45" s="144">
        <f t="shared" si="19"/>
        <v>7.7078740157480317</v>
      </c>
      <c r="L45" s="144">
        <f t="shared" si="20"/>
        <v>9.4866141732283467</v>
      </c>
      <c r="M45" s="145">
        <f t="shared" si="21"/>
        <v>11.858267716535433</v>
      </c>
      <c r="N45" s="144">
        <f t="shared" si="22"/>
        <v>4.1503937007874026</v>
      </c>
      <c r="O45" s="144">
        <f t="shared" si="23"/>
        <v>5.336220472440945</v>
      </c>
      <c r="P45" s="144">
        <f t="shared" si="24"/>
        <v>3.55748031496063</v>
      </c>
      <c r="Q45" s="145">
        <f t="shared" si="25"/>
        <v>4.7433070866141733</v>
      </c>
      <c r="S45" s="128"/>
    </row>
    <row r="46" spans="1:19">
      <c r="A46" s="99">
        <v>9</v>
      </c>
      <c r="B46" s="152">
        <v>1.0870078740157481</v>
      </c>
      <c r="C46" s="152">
        <v>1.1858267716535433</v>
      </c>
      <c r="D46" s="152">
        <v>1.6799212598425199</v>
      </c>
      <c r="E46" s="153">
        <v>2.0751968503937008</v>
      </c>
      <c r="F46" s="152">
        <v>0.69173228346456705</v>
      </c>
      <c r="G46" s="152">
        <v>0.8893700787401575</v>
      </c>
      <c r="H46" s="152">
        <v>0.59291338582677167</v>
      </c>
      <c r="I46" s="153">
        <v>0.8893700787401575</v>
      </c>
      <c r="J46" s="144">
        <f t="shared" si="18"/>
        <v>6.5220472440944883</v>
      </c>
      <c r="K46" s="144">
        <f t="shared" si="19"/>
        <v>7.11496062992126</v>
      </c>
      <c r="L46" s="144">
        <f t="shared" si="20"/>
        <v>10.079527559055119</v>
      </c>
      <c r="M46" s="145">
        <f t="shared" si="21"/>
        <v>12.451181102362206</v>
      </c>
      <c r="N46" s="144">
        <f t="shared" si="22"/>
        <v>4.1503937007874026</v>
      </c>
      <c r="O46" s="144">
        <f t="shared" si="23"/>
        <v>5.336220472440945</v>
      </c>
      <c r="P46" s="144">
        <f t="shared" si="24"/>
        <v>3.55748031496063</v>
      </c>
      <c r="Q46" s="145">
        <f t="shared" si="25"/>
        <v>5.336220472440945</v>
      </c>
      <c r="S46" s="128"/>
    </row>
    <row r="47" spans="1:19">
      <c r="A47" s="99">
        <v>10</v>
      </c>
      <c r="B47" s="152">
        <v>1.3834645669291341</v>
      </c>
      <c r="C47" s="152">
        <v>1.4822834645669292</v>
      </c>
      <c r="D47" s="152">
        <v>2.0751968503937008</v>
      </c>
      <c r="E47" s="153">
        <v>2.5692913385826772</v>
      </c>
      <c r="F47" s="152">
        <v>0.79055118110236222</v>
      </c>
      <c r="G47" s="152">
        <v>0.98818897637795278</v>
      </c>
      <c r="H47" s="152">
        <v>0.69173228346456705</v>
      </c>
      <c r="I47" s="153">
        <v>1.0870078740157481</v>
      </c>
      <c r="J47" s="144">
        <f t="shared" si="18"/>
        <v>8.3007874015748051</v>
      </c>
      <c r="K47" s="144">
        <f t="shared" si="19"/>
        <v>8.8937007874015741</v>
      </c>
      <c r="L47" s="144">
        <f t="shared" si="20"/>
        <v>12.451181102362206</v>
      </c>
      <c r="M47" s="145">
        <f t="shared" si="21"/>
        <v>15.415748031496063</v>
      </c>
      <c r="N47" s="144">
        <f t="shared" si="22"/>
        <v>4.7433070866141733</v>
      </c>
      <c r="O47" s="144">
        <f t="shared" si="23"/>
        <v>5.9291338582677167</v>
      </c>
      <c r="P47" s="144">
        <f t="shared" si="24"/>
        <v>4.1503937007874026</v>
      </c>
      <c r="Q47" s="145">
        <f t="shared" si="25"/>
        <v>6.5220472440944883</v>
      </c>
      <c r="S47" s="128"/>
    </row>
    <row r="48" spans="1:19">
      <c r="A48" s="99">
        <v>11</v>
      </c>
      <c r="B48" s="152">
        <v>1.778740157480315</v>
      </c>
      <c r="C48" s="152">
        <v>1.8775590551181103</v>
      </c>
      <c r="D48" s="152">
        <v>2.7669291338582682</v>
      </c>
      <c r="E48" s="153">
        <v>3.4586614173228347</v>
      </c>
      <c r="F48" s="152">
        <v>0.98818897637795278</v>
      </c>
      <c r="G48" s="152">
        <v>1.3834645669291341</v>
      </c>
      <c r="H48" s="152">
        <v>0.8893700787401575</v>
      </c>
      <c r="I48" s="153">
        <v>1.2846456692913386</v>
      </c>
      <c r="J48" s="144">
        <f t="shared" si="18"/>
        <v>10.67244094488189</v>
      </c>
      <c r="K48" s="144">
        <f t="shared" si="19"/>
        <v>11.265354330708661</v>
      </c>
      <c r="L48" s="144">
        <f t="shared" si="20"/>
        <v>16.60157480314961</v>
      </c>
      <c r="M48" s="145">
        <f t="shared" si="21"/>
        <v>20.751968503937007</v>
      </c>
      <c r="N48" s="144">
        <f t="shared" si="22"/>
        <v>5.9291338582677167</v>
      </c>
      <c r="O48" s="144">
        <f t="shared" si="23"/>
        <v>8.3007874015748051</v>
      </c>
      <c r="P48" s="144">
        <f t="shared" si="24"/>
        <v>5.336220472440945</v>
      </c>
      <c r="Q48" s="145">
        <f t="shared" si="25"/>
        <v>7.7078740157480317</v>
      </c>
      <c r="S48" s="128"/>
    </row>
    <row r="49" spans="1:19" ht="14.25" thickBot="1">
      <c r="A49" s="100">
        <v>12</v>
      </c>
      <c r="B49" s="154">
        <v>2.0751968503937008</v>
      </c>
      <c r="C49" s="154">
        <v>2.5692913385826772</v>
      </c>
      <c r="D49" s="154">
        <v>3.4586614173228347</v>
      </c>
      <c r="E49" s="155">
        <v>3.9527559055118111</v>
      </c>
      <c r="F49" s="154">
        <v>1.3834645669291341</v>
      </c>
      <c r="G49" s="154">
        <v>1.778740157480315</v>
      </c>
      <c r="H49" s="154">
        <v>1.1858267716535433</v>
      </c>
      <c r="I49" s="155">
        <v>1.6799212598425199</v>
      </c>
      <c r="J49" s="146">
        <f t="shared" si="18"/>
        <v>12.451181102362206</v>
      </c>
      <c r="K49" s="146">
        <f t="shared" si="19"/>
        <v>15.415748031496063</v>
      </c>
      <c r="L49" s="146">
        <f t="shared" si="20"/>
        <v>20.751968503937007</v>
      </c>
      <c r="M49" s="147">
        <f t="shared" si="21"/>
        <v>23.716535433070867</v>
      </c>
      <c r="N49" s="146">
        <f t="shared" si="22"/>
        <v>8.3007874015748051</v>
      </c>
      <c r="O49" s="146">
        <f t="shared" si="23"/>
        <v>10.67244094488189</v>
      </c>
      <c r="P49" s="146">
        <f t="shared" si="24"/>
        <v>7.11496062992126</v>
      </c>
      <c r="Q49" s="147">
        <f t="shared" si="25"/>
        <v>10.079527559055119</v>
      </c>
      <c r="S49" s="128"/>
    </row>
    <row r="50" spans="1:19" ht="14.25" thickTop="1">
      <c r="A50" s="98" t="s">
        <v>30</v>
      </c>
      <c r="B50" s="156">
        <f t="shared" ref="B50:Q50" si="26">AVERAGE(B38:B49)</f>
        <v>1.8034448818897637</v>
      </c>
      <c r="C50" s="156">
        <f t="shared" si="26"/>
        <v>2.1740157480314961</v>
      </c>
      <c r="D50" s="156">
        <f t="shared" si="26"/>
        <v>2.8575131233595807</v>
      </c>
      <c r="E50" s="157">
        <f t="shared" si="26"/>
        <v>3.524540682414699</v>
      </c>
      <c r="F50" s="156">
        <f t="shared" si="26"/>
        <v>1.1611220472440946</v>
      </c>
      <c r="G50" s="156">
        <f t="shared" si="26"/>
        <v>1.5152230971128609</v>
      </c>
      <c r="H50" s="156">
        <f t="shared" si="26"/>
        <v>1.0128937007874017</v>
      </c>
      <c r="I50" s="157">
        <f t="shared" si="26"/>
        <v>1.4493438320209975</v>
      </c>
      <c r="J50" s="139">
        <f t="shared" si="26"/>
        <v>10.820669291338582</v>
      </c>
      <c r="K50" s="139">
        <f t="shared" si="26"/>
        <v>13.044094488188977</v>
      </c>
      <c r="L50" s="139">
        <f t="shared" si="26"/>
        <v>17.14507874015748</v>
      </c>
      <c r="M50" s="140">
        <f t="shared" si="26"/>
        <v>21.14724409448819</v>
      </c>
      <c r="N50" s="139">
        <f t="shared" si="26"/>
        <v>6.9667322834645669</v>
      </c>
      <c r="O50" s="139">
        <f t="shared" si="26"/>
        <v>9.0913385826771655</v>
      </c>
      <c r="P50" s="139">
        <f t="shared" si="26"/>
        <v>6.0773622047244089</v>
      </c>
      <c r="Q50" s="140">
        <f t="shared" si="26"/>
        <v>8.6960629921259862</v>
      </c>
      <c r="S50" s="128"/>
    </row>
    <row r="51" spans="1:19" ht="27.75" thickBot="1">
      <c r="A51" s="125" t="s">
        <v>31</v>
      </c>
      <c r="B51" s="158">
        <f>B50/1</f>
        <v>1.8034448818897637</v>
      </c>
      <c r="C51" s="158">
        <f>C50/2</f>
        <v>1.0870078740157481</v>
      </c>
      <c r="D51" s="158">
        <f>D50/3</f>
        <v>0.95250437445319358</v>
      </c>
      <c r="E51" s="159">
        <f>E50/4</f>
        <v>0.88113517060367474</v>
      </c>
      <c r="F51" s="158">
        <f>F50/1</f>
        <v>1.1611220472440946</v>
      </c>
      <c r="G51" s="158">
        <f>G50/2</f>
        <v>0.75761154855643043</v>
      </c>
      <c r="H51" s="158">
        <f>H50/3</f>
        <v>0.33763123359580055</v>
      </c>
      <c r="I51" s="159">
        <f>I50/4</f>
        <v>0.36233595800524937</v>
      </c>
      <c r="J51" s="141">
        <f>J50/1</f>
        <v>10.820669291338582</v>
      </c>
      <c r="K51" s="141">
        <f>K50/2</f>
        <v>6.5220472440944883</v>
      </c>
      <c r="L51" s="141">
        <f>L50/3</f>
        <v>5.7150262467191597</v>
      </c>
      <c r="M51" s="142">
        <f>M50/4</f>
        <v>5.2868110236220476</v>
      </c>
      <c r="N51" s="141">
        <f>N50/1</f>
        <v>6.9667322834645669</v>
      </c>
      <c r="O51" s="141">
        <f>O50/2</f>
        <v>4.5456692913385828</v>
      </c>
      <c r="P51" s="141">
        <f>P50/3</f>
        <v>2.025787401574803</v>
      </c>
      <c r="Q51" s="142">
        <f>Q50/4</f>
        <v>2.1740157480314966</v>
      </c>
      <c r="S51" s="128"/>
    </row>
  </sheetData>
  <mergeCells count="15">
    <mergeCell ref="J4:Q4"/>
    <mergeCell ref="J20:Q20"/>
    <mergeCell ref="J36:Q36"/>
    <mergeCell ref="J2:Q2"/>
    <mergeCell ref="B4:E4"/>
    <mergeCell ref="A36:E36"/>
    <mergeCell ref="A20:E20"/>
    <mergeCell ref="F4:I4"/>
    <mergeCell ref="F20:I20"/>
    <mergeCell ref="F36:I36"/>
    <mergeCell ref="B3:E3"/>
    <mergeCell ref="B2:I2"/>
    <mergeCell ref="N3:Q3"/>
    <mergeCell ref="F3:I3"/>
    <mergeCell ref="J3:M3"/>
  </mergeCells>
  <phoneticPr fontId="1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J45" sqref="J45:M47"/>
    </sheetView>
  </sheetViews>
  <sheetFormatPr defaultRowHeight="13.5"/>
  <sheetData>
    <row r="1" spans="1:4">
      <c r="A1" t="s">
        <v>62</v>
      </c>
      <c r="B1" t="s">
        <v>72</v>
      </c>
      <c r="C1" t="s">
        <v>63</v>
      </c>
      <c r="D1" t="s">
        <v>64</v>
      </c>
    </row>
    <row r="2" spans="1:4" ht="14.25">
      <c r="A2" s="101" t="s">
        <v>9</v>
      </c>
      <c r="B2" s="208">
        <f>'関東甲信データ（非表示）'!S23</f>
        <v>2.21</v>
      </c>
      <c r="C2" t="s">
        <v>32</v>
      </c>
      <c r="D2" t="s">
        <v>65</v>
      </c>
    </row>
    <row r="3" spans="1:4" ht="14.25">
      <c r="A3" s="101" t="s">
        <v>52</v>
      </c>
      <c r="B3" s="101">
        <f>'関東甲信データ（非表示）'!S39</f>
        <v>6</v>
      </c>
      <c r="C3" t="s">
        <v>33</v>
      </c>
      <c r="D3" t="s">
        <v>66</v>
      </c>
    </row>
    <row r="4" spans="1:4">
      <c r="C4" t="s">
        <v>34</v>
      </c>
    </row>
    <row r="5" spans="1:4">
      <c r="C5" t="s">
        <v>61</v>
      </c>
    </row>
  </sheetData>
  <phoneticPr fontId="1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abSelected="1" workbookViewId="0">
      <selection activeCell="D15" sqref="D15"/>
    </sheetView>
  </sheetViews>
  <sheetFormatPr defaultColWidth="9" defaultRowHeight="13.5"/>
  <cols>
    <col min="1" max="1" width="3.875" style="96" customWidth="1"/>
    <col min="2" max="2" width="4.25" style="96" customWidth="1"/>
    <col min="3" max="16384" width="9" style="96"/>
  </cols>
  <sheetData>
    <row r="1" spans="1:10">
      <c r="A1" s="96" t="s">
        <v>103</v>
      </c>
    </row>
    <row r="2" spans="1:10">
      <c r="B2" s="96" t="s">
        <v>117</v>
      </c>
    </row>
    <row r="4" spans="1:10">
      <c r="C4" s="96" t="s">
        <v>23</v>
      </c>
    </row>
    <row r="5" spans="1:10">
      <c r="C5" s="96" t="s">
        <v>24</v>
      </c>
    </row>
    <row r="6" spans="1:10">
      <c r="C6" s="96" t="s">
        <v>25</v>
      </c>
    </row>
    <row r="7" spans="1:10">
      <c r="C7" s="96" t="s">
        <v>26</v>
      </c>
    </row>
    <row r="8" spans="1:10">
      <c r="C8" s="96" t="s">
        <v>116</v>
      </c>
    </row>
    <row r="9" spans="1:10">
      <c r="C9" s="96" t="s">
        <v>104</v>
      </c>
    </row>
    <row r="12" spans="1:10">
      <c r="B12" s="233"/>
      <c r="C12" s="234"/>
      <c r="D12" s="441" t="s">
        <v>118</v>
      </c>
      <c r="E12" s="441"/>
      <c r="F12" s="441"/>
      <c r="G12" s="441"/>
      <c r="H12" s="441"/>
      <c r="I12" s="441"/>
      <c r="J12" s="442"/>
    </row>
    <row r="13" spans="1:10">
      <c r="B13" s="235"/>
      <c r="C13" s="236"/>
      <c r="D13" s="443"/>
      <c r="E13" s="443"/>
      <c r="F13" s="443"/>
      <c r="G13" s="443"/>
      <c r="H13" s="443"/>
      <c r="I13" s="443"/>
      <c r="J13" s="444"/>
    </row>
    <row r="14" spans="1:10">
      <c r="B14" s="235"/>
      <c r="C14" s="236"/>
      <c r="D14" s="443"/>
      <c r="E14" s="443"/>
      <c r="F14" s="443"/>
      <c r="G14" s="443"/>
      <c r="H14" s="443"/>
      <c r="I14" s="443"/>
      <c r="J14" s="444"/>
    </row>
    <row r="15" spans="1:10">
      <c r="B15" s="235"/>
      <c r="C15" s="236"/>
      <c r="D15" s="237"/>
      <c r="E15" s="236" t="s">
        <v>105</v>
      </c>
      <c r="F15" s="236"/>
      <c r="G15" s="236"/>
      <c r="H15" s="236"/>
      <c r="I15" s="236"/>
      <c r="J15" s="238"/>
    </row>
    <row r="16" spans="1:10">
      <c r="B16" s="239"/>
      <c r="C16" s="240"/>
      <c r="D16" s="240"/>
      <c r="E16" s="240"/>
      <c r="F16" s="240"/>
      <c r="G16" s="240"/>
      <c r="H16" s="240"/>
      <c r="I16" s="240"/>
      <c r="J16" s="241"/>
    </row>
  </sheetData>
  <mergeCells count="1">
    <mergeCell ref="D12:J14"/>
  </mergeCells>
  <phoneticPr fontId="7"/>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使い方</vt:lpstr>
      <vt:lpstr>ふなばしエコノート・初級編</vt:lpstr>
      <vt:lpstr>グラフ表示用データ（非表示）</vt:lpstr>
      <vt:lpstr>関東甲信データ（非表示）</vt:lpstr>
      <vt:lpstr>選択（非表示）</vt:lpstr>
      <vt:lpstr>作成者</vt:lpstr>
      <vt:lpstr>ふなばしエコノート・初級編!Print_Area</vt:lpstr>
      <vt:lpstr>使い方!Print_Area</vt:lpstr>
      <vt:lpstr>ガス</vt:lpstr>
      <vt:lpstr>家族構成</vt:lpstr>
      <vt:lpstr>住居形態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nagata-tomoko</dc:creator>
  <cp:lastModifiedBy>竹内　淳</cp:lastModifiedBy>
  <cp:lastPrinted>2023-01-15T23:34:43Z</cp:lastPrinted>
  <dcterms:created xsi:type="dcterms:W3CDTF">2008-10-21T02:02:02Z</dcterms:created>
  <dcterms:modified xsi:type="dcterms:W3CDTF">2023-01-15T23:40:46Z</dcterms:modified>
</cp:coreProperties>
</file>