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C004_SHOGAI\専用\☆認定審査係☆\☆地域生活支援サービス事業☆\02 規則・要綱・取扱い\船橋市重度障害者等就労支援特別事業実施要綱\様式\"/>
    </mc:Choice>
  </mc:AlternateContent>
  <bookViews>
    <workbookView xWindow="2730" yWindow="3150" windowWidth="13590" windowHeight="4725"/>
  </bookViews>
  <sheets>
    <sheet name="重度訪問介護用" sheetId="11" r:id="rId1"/>
    <sheet name="同行援護" sheetId="13" r:id="rId2"/>
    <sheet name="行動援護" sheetId="12" r:id="rId3"/>
    <sheet name="単価表" sheetId="9" state="hidden" r:id="rId4"/>
  </sheets>
  <definedNames>
    <definedName name="_xlnm.Print_Area" localSheetId="2">行動援護!$A$1:$L$52</definedName>
    <definedName name="_xlnm.Print_Area" localSheetId="0">重度訪問介護用!$A$1:$I$52</definedName>
    <definedName name="_xlnm.Print_Area" localSheetId="1">同行援護!$A$1:$L$52</definedName>
    <definedName name="支給決定給付額">#REF!</definedName>
    <definedName name="事業所型">#REF!</definedName>
    <definedName name="事業所形態">#REF!</definedName>
    <definedName name="送迎回数">#REF!</definedName>
    <definedName name="単価表">#REF!</definedName>
    <definedName name="日">#REF!</definedName>
    <definedName name="曜日">#REF!</definedName>
  </definedNames>
  <calcPr calcId="162913"/>
</workbook>
</file>

<file path=xl/calcChain.xml><?xml version="1.0" encoding="utf-8"?>
<calcChain xmlns="http://schemas.openxmlformats.org/spreadsheetml/2006/main">
  <c r="I39" i="11" l="1"/>
  <c r="I30" i="11"/>
  <c r="I21" i="11"/>
  <c r="H52" i="12" l="1"/>
  <c r="G52" i="12"/>
  <c r="I52" i="12" s="1"/>
  <c r="J52" i="12" s="1"/>
  <c r="H51" i="12"/>
  <c r="G51" i="12"/>
  <c r="I51" i="12" s="1"/>
  <c r="J51" i="12" s="1"/>
  <c r="J16" i="12"/>
  <c r="H16" i="12"/>
  <c r="G16" i="12"/>
  <c r="I16" i="12" s="1"/>
  <c r="J16" i="13"/>
  <c r="G16" i="13"/>
  <c r="I16" i="13" s="1"/>
  <c r="H16" i="13"/>
  <c r="E52" i="13" l="1"/>
  <c r="E51" i="13"/>
  <c r="E50" i="13"/>
  <c r="E49" i="13"/>
  <c r="E48" i="13"/>
  <c r="E43" i="13"/>
  <c r="E42" i="13"/>
  <c r="E41" i="13"/>
  <c r="E40" i="13"/>
  <c r="E39" i="13"/>
  <c r="E34" i="13"/>
  <c r="E33" i="13"/>
  <c r="E32" i="13"/>
  <c r="E31" i="13"/>
  <c r="E30" i="13"/>
  <c r="E25" i="13"/>
  <c r="E24" i="13"/>
  <c r="E23" i="13"/>
  <c r="E22" i="13"/>
  <c r="E21" i="13"/>
  <c r="E16" i="13"/>
  <c r="E15" i="13"/>
  <c r="E14" i="13"/>
  <c r="E13" i="13"/>
  <c r="E12" i="13"/>
  <c r="E52" i="12"/>
  <c r="E51" i="12"/>
  <c r="E50" i="12"/>
  <c r="E49" i="12"/>
  <c r="E48" i="12"/>
  <c r="E43" i="12"/>
  <c r="E42" i="12"/>
  <c r="E41" i="12"/>
  <c r="E40" i="12"/>
  <c r="E39" i="12"/>
  <c r="E34" i="12"/>
  <c r="E33" i="12"/>
  <c r="E32" i="12"/>
  <c r="E31" i="12"/>
  <c r="E30" i="12"/>
  <c r="E25" i="12"/>
  <c r="E24" i="12"/>
  <c r="E23" i="12"/>
  <c r="E22" i="12"/>
  <c r="E21" i="12"/>
  <c r="E16" i="12"/>
  <c r="E15" i="12"/>
  <c r="E14" i="12"/>
  <c r="E13" i="12"/>
  <c r="E12" i="12"/>
  <c r="E52" i="11"/>
  <c r="E51" i="11"/>
  <c r="E50" i="11"/>
  <c r="E49" i="11"/>
  <c r="E48" i="11"/>
  <c r="E43" i="11"/>
  <c r="E42" i="11"/>
  <c r="E41" i="11"/>
  <c r="E40" i="11"/>
  <c r="E39" i="11"/>
  <c r="G39" i="11" s="1"/>
  <c r="E31" i="11"/>
  <c r="E32" i="11"/>
  <c r="E33" i="11"/>
  <c r="E34" i="11"/>
  <c r="E30" i="11"/>
  <c r="E25" i="11"/>
  <c r="E24" i="11"/>
  <c r="E23" i="11"/>
  <c r="E22" i="11"/>
  <c r="E21" i="11"/>
  <c r="E3" i="9"/>
  <c r="E4" i="9"/>
  <c r="E5" i="9"/>
  <c r="E6" i="9"/>
  <c r="E7" i="9"/>
  <c r="E8" i="9"/>
  <c r="E9" i="9"/>
  <c r="E2" i="9"/>
  <c r="H4" i="9"/>
  <c r="H5" i="9"/>
  <c r="H6" i="9"/>
  <c r="H7" i="9"/>
  <c r="H8" i="9"/>
  <c r="H3" i="9"/>
  <c r="I4" i="9"/>
  <c r="I5" i="9"/>
  <c r="I6" i="9"/>
  <c r="I7" i="9"/>
  <c r="I8" i="9"/>
  <c r="F4" i="9"/>
  <c r="H15" i="12" l="1"/>
  <c r="G15" i="12"/>
  <c r="H50" i="12"/>
  <c r="G50" i="12"/>
  <c r="H48" i="12"/>
  <c r="G48" i="12"/>
  <c r="H49" i="12"/>
  <c r="G49" i="12"/>
  <c r="I49" i="12" s="1"/>
  <c r="J49" i="12" s="1"/>
  <c r="H40" i="12"/>
  <c r="G40" i="12"/>
  <c r="G39" i="12"/>
  <c r="H39" i="12"/>
  <c r="G41" i="12"/>
  <c r="H41" i="12"/>
  <c r="G42" i="12"/>
  <c r="H42" i="12"/>
  <c r="G43" i="12"/>
  <c r="I43" i="12" s="1"/>
  <c r="J43" i="12" s="1"/>
  <c r="H43" i="12"/>
  <c r="H33" i="12"/>
  <c r="G33" i="12"/>
  <c r="G34" i="12"/>
  <c r="H34" i="12"/>
  <c r="H30" i="12"/>
  <c r="G30" i="12"/>
  <c r="H31" i="12"/>
  <c r="G31" i="12"/>
  <c r="H32" i="12"/>
  <c r="G32" i="12"/>
  <c r="G23" i="12"/>
  <c r="H23" i="12"/>
  <c r="G25" i="12"/>
  <c r="H25" i="12"/>
  <c r="H22" i="12"/>
  <c r="G22" i="12"/>
  <c r="H24" i="12"/>
  <c r="G24" i="12"/>
  <c r="I24" i="12" s="1"/>
  <c r="J24" i="12" s="1"/>
  <c r="H21" i="12"/>
  <c r="G21" i="12"/>
  <c r="I21" i="12" s="1"/>
  <c r="J21" i="12" s="1"/>
  <c r="H14" i="12"/>
  <c r="G14" i="12"/>
  <c r="H13" i="12"/>
  <c r="G13" i="12"/>
  <c r="H12" i="12"/>
  <c r="G12" i="12"/>
  <c r="G13" i="13"/>
  <c r="H13" i="13"/>
  <c r="G14" i="13"/>
  <c r="H14" i="13"/>
  <c r="H12" i="13"/>
  <c r="G12" i="13"/>
  <c r="G15" i="13"/>
  <c r="H15" i="13"/>
  <c r="G48" i="11"/>
  <c r="J48" i="11" s="1"/>
  <c r="J39" i="11"/>
  <c r="K39" i="11"/>
  <c r="H48" i="13"/>
  <c r="G48" i="13"/>
  <c r="G49" i="13"/>
  <c r="H49" i="13"/>
  <c r="H50" i="13"/>
  <c r="G50" i="13"/>
  <c r="I50" i="13" s="1"/>
  <c r="J50" i="13" s="1"/>
  <c r="H51" i="13"/>
  <c r="G51" i="13"/>
  <c r="G52" i="13"/>
  <c r="I52" i="13" s="1"/>
  <c r="J52" i="13" s="1"/>
  <c r="H52" i="13"/>
  <c r="H42" i="13"/>
  <c r="G42" i="13"/>
  <c r="G43" i="13"/>
  <c r="H43" i="13"/>
  <c r="G39" i="13"/>
  <c r="H39" i="13"/>
  <c r="H40" i="13"/>
  <c r="G40" i="13"/>
  <c r="G41" i="13"/>
  <c r="H41" i="13"/>
  <c r="G30" i="13"/>
  <c r="H30" i="13"/>
  <c r="G31" i="13"/>
  <c r="H31" i="13"/>
  <c r="G34" i="13"/>
  <c r="H34" i="13"/>
  <c r="G32" i="13"/>
  <c r="H32" i="13"/>
  <c r="H33" i="13"/>
  <c r="G33" i="13"/>
  <c r="H21" i="13"/>
  <c r="G21" i="13"/>
  <c r="G22" i="13"/>
  <c r="H22" i="13"/>
  <c r="H23" i="13"/>
  <c r="I23" i="13" s="1"/>
  <c r="J23" i="13" s="1"/>
  <c r="G23" i="13"/>
  <c r="H24" i="13"/>
  <c r="G24" i="13"/>
  <c r="H25" i="13"/>
  <c r="G25" i="13"/>
  <c r="G30" i="11"/>
  <c r="I3" i="9"/>
  <c r="I9" i="9"/>
  <c r="I2" i="9"/>
  <c r="G4" i="9"/>
  <c r="G5" i="9"/>
  <c r="G6" i="9"/>
  <c r="G7" i="9"/>
  <c r="G8" i="9"/>
  <c r="G3" i="9"/>
  <c r="F3" i="9"/>
  <c r="F5" i="9"/>
  <c r="F6" i="9"/>
  <c r="F9" i="9"/>
  <c r="F7" i="9"/>
  <c r="F8" i="9"/>
  <c r="F2" i="9"/>
  <c r="D2" i="9"/>
  <c r="D3" i="9"/>
  <c r="D4" i="9"/>
  <c r="D5" i="9"/>
  <c r="D6" i="9"/>
  <c r="D7" i="9"/>
  <c r="D8" i="9"/>
  <c r="D9" i="9"/>
  <c r="E13" i="11"/>
  <c r="E14" i="11"/>
  <c r="E15" i="11"/>
  <c r="E16" i="11"/>
  <c r="E12" i="11"/>
  <c r="I22" i="13" l="1"/>
  <c r="J22" i="13" s="1"/>
  <c r="I15" i="12"/>
  <c r="J15" i="12" s="1"/>
  <c r="I12" i="12"/>
  <c r="J12" i="12" s="1"/>
  <c r="K48" i="11"/>
  <c r="L48" i="11" s="1"/>
  <c r="I48" i="11" s="1"/>
  <c r="I48" i="12"/>
  <c r="J48" i="12" s="1"/>
  <c r="I50" i="12"/>
  <c r="J50" i="12" s="1"/>
  <c r="I41" i="12"/>
  <c r="J41" i="12" s="1"/>
  <c r="I42" i="12"/>
  <c r="J42" i="12" s="1"/>
  <c r="I39" i="12"/>
  <c r="J39" i="12" s="1"/>
  <c r="I40" i="12"/>
  <c r="J40" i="12" s="1"/>
  <c r="I31" i="12"/>
  <c r="J31" i="12" s="1"/>
  <c r="I30" i="12"/>
  <c r="J30" i="12" s="1"/>
  <c r="I34" i="12"/>
  <c r="J34" i="12" s="1"/>
  <c r="I32" i="12"/>
  <c r="J32" i="12" s="1"/>
  <c r="I33" i="12"/>
  <c r="J33" i="12" s="1"/>
  <c r="I22" i="12"/>
  <c r="J22" i="12" s="1"/>
  <c r="L21" i="12" s="1"/>
  <c r="I25" i="12"/>
  <c r="J25" i="12" s="1"/>
  <c r="I23" i="12"/>
  <c r="J23" i="12" s="1"/>
  <c r="I13" i="12"/>
  <c r="J13" i="12" s="1"/>
  <c r="I14" i="12"/>
  <c r="J14" i="12" s="1"/>
  <c r="I41" i="13"/>
  <c r="J41" i="13" s="1"/>
  <c r="I33" i="13"/>
  <c r="J33" i="13" s="1"/>
  <c r="I15" i="13"/>
  <c r="J15" i="13" s="1"/>
  <c r="I12" i="13"/>
  <c r="J12" i="13" s="1"/>
  <c r="I14" i="13"/>
  <c r="J14" i="13" s="1"/>
  <c r="I13" i="13"/>
  <c r="J13" i="13" s="1"/>
  <c r="L39" i="11"/>
  <c r="I51" i="13"/>
  <c r="J51" i="13" s="1"/>
  <c r="I49" i="13"/>
  <c r="J49" i="13" s="1"/>
  <c r="I48" i="13"/>
  <c r="J48" i="13" s="1"/>
  <c r="I40" i="13"/>
  <c r="J40" i="13" s="1"/>
  <c r="I39" i="13"/>
  <c r="J39" i="13" s="1"/>
  <c r="I43" i="13"/>
  <c r="J43" i="13" s="1"/>
  <c r="I42" i="13"/>
  <c r="J42" i="13" s="1"/>
  <c r="I32" i="13"/>
  <c r="J32" i="13" s="1"/>
  <c r="I34" i="13"/>
  <c r="J34" i="13" s="1"/>
  <c r="I31" i="13"/>
  <c r="J31" i="13" s="1"/>
  <c r="I30" i="13"/>
  <c r="J30" i="13" s="1"/>
  <c r="I24" i="13"/>
  <c r="J24" i="13" s="1"/>
  <c r="I25" i="13"/>
  <c r="J25" i="13" s="1"/>
  <c r="I21" i="13"/>
  <c r="J21" i="13" s="1"/>
  <c r="K30" i="11"/>
  <c r="J30" i="11"/>
  <c r="G21" i="11"/>
  <c r="G12" i="11"/>
  <c r="K12" i="11" l="1"/>
  <c r="L30" i="12"/>
  <c r="L12" i="13"/>
  <c r="L12" i="12"/>
  <c r="L48" i="12"/>
  <c r="L39" i="12"/>
  <c r="L48" i="13"/>
  <c r="L39" i="13"/>
  <c r="L30" i="13"/>
  <c r="L21" i="13"/>
  <c r="L30" i="11"/>
  <c r="K21" i="11"/>
  <c r="J21" i="11"/>
  <c r="J12" i="11"/>
  <c r="L21" i="11" l="1"/>
  <c r="L12" i="11"/>
  <c r="I12" i="11" s="1"/>
</calcChain>
</file>

<file path=xl/sharedStrings.xml><?xml version="1.0" encoding="utf-8"?>
<sst xmlns="http://schemas.openxmlformats.org/spreadsheetml/2006/main" count="146" uniqueCount="28">
  <si>
    <t>合計</t>
    <rPh sb="0" eb="2">
      <t>ゴウケイ</t>
    </rPh>
    <phoneticPr fontId="1"/>
  </si>
  <si>
    <t>単価</t>
    <rPh sb="0" eb="2">
      <t>タンカ</t>
    </rPh>
    <phoneticPr fontId="1"/>
  </si>
  <si>
    <t>日</t>
    <rPh sb="0" eb="1">
      <t>ニチ</t>
    </rPh>
    <phoneticPr fontId="1"/>
  </si>
  <si>
    <t>１時間未満</t>
  </si>
  <si>
    <t>1時間30分以上2時間未満</t>
  </si>
  <si>
    <t>2時間以上2時間30分未満</t>
  </si>
  <si>
    <t>2時間30分以上3時間未満</t>
  </si>
  <si>
    <t>3時間以上3時間30分以内</t>
  </si>
  <si>
    <t>3時間30分以上4時間未満</t>
  </si>
  <si>
    <t>以降30分ごとに加算</t>
  </si>
  <si>
    <t>同行援護</t>
  </si>
  <si>
    <t>行動援護</t>
  </si>
  <si>
    <t>月</t>
    <rPh sb="0" eb="1">
      <t>ガツ</t>
    </rPh>
    <phoneticPr fontId="1"/>
  </si>
  <si>
    <t>受給者資格者氏名</t>
    <phoneticPr fontId="1"/>
  </si>
  <si>
    <t>受給者証番号</t>
    <phoneticPr fontId="1"/>
  </si>
  <si>
    <t>月</t>
    <rPh sb="0" eb="1">
      <t>ガツ</t>
    </rPh>
    <phoneticPr fontId="1"/>
  </si>
  <si>
    <t>分</t>
    <rPh sb="0" eb="1">
      <t>ブン</t>
    </rPh>
    <phoneticPr fontId="1"/>
  </si>
  <si>
    <t>開始時間</t>
    <phoneticPr fontId="1"/>
  </si>
  <si>
    <t>終了時間</t>
    <phoneticPr fontId="1"/>
  </si>
  <si>
    <t>時間</t>
  </si>
  <si>
    <t>1時間以上1時間30分未満</t>
    <rPh sb="11" eb="13">
      <t>ミマン</t>
    </rPh>
    <phoneticPr fontId="1"/>
  </si>
  <si>
    <t>船橋市重度障害者等就労支援特別事業費サービス提供実績記録票</t>
    <phoneticPr fontId="1"/>
  </si>
  <si>
    <t>重度訪問介護</t>
    <phoneticPr fontId="1"/>
  </si>
  <si>
    <t>（重度訪問介護用）</t>
    <rPh sb="7" eb="8">
      <t>ヨウ</t>
    </rPh>
    <phoneticPr fontId="1"/>
  </si>
  <si>
    <t>（行動援護用）</t>
    <rPh sb="1" eb="5">
      <t>コウドウエンゴ</t>
    </rPh>
    <rPh sb="5" eb="6">
      <t>ヨウ</t>
    </rPh>
    <phoneticPr fontId="1"/>
  </si>
  <si>
    <t>（同行援護用）</t>
    <rPh sb="1" eb="3">
      <t>ドウコウ</t>
    </rPh>
    <rPh sb="3" eb="5">
      <t>エンゴ</t>
    </rPh>
    <rPh sb="5" eb="6">
      <t>ヨウ</t>
    </rPh>
    <phoneticPr fontId="1"/>
  </si>
  <si>
    <t>単価合計</t>
    <rPh sb="0" eb="2">
      <t>タンカ</t>
    </rPh>
    <rPh sb="2" eb="4">
      <t>ゴウケイ</t>
    </rPh>
    <phoneticPr fontId="1"/>
  </si>
  <si>
    <t>第12号様式</t>
    <rPh sb="0" eb="1">
      <t>ダイ</t>
    </rPh>
    <rPh sb="3" eb="4">
      <t>ゴウ</t>
    </rPh>
    <rPh sb="4" eb="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</si>
</sst>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/>
    <xf numFmtId="0" fontId="0" fillId="3" borderId="1" xfId="0" applyFill="1" applyBorder="1"/>
    <xf numFmtId="176" fontId="0" fillId="2" borderId="1" xfId="0" applyNumberFormat="1" applyFill="1" applyBorder="1" applyProtection="1">
      <protection locked="0"/>
    </xf>
    <xf numFmtId="176" fontId="0" fillId="2" borderId="9" xfId="0" applyNumberFormat="1" applyFill="1" applyBorder="1" applyProtection="1">
      <protection locked="0"/>
    </xf>
    <xf numFmtId="0" fontId="0" fillId="3" borderId="13" xfId="0" applyFill="1" applyBorder="1" applyProtection="1">
      <protection hidden="1"/>
    </xf>
    <xf numFmtId="176" fontId="0" fillId="0" borderId="1" xfId="0" applyNumberFormat="1" applyBorder="1" applyProtection="1">
      <protection hidden="1"/>
    </xf>
    <xf numFmtId="176" fontId="0" fillId="0" borderId="9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0" xfId="0" applyBorder="1" applyProtection="1">
      <protection hidden="1"/>
    </xf>
    <xf numFmtId="176" fontId="0" fillId="3" borderId="13" xfId="0" applyNumberFormat="1" applyFill="1" applyBorder="1" applyProtection="1">
      <protection hidden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="115" zoomScaleNormal="100" zoomScaleSheetLayoutView="115" workbookViewId="0">
      <selection activeCell="D5" sqref="D5:I5"/>
    </sheetView>
  </sheetViews>
  <sheetFormatPr defaultRowHeight="13.5" x14ac:dyDescent="0.15"/>
  <cols>
    <col min="1" max="1" width="8.25" customWidth="1"/>
    <col min="2" max="2" width="5" customWidth="1"/>
    <col min="3" max="5" width="12.625" customWidth="1"/>
    <col min="6" max="6" width="5" customWidth="1"/>
    <col min="7" max="7" width="12.625" customWidth="1"/>
    <col min="8" max="8" width="5" customWidth="1"/>
    <col min="9" max="9" width="14.125" customWidth="1"/>
    <col min="10" max="12" width="5" hidden="1" customWidth="1"/>
    <col min="13" max="17" width="5" customWidth="1"/>
  </cols>
  <sheetData>
    <row r="1" spans="1:12" x14ac:dyDescent="0.1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15">
      <c r="A2" s="34" t="s">
        <v>21</v>
      </c>
      <c r="B2" s="34"/>
      <c r="C2" s="34"/>
      <c r="D2" s="34"/>
      <c r="E2" s="34"/>
      <c r="F2" s="34"/>
      <c r="G2" s="34"/>
      <c r="H2" s="34"/>
      <c r="I2" s="34"/>
    </row>
    <row r="3" spans="1:12" x14ac:dyDescent="0.15">
      <c r="A3" s="3"/>
      <c r="B3" s="34" t="s">
        <v>23</v>
      </c>
      <c r="C3" s="34"/>
      <c r="D3" s="34"/>
      <c r="E3" s="34"/>
      <c r="F3" s="34"/>
      <c r="G3" s="34"/>
      <c r="H3" s="34"/>
      <c r="I3" s="34"/>
    </row>
    <row r="5" spans="1:12" x14ac:dyDescent="0.15">
      <c r="A5" s="35" t="s">
        <v>13</v>
      </c>
      <c r="B5" s="35"/>
      <c r="C5" s="35"/>
      <c r="D5" s="36"/>
      <c r="E5" s="36"/>
      <c r="F5" s="36"/>
      <c r="G5" s="36"/>
      <c r="H5" s="36"/>
      <c r="I5" s="36"/>
    </row>
    <row r="6" spans="1:12" ht="9" customHeight="1" x14ac:dyDescent="0.15">
      <c r="A6" s="3"/>
      <c r="B6" s="3"/>
      <c r="C6" s="3"/>
      <c r="D6" s="3"/>
      <c r="E6" s="3"/>
      <c r="F6" s="3"/>
      <c r="G6" s="3"/>
      <c r="H6" s="3"/>
      <c r="I6" s="3"/>
    </row>
    <row r="7" spans="1:12" x14ac:dyDescent="0.15">
      <c r="A7" s="35" t="s">
        <v>14</v>
      </c>
      <c r="B7" s="35"/>
      <c r="C7" s="35"/>
      <c r="D7" s="36"/>
      <c r="E7" s="36"/>
      <c r="F7" s="36"/>
      <c r="G7" s="36"/>
      <c r="H7" s="36"/>
      <c r="I7" s="36"/>
    </row>
    <row r="8" spans="1:12" ht="14.25" thickBot="1" x14ac:dyDescent="0.2"/>
    <row r="9" spans="1:12" x14ac:dyDescent="0.15">
      <c r="A9" s="29"/>
      <c r="B9" s="27" t="s">
        <v>15</v>
      </c>
      <c r="C9" s="31"/>
      <c r="D9" s="27" t="s">
        <v>2</v>
      </c>
      <c r="E9" s="27" t="s">
        <v>16</v>
      </c>
      <c r="F9" s="8"/>
      <c r="G9" s="8"/>
      <c r="H9" s="8"/>
      <c r="I9" s="9"/>
    </row>
    <row r="10" spans="1:12" ht="14.25" thickBot="1" x14ac:dyDescent="0.2">
      <c r="A10" s="30"/>
      <c r="B10" s="28"/>
      <c r="C10" s="32"/>
      <c r="D10" s="28"/>
      <c r="E10" s="28"/>
      <c r="F10" s="1"/>
      <c r="G10" s="1"/>
      <c r="H10" s="1"/>
      <c r="I10" s="10"/>
    </row>
    <row r="11" spans="1:12" x14ac:dyDescent="0.15">
      <c r="A11" s="11"/>
      <c r="B11" s="2"/>
      <c r="C11" s="2" t="s">
        <v>17</v>
      </c>
      <c r="D11" s="2" t="s">
        <v>18</v>
      </c>
      <c r="E11" s="2" t="s">
        <v>19</v>
      </c>
      <c r="F11" s="1"/>
      <c r="G11" s="16" t="s">
        <v>0</v>
      </c>
      <c r="H11" s="1"/>
      <c r="I11" s="16" t="s">
        <v>1</v>
      </c>
    </row>
    <row r="12" spans="1:12" ht="14.25" thickBot="1" x14ac:dyDescent="0.2">
      <c r="A12" s="11"/>
      <c r="B12" s="2">
        <v>1</v>
      </c>
      <c r="C12" s="18"/>
      <c r="D12" s="18"/>
      <c r="E12" s="21">
        <f>D12-C12</f>
        <v>0</v>
      </c>
      <c r="F12" s="1"/>
      <c r="G12" s="26">
        <f>SUM(E12:E16)</f>
        <v>0</v>
      </c>
      <c r="H12" s="1"/>
      <c r="I12" s="20">
        <f>IF(G12=0,0,IF(L12&lt;単価表!F2,単価表!K2,IF(AND(L12&gt;=単価表!F3,L12&lt;単価表!I3),単価表!K3,IF(AND(L12&gt;=単価表!F4,L12&lt;単価表!I4),単価表!K4,IF(AND(L12&gt;=単価表!F5,L12&lt;単価表!I5),単価表!K5,IF(AND(L12&gt;=単価表!F6,L12&lt;単価表!I6),単価表!K6,IF(AND(L12&gt;=単価表!F7,L12&lt;単価表!I7),単価表!K7,IF(AND(L12&gt;=単価表!F8,L12&lt;単価表!I8),単価表!K8,(L12-350)/50*920+7850))))))))</f>
        <v>0</v>
      </c>
      <c r="J12">
        <f>HOUR(G12)</f>
        <v>0</v>
      </c>
      <c r="K12" t="str">
        <f>IF(MINUTE(G12)=0,"00","50")</f>
        <v>00</v>
      </c>
      <c r="L12" t="str">
        <f>J12&amp;K12</f>
        <v>000</v>
      </c>
    </row>
    <row r="13" spans="1:12" x14ac:dyDescent="0.15">
      <c r="A13" s="11"/>
      <c r="B13" s="2">
        <v>2</v>
      </c>
      <c r="C13" s="18"/>
      <c r="D13" s="18"/>
      <c r="E13" s="21">
        <f t="shared" ref="E13:E16" si="0">D13-C13</f>
        <v>0</v>
      </c>
      <c r="F13" s="1"/>
      <c r="G13" s="1"/>
      <c r="H13" s="1"/>
      <c r="I13" s="10"/>
    </row>
    <row r="14" spans="1:12" x14ac:dyDescent="0.15">
      <c r="A14" s="11"/>
      <c r="B14" s="2">
        <v>3</v>
      </c>
      <c r="C14" s="18"/>
      <c r="D14" s="18"/>
      <c r="E14" s="21">
        <f t="shared" si="0"/>
        <v>0</v>
      </c>
      <c r="F14" s="1"/>
      <c r="G14" s="1"/>
      <c r="H14" s="1"/>
      <c r="I14" s="10"/>
    </row>
    <row r="15" spans="1:12" x14ac:dyDescent="0.15">
      <c r="A15" s="11"/>
      <c r="B15" s="2">
        <v>4</v>
      </c>
      <c r="C15" s="18"/>
      <c r="D15" s="18"/>
      <c r="E15" s="21">
        <f t="shared" si="0"/>
        <v>0</v>
      </c>
      <c r="F15" s="1"/>
      <c r="G15" s="1"/>
      <c r="H15" s="1"/>
      <c r="I15" s="10"/>
    </row>
    <row r="16" spans="1:12" ht="14.25" thickBot="1" x14ac:dyDescent="0.2">
      <c r="A16" s="12"/>
      <c r="B16" s="13">
        <v>5</v>
      </c>
      <c r="C16" s="19"/>
      <c r="D16" s="19"/>
      <c r="E16" s="22">
        <f t="shared" si="0"/>
        <v>0</v>
      </c>
      <c r="F16" s="14"/>
      <c r="G16" s="14"/>
      <c r="H16" s="14"/>
      <c r="I16" s="15"/>
    </row>
    <row r="17" spans="1:12" ht="14.25" thickBot="1" x14ac:dyDescent="0.2"/>
    <row r="18" spans="1:12" x14ac:dyDescent="0.15">
      <c r="A18" s="29"/>
      <c r="B18" s="27" t="s">
        <v>12</v>
      </c>
      <c r="C18" s="31"/>
      <c r="D18" s="27" t="s">
        <v>2</v>
      </c>
      <c r="E18" s="27" t="s">
        <v>16</v>
      </c>
      <c r="F18" s="8"/>
      <c r="G18" s="8"/>
      <c r="H18" s="8"/>
      <c r="I18" s="9"/>
    </row>
    <row r="19" spans="1:12" ht="14.25" thickBot="1" x14ac:dyDescent="0.2">
      <c r="A19" s="30"/>
      <c r="B19" s="28"/>
      <c r="C19" s="32"/>
      <c r="D19" s="28"/>
      <c r="E19" s="28"/>
      <c r="F19" s="1"/>
      <c r="G19" s="1"/>
      <c r="H19" s="1"/>
      <c r="I19" s="10"/>
    </row>
    <row r="20" spans="1:12" x14ac:dyDescent="0.15">
      <c r="A20" s="11"/>
      <c r="B20" s="2"/>
      <c r="C20" s="2" t="s">
        <v>17</v>
      </c>
      <c r="D20" s="2" t="s">
        <v>18</v>
      </c>
      <c r="E20" s="2" t="s">
        <v>19</v>
      </c>
      <c r="F20" s="1"/>
      <c r="G20" s="16" t="s">
        <v>0</v>
      </c>
      <c r="H20" s="1"/>
      <c r="I20" s="16" t="s">
        <v>1</v>
      </c>
    </row>
    <row r="21" spans="1:12" ht="14.25" thickBot="1" x14ac:dyDescent="0.2">
      <c r="A21" s="11"/>
      <c r="B21" s="2">
        <v>1</v>
      </c>
      <c r="C21" s="18"/>
      <c r="D21" s="18"/>
      <c r="E21" s="21">
        <f>D21-C21</f>
        <v>0</v>
      </c>
      <c r="F21" s="1"/>
      <c r="G21" s="26">
        <f>SUM(E21:E25)</f>
        <v>0</v>
      </c>
      <c r="H21" s="1"/>
      <c r="I21" s="20">
        <f>IF(G21=0,0,IF(L21&lt;単価表!F2,単価表!K2,IF(AND(L21&gt;=単価表!F3,L21&lt;単価表!I3),単価表!K3,IF(AND(L21&gt;=単価表!F4,L21&lt;単価表!I4),単価表!K4,IF(AND(L21&gt;=単価表!F5,L21&lt;単価表!I5),単価表!K5,IF(AND(L21&gt;=単価表!F6,L21&lt;単価表!I6),単価表!K6,IF(AND(L21&gt;=単価表!F7,L21&lt;単価表!I7),単価表!K7,IF(AND(L21&gt;=単価表!F8,L21&lt;単価表!I8),単価表!K8,(L21-350)/50*920+7850))))))))</f>
        <v>0</v>
      </c>
      <c r="J21">
        <f>HOUR(G21)</f>
        <v>0</v>
      </c>
      <c r="K21" t="str">
        <f>IF(MINUTE(G21)=0,"00","50")</f>
        <v>00</v>
      </c>
      <c r="L21" t="str">
        <f>J21&amp;K21</f>
        <v>000</v>
      </c>
    </row>
    <row r="22" spans="1:12" x14ac:dyDescent="0.15">
      <c r="A22" s="11"/>
      <c r="B22" s="2">
        <v>2</v>
      </c>
      <c r="C22" s="18"/>
      <c r="D22" s="18"/>
      <c r="E22" s="21">
        <f t="shared" ref="E22:E25" si="1">D22-C22</f>
        <v>0</v>
      </c>
      <c r="F22" s="1"/>
      <c r="G22" s="1"/>
      <c r="H22" s="1"/>
      <c r="I22" s="10"/>
    </row>
    <row r="23" spans="1:12" x14ac:dyDescent="0.15">
      <c r="A23" s="11"/>
      <c r="B23" s="2">
        <v>3</v>
      </c>
      <c r="C23" s="18"/>
      <c r="D23" s="18"/>
      <c r="E23" s="21">
        <f t="shared" si="1"/>
        <v>0</v>
      </c>
      <c r="F23" s="1"/>
      <c r="G23" s="1"/>
      <c r="H23" s="1"/>
      <c r="I23" s="10"/>
    </row>
    <row r="24" spans="1:12" x14ac:dyDescent="0.15">
      <c r="A24" s="11"/>
      <c r="B24" s="2">
        <v>4</v>
      </c>
      <c r="C24" s="18"/>
      <c r="D24" s="18"/>
      <c r="E24" s="21">
        <f t="shared" si="1"/>
        <v>0</v>
      </c>
      <c r="F24" s="1"/>
      <c r="G24" s="1"/>
      <c r="H24" s="1"/>
      <c r="I24" s="10"/>
    </row>
    <row r="25" spans="1:12" ht="14.25" thickBot="1" x14ac:dyDescent="0.2">
      <c r="A25" s="12"/>
      <c r="B25" s="13">
        <v>5</v>
      </c>
      <c r="C25" s="19"/>
      <c r="D25" s="19"/>
      <c r="E25" s="22">
        <f t="shared" si="1"/>
        <v>0</v>
      </c>
      <c r="F25" s="14"/>
      <c r="G25" s="14"/>
      <c r="H25" s="14"/>
      <c r="I25" s="15"/>
    </row>
    <row r="26" spans="1:12" ht="14.25" thickBot="1" x14ac:dyDescent="0.2"/>
    <row r="27" spans="1:12" x14ac:dyDescent="0.15">
      <c r="A27" s="29"/>
      <c r="B27" s="27" t="s">
        <v>12</v>
      </c>
      <c r="C27" s="31"/>
      <c r="D27" s="27" t="s">
        <v>2</v>
      </c>
      <c r="E27" s="27" t="s">
        <v>16</v>
      </c>
      <c r="F27" s="8"/>
      <c r="G27" s="8"/>
      <c r="H27" s="8"/>
      <c r="I27" s="9"/>
    </row>
    <row r="28" spans="1:12" ht="14.25" thickBot="1" x14ac:dyDescent="0.2">
      <c r="A28" s="30"/>
      <c r="B28" s="28"/>
      <c r="C28" s="32"/>
      <c r="D28" s="28"/>
      <c r="E28" s="28"/>
      <c r="F28" s="1"/>
      <c r="G28" s="1"/>
      <c r="H28" s="1"/>
      <c r="I28" s="10"/>
    </row>
    <row r="29" spans="1:12" x14ac:dyDescent="0.15">
      <c r="A29" s="11"/>
      <c r="B29" s="2"/>
      <c r="C29" s="2" t="s">
        <v>17</v>
      </c>
      <c r="D29" s="2" t="s">
        <v>18</v>
      </c>
      <c r="E29" s="2" t="s">
        <v>19</v>
      </c>
      <c r="F29" s="1"/>
      <c r="G29" s="16" t="s">
        <v>0</v>
      </c>
      <c r="H29" s="1"/>
      <c r="I29" s="16" t="s">
        <v>1</v>
      </c>
    </row>
    <row r="30" spans="1:12" ht="14.25" thickBot="1" x14ac:dyDescent="0.2">
      <c r="A30" s="11"/>
      <c r="B30" s="2">
        <v>1</v>
      </c>
      <c r="C30" s="18"/>
      <c r="D30" s="18"/>
      <c r="E30" s="21">
        <f>D30-C30</f>
        <v>0</v>
      </c>
      <c r="F30" s="1"/>
      <c r="G30" s="26">
        <f>SUM(E30:E34)</f>
        <v>0</v>
      </c>
      <c r="H30" s="1"/>
      <c r="I30" s="20">
        <f>IF(G30=0,0,IF(L30&lt;単価表!F2,単価表!K2,IF(AND(L30&gt;=単価表!F3,L30&lt;単価表!I3),単価表!K3,IF(AND(L30&gt;=単価表!F4,L30&lt;単価表!I4),単価表!K4,IF(AND(L30&gt;=単価表!F5,L30&lt;単価表!I5),単価表!K5,IF(AND(L30&gt;=単価表!F6,L30&lt;単価表!I6),単価表!K6,IF(AND(L30&gt;=単価表!F7,L30&lt;単価表!I7),単価表!K7,IF(AND(L30&gt;=単価表!F8,L30&lt;単価表!I8),単価表!K8,(L30-350)/50*920+7850))))))))</f>
        <v>0</v>
      </c>
      <c r="J30">
        <f>HOUR(G30)</f>
        <v>0</v>
      </c>
      <c r="K30" t="str">
        <f>IF(MINUTE(G30)=0,"00","50")</f>
        <v>00</v>
      </c>
      <c r="L30" t="str">
        <f>J30&amp;K30</f>
        <v>000</v>
      </c>
    </row>
    <row r="31" spans="1:12" x14ac:dyDescent="0.15">
      <c r="A31" s="11"/>
      <c r="B31" s="2">
        <v>2</v>
      </c>
      <c r="C31" s="18"/>
      <c r="D31" s="18"/>
      <c r="E31" s="21">
        <f t="shared" ref="E31:E34" si="2">D31-C31</f>
        <v>0</v>
      </c>
      <c r="F31" s="1"/>
      <c r="G31" s="1"/>
      <c r="H31" s="1"/>
      <c r="I31" s="10"/>
    </row>
    <row r="32" spans="1:12" x14ac:dyDescent="0.15">
      <c r="A32" s="11"/>
      <c r="B32" s="2">
        <v>3</v>
      </c>
      <c r="C32" s="18"/>
      <c r="D32" s="18"/>
      <c r="E32" s="21">
        <f t="shared" si="2"/>
        <v>0</v>
      </c>
      <c r="F32" s="1"/>
      <c r="G32" s="1"/>
      <c r="H32" s="1"/>
      <c r="I32" s="10"/>
    </row>
    <row r="33" spans="1:12" x14ac:dyDescent="0.15">
      <c r="A33" s="11"/>
      <c r="B33" s="2">
        <v>4</v>
      </c>
      <c r="C33" s="18"/>
      <c r="D33" s="18"/>
      <c r="E33" s="21">
        <f t="shared" si="2"/>
        <v>0</v>
      </c>
      <c r="F33" s="1"/>
      <c r="G33" s="1"/>
      <c r="H33" s="1"/>
      <c r="I33" s="10"/>
    </row>
    <row r="34" spans="1:12" ht="14.25" thickBot="1" x14ac:dyDescent="0.2">
      <c r="A34" s="12"/>
      <c r="B34" s="13">
        <v>5</v>
      </c>
      <c r="C34" s="19"/>
      <c r="D34" s="19"/>
      <c r="E34" s="22">
        <f t="shared" si="2"/>
        <v>0</v>
      </c>
      <c r="F34" s="14"/>
      <c r="G34" s="14"/>
      <c r="H34" s="14"/>
      <c r="I34" s="15"/>
    </row>
    <row r="35" spans="1:12" ht="14.25" thickBot="1" x14ac:dyDescent="0.2"/>
    <row r="36" spans="1:12" x14ac:dyDescent="0.15">
      <c r="A36" s="29"/>
      <c r="B36" s="27" t="s">
        <v>12</v>
      </c>
      <c r="C36" s="31"/>
      <c r="D36" s="27" t="s">
        <v>2</v>
      </c>
      <c r="E36" s="27" t="s">
        <v>16</v>
      </c>
      <c r="F36" s="8"/>
      <c r="G36" s="8"/>
      <c r="H36" s="8"/>
      <c r="I36" s="9"/>
    </row>
    <row r="37" spans="1:12" ht="14.25" thickBot="1" x14ac:dyDescent="0.2">
      <c r="A37" s="30"/>
      <c r="B37" s="28"/>
      <c r="C37" s="32"/>
      <c r="D37" s="28"/>
      <c r="E37" s="28"/>
      <c r="F37" s="1"/>
      <c r="G37" s="1"/>
      <c r="H37" s="1"/>
      <c r="I37" s="10"/>
    </row>
    <row r="38" spans="1:12" x14ac:dyDescent="0.15">
      <c r="A38" s="11"/>
      <c r="B38" s="2"/>
      <c r="C38" s="2" t="s">
        <v>17</v>
      </c>
      <c r="D38" s="2" t="s">
        <v>18</v>
      </c>
      <c r="E38" s="2" t="s">
        <v>19</v>
      </c>
      <c r="F38" s="1"/>
      <c r="G38" s="16" t="s">
        <v>0</v>
      </c>
      <c r="H38" s="1"/>
      <c r="I38" s="16" t="s">
        <v>1</v>
      </c>
    </row>
    <row r="39" spans="1:12" ht="14.25" thickBot="1" x14ac:dyDescent="0.2">
      <c r="A39" s="11"/>
      <c r="B39" s="2">
        <v>1</v>
      </c>
      <c r="C39" s="18"/>
      <c r="D39" s="18"/>
      <c r="E39" s="21">
        <f>D39-C39</f>
        <v>0</v>
      </c>
      <c r="F39" s="1"/>
      <c r="G39" s="26">
        <f>SUM(E39:E43)</f>
        <v>0</v>
      </c>
      <c r="H39" s="1"/>
      <c r="I39" s="20">
        <f>IF(G39=0,0,IF(L39&lt;単価表!F2,単価表!K2,IF(AND(L39&gt;=単価表!F3,L39&lt;単価表!I3),単価表!K3,IF(AND(L39&gt;=単価表!F4,L39&lt;単価表!I4),単価表!K4,IF(AND(L39&gt;=単価表!F5,L39&lt;単価表!I5),単価表!K5,IF(AND(L39&gt;=単価表!F6,L39&lt;単価表!I6),単価表!K6,IF(AND(L39&gt;=単価表!F7,L39&lt;単価表!I7),単価表!K7,IF(AND(L39&gt;=単価表!F8,L39&lt;単価表!I8),単価表!K8,(L39-350)/50*920+7850))))))))</f>
        <v>0</v>
      </c>
      <c r="J39">
        <f>HOUR(G39)</f>
        <v>0</v>
      </c>
      <c r="K39" t="str">
        <f>IF(MINUTE(G39)=0,"00","50")</f>
        <v>00</v>
      </c>
      <c r="L39" t="str">
        <f>J39&amp;K39</f>
        <v>000</v>
      </c>
    </row>
    <row r="40" spans="1:12" x14ac:dyDescent="0.15">
      <c r="A40" s="11"/>
      <c r="B40" s="2">
        <v>2</v>
      </c>
      <c r="C40" s="18"/>
      <c r="D40" s="18"/>
      <c r="E40" s="21">
        <f t="shared" ref="E40:E43" si="3">D40-C40</f>
        <v>0</v>
      </c>
      <c r="F40" s="1"/>
      <c r="G40" s="25"/>
      <c r="H40" s="1"/>
      <c r="I40" s="10"/>
    </row>
    <row r="41" spans="1:12" x14ac:dyDescent="0.15">
      <c r="A41" s="11"/>
      <c r="B41" s="2">
        <v>3</v>
      </c>
      <c r="C41" s="18"/>
      <c r="D41" s="18"/>
      <c r="E41" s="21">
        <f t="shared" si="3"/>
        <v>0</v>
      </c>
      <c r="F41" s="1"/>
      <c r="G41" s="1"/>
      <c r="H41" s="1"/>
      <c r="I41" s="10"/>
    </row>
    <row r="42" spans="1:12" x14ac:dyDescent="0.15">
      <c r="A42" s="11"/>
      <c r="B42" s="2">
        <v>4</v>
      </c>
      <c r="C42" s="18"/>
      <c r="D42" s="18"/>
      <c r="E42" s="21">
        <f t="shared" si="3"/>
        <v>0</v>
      </c>
      <c r="F42" s="1"/>
      <c r="G42" s="1"/>
      <c r="H42" s="1"/>
      <c r="I42" s="10"/>
    </row>
    <row r="43" spans="1:12" ht="14.25" thickBot="1" x14ac:dyDescent="0.2">
      <c r="A43" s="12"/>
      <c r="B43" s="13">
        <v>5</v>
      </c>
      <c r="C43" s="19"/>
      <c r="D43" s="19"/>
      <c r="E43" s="22">
        <f t="shared" si="3"/>
        <v>0</v>
      </c>
      <c r="F43" s="14"/>
      <c r="G43" s="14"/>
      <c r="H43" s="14"/>
      <c r="I43" s="15"/>
    </row>
    <row r="44" spans="1:12" ht="14.25" thickBot="1" x14ac:dyDescent="0.2"/>
    <row r="45" spans="1:12" x14ac:dyDescent="0.15">
      <c r="A45" s="29"/>
      <c r="B45" s="27" t="s">
        <v>12</v>
      </c>
      <c r="C45" s="31"/>
      <c r="D45" s="27" t="s">
        <v>2</v>
      </c>
      <c r="E45" s="27" t="s">
        <v>16</v>
      </c>
      <c r="F45" s="8"/>
      <c r="G45" s="8"/>
      <c r="H45" s="8"/>
      <c r="I45" s="9"/>
    </row>
    <row r="46" spans="1:12" ht="14.25" thickBot="1" x14ac:dyDescent="0.2">
      <c r="A46" s="30"/>
      <c r="B46" s="28"/>
      <c r="C46" s="32"/>
      <c r="D46" s="28"/>
      <c r="E46" s="28"/>
      <c r="F46" s="1"/>
      <c r="G46" s="1"/>
      <c r="H46" s="1"/>
      <c r="I46" s="10"/>
    </row>
    <row r="47" spans="1:12" x14ac:dyDescent="0.15">
      <c r="A47" s="11"/>
      <c r="B47" s="2"/>
      <c r="C47" s="2" t="s">
        <v>17</v>
      </c>
      <c r="D47" s="2" t="s">
        <v>18</v>
      </c>
      <c r="E47" s="2" t="s">
        <v>19</v>
      </c>
      <c r="F47" s="1"/>
      <c r="G47" s="16" t="s">
        <v>0</v>
      </c>
      <c r="H47" s="1"/>
      <c r="I47" s="16" t="s">
        <v>1</v>
      </c>
    </row>
    <row r="48" spans="1:12" ht="14.25" thickBot="1" x14ac:dyDescent="0.2">
      <c r="A48" s="11"/>
      <c r="B48" s="2">
        <v>1</v>
      </c>
      <c r="C48" s="18"/>
      <c r="D48" s="18"/>
      <c r="E48" s="21">
        <f>D48-C48</f>
        <v>0</v>
      </c>
      <c r="F48" s="1"/>
      <c r="G48" s="26">
        <f>SUM(E48:E52)</f>
        <v>0</v>
      </c>
      <c r="H48" s="1"/>
      <c r="I48" s="20">
        <f>IF(G48=0,0,IF(L48&lt;単価表!F2,単価表!K2,IF(AND(L48&gt;=単価表!F3,L48&lt;単価表!I3),単価表!K3,IF(AND(L48&gt;=単価表!F4,L48&lt;単価表!I4),単価表!K4,IF(AND(L48&gt;=単価表!F5,L48&lt;単価表!I5),単価表!K5,IF(AND(L48&gt;=単価表!F6,L48&lt;単価表!I6),単価表!K6,IF(AND(L48&gt;=単価表!F7,L48&lt;単価表!I7),単価表!K7,IF(AND(L48&gt;=単価表!F8,L48&lt;単価表!I8),単価表!K8,(L48-350)/50*920+7850))))))))</f>
        <v>0</v>
      </c>
      <c r="J48">
        <f>HOUR(G48)</f>
        <v>0</v>
      </c>
      <c r="K48" t="str">
        <f>IF(MINUTE(G48)=0,"00","50")</f>
        <v>00</v>
      </c>
      <c r="L48" t="str">
        <f>J48&amp;K48</f>
        <v>000</v>
      </c>
    </row>
    <row r="49" spans="1:9" x14ac:dyDescent="0.15">
      <c r="A49" s="11"/>
      <c r="B49" s="2">
        <v>2</v>
      </c>
      <c r="C49" s="18"/>
      <c r="D49" s="18"/>
      <c r="E49" s="21">
        <f t="shared" ref="E49:E52" si="4">D49-C49</f>
        <v>0</v>
      </c>
      <c r="F49" s="1"/>
      <c r="G49" s="1"/>
      <c r="H49" s="1"/>
      <c r="I49" s="10"/>
    </row>
    <row r="50" spans="1:9" x14ac:dyDescent="0.15">
      <c r="A50" s="11"/>
      <c r="B50" s="2">
        <v>3</v>
      </c>
      <c r="C50" s="18"/>
      <c r="D50" s="18"/>
      <c r="E50" s="21">
        <f t="shared" si="4"/>
        <v>0</v>
      </c>
      <c r="F50" s="1"/>
      <c r="G50" s="1"/>
      <c r="H50" s="1"/>
      <c r="I50" s="10"/>
    </row>
    <row r="51" spans="1:9" x14ac:dyDescent="0.15">
      <c r="A51" s="11"/>
      <c r="B51" s="2">
        <v>4</v>
      </c>
      <c r="C51" s="18"/>
      <c r="D51" s="18"/>
      <c r="E51" s="21">
        <f t="shared" si="4"/>
        <v>0</v>
      </c>
      <c r="F51" s="1"/>
      <c r="G51" s="1"/>
      <c r="H51" s="1"/>
      <c r="I51" s="10"/>
    </row>
    <row r="52" spans="1:9" ht="14.25" thickBot="1" x14ac:dyDescent="0.2">
      <c r="A52" s="12"/>
      <c r="B52" s="13">
        <v>5</v>
      </c>
      <c r="C52" s="19"/>
      <c r="D52" s="19"/>
      <c r="E52" s="22">
        <f t="shared" si="4"/>
        <v>0</v>
      </c>
      <c r="F52" s="14"/>
      <c r="G52" s="14"/>
      <c r="H52" s="14"/>
      <c r="I52" s="15"/>
    </row>
  </sheetData>
  <sheetProtection algorithmName="SHA-512" hashValue="wHD9PMQn6rT82U9mlzU35lHqqRzJjjxQBkKGwddKlNfX/Fnqvc/YXIRf7kGISEa5ZoqaDxTDVAKfXDaJCMa1cw==" saltValue="PGAwt20Zk5pqxNAaBMtBZA==" spinCount="100000" sheet="1" objects="1" scenarios="1"/>
  <mergeCells count="32">
    <mergeCell ref="A45:A46"/>
    <mergeCell ref="B45:B46"/>
    <mergeCell ref="C45:C46"/>
    <mergeCell ref="D45:D46"/>
    <mergeCell ref="E45:E46"/>
    <mergeCell ref="A2:I2"/>
    <mergeCell ref="B3:I3"/>
    <mergeCell ref="A5:C5"/>
    <mergeCell ref="A7:C7"/>
    <mergeCell ref="D7:I7"/>
    <mergeCell ref="D5:I5"/>
    <mergeCell ref="A1:L1"/>
    <mergeCell ref="A36:A37"/>
    <mergeCell ref="B36:B37"/>
    <mergeCell ref="C36:C37"/>
    <mergeCell ref="D36:D37"/>
    <mergeCell ref="E36:E37"/>
    <mergeCell ref="A18:A19"/>
    <mergeCell ref="B18:B19"/>
    <mergeCell ref="C18:C19"/>
    <mergeCell ref="D18:D19"/>
    <mergeCell ref="E18:E19"/>
    <mergeCell ref="A27:A28"/>
    <mergeCell ref="B27:B28"/>
    <mergeCell ref="C27:C28"/>
    <mergeCell ref="D27:D28"/>
    <mergeCell ref="E27:E28"/>
    <mergeCell ref="B9:B10"/>
    <mergeCell ref="A9:A10"/>
    <mergeCell ref="C9:C10"/>
    <mergeCell ref="D9:D10"/>
    <mergeCell ref="E9:E10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00" zoomScaleSheetLayoutView="100" workbookViewId="0">
      <selection activeCell="L12" sqref="L12"/>
    </sheetView>
  </sheetViews>
  <sheetFormatPr defaultRowHeight="13.5" x14ac:dyDescent="0.15"/>
  <cols>
    <col min="1" max="1" width="8.25" customWidth="1"/>
    <col min="2" max="2" width="5" customWidth="1"/>
    <col min="3" max="5" width="12.625" customWidth="1"/>
    <col min="6" max="6" width="5" customWidth="1"/>
    <col min="7" max="9" width="5" hidden="1" customWidth="1"/>
    <col min="10" max="10" width="12.625" customWidth="1"/>
    <col min="11" max="11" width="5" customWidth="1"/>
    <col min="12" max="12" width="14.125" customWidth="1"/>
    <col min="13" max="20" width="5" customWidth="1"/>
  </cols>
  <sheetData>
    <row r="1" spans="1:12" x14ac:dyDescent="0.1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1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15">
      <c r="A3" s="3"/>
      <c r="B3" s="34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x14ac:dyDescent="0.15">
      <c r="A5" s="35" t="s">
        <v>13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</row>
    <row r="6" spans="1:12" ht="9" customHeight="1" x14ac:dyDescent="0.15">
      <c r="A6" s="3"/>
      <c r="B6" s="3"/>
      <c r="C6" s="3"/>
      <c r="D6" s="3"/>
      <c r="E6" s="3"/>
      <c r="F6" s="3"/>
      <c r="G6" s="6"/>
      <c r="H6" s="6"/>
      <c r="I6" s="6"/>
      <c r="J6" s="3"/>
      <c r="K6" s="3"/>
      <c r="L6" s="3"/>
    </row>
    <row r="7" spans="1:12" x14ac:dyDescent="0.15">
      <c r="A7" s="35" t="s">
        <v>14</v>
      </c>
      <c r="B7" s="35"/>
      <c r="C7" s="35"/>
      <c r="D7" s="36"/>
      <c r="E7" s="36"/>
      <c r="F7" s="36"/>
      <c r="G7" s="36"/>
      <c r="H7" s="36"/>
      <c r="I7" s="36"/>
      <c r="J7" s="36"/>
      <c r="K7" s="36"/>
      <c r="L7" s="36"/>
    </row>
    <row r="8" spans="1:12" ht="14.25" thickBot="1" x14ac:dyDescent="0.2"/>
    <row r="9" spans="1:12" x14ac:dyDescent="0.15">
      <c r="A9" s="29"/>
      <c r="B9" s="27" t="s">
        <v>12</v>
      </c>
      <c r="C9" s="31"/>
      <c r="D9" s="27" t="s">
        <v>2</v>
      </c>
      <c r="E9" s="27" t="s">
        <v>16</v>
      </c>
      <c r="F9" s="8"/>
      <c r="G9" s="8"/>
      <c r="H9" s="8"/>
      <c r="I9" s="8"/>
      <c r="J9" s="8"/>
      <c r="K9" s="8"/>
      <c r="L9" s="9"/>
    </row>
    <row r="10" spans="1:12" ht="14.25" thickBot="1" x14ac:dyDescent="0.2">
      <c r="A10" s="30"/>
      <c r="B10" s="28"/>
      <c r="C10" s="32"/>
      <c r="D10" s="28"/>
      <c r="E10" s="28"/>
      <c r="F10" s="1"/>
      <c r="G10" s="1"/>
      <c r="H10" s="1"/>
      <c r="I10" s="1"/>
      <c r="J10" s="1"/>
      <c r="K10" s="1"/>
      <c r="L10" s="10"/>
    </row>
    <row r="11" spans="1:12" x14ac:dyDescent="0.15">
      <c r="A11" s="11"/>
      <c r="B11" s="2"/>
      <c r="C11" s="2" t="s">
        <v>17</v>
      </c>
      <c r="D11" s="2" t="s">
        <v>18</v>
      </c>
      <c r="E11" s="2" t="s">
        <v>19</v>
      </c>
      <c r="F11" s="1"/>
      <c r="G11" s="1"/>
      <c r="H11" s="1"/>
      <c r="I11" s="1"/>
      <c r="J11" s="17" t="s">
        <v>1</v>
      </c>
      <c r="K11" s="1"/>
      <c r="L11" s="16" t="s">
        <v>26</v>
      </c>
    </row>
    <row r="12" spans="1:12" ht="14.25" thickBot="1" x14ac:dyDescent="0.2">
      <c r="A12" s="11"/>
      <c r="B12" s="2">
        <v>1</v>
      </c>
      <c r="C12" s="18"/>
      <c r="D12" s="18"/>
      <c r="E12" s="21">
        <f>D12-C12</f>
        <v>0</v>
      </c>
      <c r="F12" s="1"/>
      <c r="G12" s="1">
        <f>HOUR(E12)</f>
        <v>0</v>
      </c>
      <c r="H12" s="1" t="str">
        <f>IF(MINUTE(E12)=0,"00","50")</f>
        <v>00</v>
      </c>
      <c r="I12" s="1" t="str">
        <f>G12&amp;H12</f>
        <v>000</v>
      </c>
      <c r="J12" s="23">
        <f>IF(I12="000",0,IF(I12&lt;単価表!$F$2,単価表!$L$2,IF(AND(I12&gt;=単価表!$F$3,I12&lt;単価表!$I$3),単価表!$L$3,IF(AND(I12&gt;=単価表!$F$4,I12&lt;単価表!$I$4),単価表!$L$4,IF(AND(I12&gt;=単価表!$F$5,I12&lt;単価表!$I$5),単価表!$L$5,IF(AND(I12&gt;=単価表!$F$6,I12&lt;単価表!$I$6),単価表!$L$6,(I12-250)/50*700+6740))))))</f>
        <v>0</v>
      </c>
      <c r="K12" s="1"/>
      <c r="L12" s="20">
        <f>SUM(J12:J16)</f>
        <v>0</v>
      </c>
    </row>
    <row r="13" spans="1:12" x14ac:dyDescent="0.15">
      <c r="A13" s="11"/>
      <c r="B13" s="2">
        <v>2</v>
      </c>
      <c r="C13" s="18"/>
      <c r="D13" s="18"/>
      <c r="E13" s="21">
        <f t="shared" ref="E13:E16" si="0">D13-C13</f>
        <v>0</v>
      </c>
      <c r="F13" s="1"/>
      <c r="G13" s="1">
        <f t="shared" ref="G13" si="1">HOUR(E13)</f>
        <v>0</v>
      </c>
      <c r="H13" s="1" t="str">
        <f t="shared" ref="H13" si="2">IF(MINUTE(E13)=0,"00","50")</f>
        <v>00</v>
      </c>
      <c r="I13" s="1" t="str">
        <f t="shared" ref="I13" si="3">G13&amp;H13</f>
        <v>000</v>
      </c>
      <c r="J13" s="23">
        <f>IF(I13="000",0,IF(I13&lt;単価表!$F$2,単価表!$L$2,IF(AND(I13&gt;=単価表!$F$3,I13&lt;単価表!$I$3),単価表!$L$3,IF(AND(I13&gt;=単価表!$F$4,I13&lt;単価表!$I$4),単価表!$L$4,IF(AND(I13&gt;=単価表!$F$5,I13&lt;単価表!$I$5),単価表!$L$5,IF(AND(I13&gt;=単価表!$F$6,I13&lt;単価表!$I$6),単価表!$L$6,(I13-250)/50*700+6740))))))</f>
        <v>0</v>
      </c>
      <c r="K13" s="1"/>
      <c r="L13" s="10"/>
    </row>
    <row r="14" spans="1:12" x14ac:dyDescent="0.15">
      <c r="A14" s="11"/>
      <c r="B14" s="2">
        <v>3</v>
      </c>
      <c r="C14" s="18"/>
      <c r="D14" s="18"/>
      <c r="E14" s="21">
        <f t="shared" si="0"/>
        <v>0</v>
      </c>
      <c r="F14" s="1"/>
      <c r="G14" s="1">
        <f>HOUR(E14)</f>
        <v>0</v>
      </c>
      <c r="H14" s="1" t="str">
        <f>IF(MINUTE(E14)=0,"00","50")</f>
        <v>00</v>
      </c>
      <c r="I14" s="1" t="str">
        <f>G14&amp;H14</f>
        <v>000</v>
      </c>
      <c r="J14" s="23">
        <f>IF(I14="000",0,IF(I14&lt;単価表!$F$2,単価表!$L$2,IF(AND(I14&gt;=単価表!$F$3,I14&lt;単価表!$I$3),単価表!$L$3,IF(AND(I14&gt;=単価表!$F$4,I14&lt;単価表!$I$4),単価表!$L$4,IF(AND(I14&gt;=単価表!$F$5,I14&lt;単価表!$I$5),単価表!$L$5,IF(AND(I14&gt;=単価表!$F$6,I14&lt;単価表!$I$6),単価表!$L$6,(I14-250)/50*700+6740))))))</f>
        <v>0</v>
      </c>
      <c r="K14" s="1"/>
      <c r="L14" s="10"/>
    </row>
    <row r="15" spans="1:12" x14ac:dyDescent="0.15">
      <c r="A15" s="11"/>
      <c r="B15" s="2">
        <v>4</v>
      </c>
      <c r="C15" s="18"/>
      <c r="D15" s="18"/>
      <c r="E15" s="21">
        <f t="shared" si="0"/>
        <v>0</v>
      </c>
      <c r="F15" s="1"/>
      <c r="G15" s="1">
        <f t="shared" ref="G15:G16" si="4">HOUR(E15)</f>
        <v>0</v>
      </c>
      <c r="H15" s="1" t="str">
        <f t="shared" ref="H15:H16" si="5">IF(MINUTE(E15)=0,"00","50")</f>
        <v>00</v>
      </c>
      <c r="I15" s="1" t="str">
        <f t="shared" ref="I15:I16" si="6">G15&amp;H15</f>
        <v>000</v>
      </c>
      <c r="J15" s="23">
        <f>IF(I15="000",0,IF(I15&lt;単価表!$F$2,単価表!$L$2,IF(AND(I15&gt;=単価表!$F$3,I15&lt;単価表!$I$3),単価表!$L$3,IF(AND(I15&gt;=単価表!$F$4,I15&lt;単価表!$I$4),単価表!$L$4,IF(AND(I15&gt;=単価表!$F$5,I15&lt;単価表!$I$5),単価表!$L$5,IF(AND(I15&gt;=単価表!$F$6,I15&lt;単価表!$I$6),単価表!$L$6,(I15-250)/50*700+6740))))))</f>
        <v>0</v>
      </c>
      <c r="K15" s="1"/>
      <c r="L15" s="10"/>
    </row>
    <row r="16" spans="1:12" ht="14.25" thickBot="1" x14ac:dyDescent="0.2">
      <c r="A16" s="12"/>
      <c r="B16" s="13">
        <v>5</v>
      </c>
      <c r="C16" s="19"/>
      <c r="D16" s="19"/>
      <c r="E16" s="22">
        <f t="shared" si="0"/>
        <v>0</v>
      </c>
      <c r="F16" s="14"/>
      <c r="G16" s="14">
        <f t="shared" si="4"/>
        <v>0</v>
      </c>
      <c r="H16" s="14" t="str">
        <f t="shared" si="5"/>
        <v>00</v>
      </c>
      <c r="I16" s="14" t="str">
        <f t="shared" si="6"/>
        <v>000</v>
      </c>
      <c r="J16" s="24">
        <f>IF(I16="000",0,IF(I16&lt;単価表!$F$2,単価表!$L$2,IF(AND(I16&gt;=単価表!$F$3,I16&lt;単価表!$I$3),単価表!$L$3,IF(AND(I16&gt;=単価表!$F$4,I16&lt;単価表!$I$4),単価表!$L$4,IF(AND(I16&gt;=単価表!$F$5,I16&lt;単価表!$I$5),単価表!$L$5,IF(AND(I16&gt;=単価表!$F$6,I16&lt;単価表!$I$6),単価表!$L$6,(I16-250)/50*700+6740))))))</f>
        <v>0</v>
      </c>
      <c r="K16" s="14"/>
      <c r="L16" s="15"/>
    </row>
    <row r="17" spans="1:12" ht="14.25" thickBot="1" x14ac:dyDescent="0.2"/>
    <row r="18" spans="1:12" x14ac:dyDescent="0.15">
      <c r="A18" s="29"/>
      <c r="B18" s="27" t="s">
        <v>12</v>
      </c>
      <c r="C18" s="31"/>
      <c r="D18" s="27" t="s">
        <v>2</v>
      </c>
      <c r="E18" s="27" t="s">
        <v>16</v>
      </c>
      <c r="F18" s="8"/>
      <c r="G18" s="8"/>
      <c r="H18" s="8"/>
      <c r="I18" s="8"/>
      <c r="J18" s="8"/>
      <c r="K18" s="8"/>
      <c r="L18" s="9"/>
    </row>
    <row r="19" spans="1:12" ht="14.25" thickBot="1" x14ac:dyDescent="0.2">
      <c r="A19" s="30"/>
      <c r="B19" s="28"/>
      <c r="C19" s="32"/>
      <c r="D19" s="28"/>
      <c r="E19" s="28"/>
      <c r="F19" s="1"/>
      <c r="G19" s="1"/>
      <c r="H19" s="1"/>
      <c r="I19" s="1"/>
      <c r="J19" s="1"/>
      <c r="K19" s="1"/>
      <c r="L19" s="10"/>
    </row>
    <row r="20" spans="1:12" x14ac:dyDescent="0.15">
      <c r="A20" s="11"/>
      <c r="B20" s="2"/>
      <c r="C20" s="2" t="s">
        <v>17</v>
      </c>
      <c r="D20" s="2" t="s">
        <v>18</v>
      </c>
      <c r="E20" s="2" t="s">
        <v>19</v>
      </c>
      <c r="F20" s="1"/>
      <c r="G20" s="1"/>
      <c r="H20" s="1"/>
      <c r="I20" s="1"/>
      <c r="J20" s="17" t="s">
        <v>1</v>
      </c>
      <c r="K20" s="1"/>
      <c r="L20" s="16" t="s">
        <v>26</v>
      </c>
    </row>
    <row r="21" spans="1:12" ht="14.25" thickBot="1" x14ac:dyDescent="0.2">
      <c r="A21" s="11"/>
      <c r="B21" s="2">
        <v>1</v>
      </c>
      <c r="C21" s="18"/>
      <c r="D21" s="18"/>
      <c r="E21" s="21">
        <f>D21-C21</f>
        <v>0</v>
      </c>
      <c r="F21" s="1"/>
      <c r="G21" s="1">
        <f>HOUR(E21)</f>
        <v>0</v>
      </c>
      <c r="H21" s="1" t="str">
        <f>IF(MINUTE(E21)=0,"00","50")</f>
        <v>00</v>
      </c>
      <c r="I21" s="1" t="str">
        <f>G21&amp;H21</f>
        <v>000</v>
      </c>
      <c r="J21" s="23">
        <f>IF(I21="000",0,IF(I21&lt;単価表!$F$2,単価表!$L$2,IF(AND(I21&gt;=単価表!$F$3,I21&lt;単価表!$I$3),単価表!$L$3,IF(AND(I21&gt;=単価表!$F$4,I21&lt;単価表!$I$4),単価表!$L$4,IF(AND(I21&gt;=単価表!$F$5,I21&lt;単価表!$I$5),単価表!$L$5,IF(AND(I21&gt;=単価表!$F$6,I21&lt;単価表!$I$6),単価表!$L$6,(I21-250)/50*700+6740))))))</f>
        <v>0</v>
      </c>
      <c r="K21" s="1"/>
      <c r="L21" s="20">
        <f>SUM(J21:J25)</f>
        <v>0</v>
      </c>
    </row>
    <row r="22" spans="1:12" x14ac:dyDescent="0.15">
      <c r="A22" s="11"/>
      <c r="B22" s="2">
        <v>2</v>
      </c>
      <c r="C22" s="18"/>
      <c r="D22" s="18"/>
      <c r="E22" s="21">
        <f t="shared" ref="E22:E25" si="7">D22-C22</f>
        <v>0</v>
      </c>
      <c r="F22" s="1"/>
      <c r="G22" s="1">
        <f t="shared" ref="G22" si="8">HOUR(E22)</f>
        <v>0</v>
      </c>
      <c r="H22" s="1" t="str">
        <f t="shared" ref="H22" si="9">IF(MINUTE(E22)=0,"00","50")</f>
        <v>00</v>
      </c>
      <c r="I22" s="1" t="str">
        <f t="shared" ref="I22" si="10">G22&amp;H22</f>
        <v>000</v>
      </c>
      <c r="J22" s="23">
        <f>IF(I22="000",0,IF(I22&lt;単価表!$F$2,単価表!$L$2,IF(AND(I22&gt;=単価表!$F$3,I22&lt;単価表!$I$3),単価表!$L$3,IF(AND(I22&gt;=単価表!$F$4,I22&lt;単価表!$I$4),単価表!$L$4,IF(AND(I22&gt;=単価表!$F$5,I22&lt;単価表!$I$5),単価表!$L$5,IF(AND(I22&gt;=単価表!$F$6,I22&lt;単価表!$I$6),単価表!$L$6,(I22-250)/50*700+6740))))))</f>
        <v>0</v>
      </c>
      <c r="K22" s="1"/>
      <c r="L22" s="10"/>
    </row>
    <row r="23" spans="1:12" x14ac:dyDescent="0.15">
      <c r="A23" s="11"/>
      <c r="B23" s="2">
        <v>3</v>
      </c>
      <c r="C23" s="18"/>
      <c r="D23" s="18"/>
      <c r="E23" s="21">
        <f t="shared" si="7"/>
        <v>0</v>
      </c>
      <c r="F23" s="1"/>
      <c r="G23" s="1">
        <f>HOUR(E23)</f>
        <v>0</v>
      </c>
      <c r="H23" s="1" t="str">
        <f>IF(MINUTE(E23)=0,"00","50")</f>
        <v>00</v>
      </c>
      <c r="I23" s="1" t="str">
        <f>G23&amp;H23</f>
        <v>000</v>
      </c>
      <c r="J23" s="23">
        <f>IF(I23="000",0,IF(I23&lt;単価表!$F$2,単価表!$L$2,IF(AND(I23&gt;=単価表!$F$3,I23&lt;単価表!$I$3),単価表!$L$3,IF(AND(I23&gt;=単価表!$F$4,I23&lt;単価表!$I$4),単価表!$L$4,IF(AND(I23&gt;=単価表!$F$5,I23&lt;単価表!$I$5),単価表!$L$5,IF(AND(I23&gt;=単価表!$F$6,I23&lt;単価表!$I$6),単価表!$L$6,(I23-250)/50*700+6740))))))</f>
        <v>0</v>
      </c>
      <c r="K23" s="1"/>
      <c r="L23" s="10"/>
    </row>
    <row r="24" spans="1:12" x14ac:dyDescent="0.15">
      <c r="A24" s="11"/>
      <c r="B24" s="2">
        <v>4</v>
      </c>
      <c r="C24" s="18"/>
      <c r="D24" s="18"/>
      <c r="E24" s="21">
        <f t="shared" si="7"/>
        <v>0</v>
      </c>
      <c r="F24" s="1"/>
      <c r="G24" s="1">
        <f t="shared" ref="G24:G25" si="11">HOUR(E24)</f>
        <v>0</v>
      </c>
      <c r="H24" s="1" t="str">
        <f t="shared" ref="H24:H25" si="12">IF(MINUTE(E24)=0,"00","50")</f>
        <v>00</v>
      </c>
      <c r="I24" s="1" t="str">
        <f t="shared" ref="I24:I25" si="13">G24&amp;H24</f>
        <v>000</v>
      </c>
      <c r="J24" s="23">
        <f>IF(I24="000",0,IF(I24&lt;単価表!$F$2,単価表!$L$2,IF(AND(I24&gt;=単価表!$F$3,I24&lt;単価表!$I$3),単価表!$L$3,IF(AND(I24&gt;=単価表!$F$4,I24&lt;単価表!$I$4),単価表!$L$4,IF(AND(I24&gt;=単価表!$F$5,I24&lt;単価表!$I$5),単価表!$L$5,IF(AND(I24&gt;=単価表!$F$6,I24&lt;単価表!$I$6),単価表!$L$6,(I24-250)/50*700+6740))))))</f>
        <v>0</v>
      </c>
      <c r="K24" s="1"/>
      <c r="L24" s="10"/>
    </row>
    <row r="25" spans="1:12" ht="14.25" thickBot="1" x14ac:dyDescent="0.2">
      <c r="A25" s="12"/>
      <c r="B25" s="13">
        <v>5</v>
      </c>
      <c r="C25" s="19"/>
      <c r="D25" s="19"/>
      <c r="E25" s="22">
        <f t="shared" si="7"/>
        <v>0</v>
      </c>
      <c r="F25" s="14"/>
      <c r="G25" s="14">
        <f t="shared" si="11"/>
        <v>0</v>
      </c>
      <c r="H25" s="14" t="str">
        <f t="shared" si="12"/>
        <v>00</v>
      </c>
      <c r="I25" s="14" t="str">
        <f t="shared" si="13"/>
        <v>000</v>
      </c>
      <c r="J25" s="24">
        <f>IF(I25="000",0,IF(I25&lt;単価表!$F$2,単価表!$L$2,IF(AND(I25&gt;=単価表!$F$3,I25&lt;単価表!$I$3),単価表!$L$3,IF(AND(I25&gt;=単価表!$F$4,I25&lt;単価表!$I$4),単価表!$L$4,IF(AND(I25&gt;=単価表!$F$5,I25&lt;単価表!$I$5),単価表!$L$5,IF(AND(I25&gt;=単価表!$F$6,I25&lt;単価表!$I$6),単価表!$L$6,(I25-250)/50*700+6740))))))</f>
        <v>0</v>
      </c>
      <c r="K25" s="14"/>
      <c r="L25" s="15"/>
    </row>
    <row r="26" spans="1:12" ht="14.25" thickBot="1" x14ac:dyDescent="0.2"/>
    <row r="27" spans="1:12" x14ac:dyDescent="0.15">
      <c r="A27" s="29"/>
      <c r="B27" s="27" t="s">
        <v>12</v>
      </c>
      <c r="C27" s="31"/>
      <c r="D27" s="27" t="s">
        <v>2</v>
      </c>
      <c r="E27" s="27" t="s">
        <v>16</v>
      </c>
      <c r="F27" s="8"/>
      <c r="G27" s="8"/>
      <c r="H27" s="8"/>
      <c r="I27" s="8"/>
      <c r="J27" s="8"/>
      <c r="K27" s="8"/>
      <c r="L27" s="9"/>
    </row>
    <row r="28" spans="1:12" ht="14.25" thickBot="1" x14ac:dyDescent="0.2">
      <c r="A28" s="30"/>
      <c r="B28" s="28"/>
      <c r="C28" s="32"/>
      <c r="D28" s="28"/>
      <c r="E28" s="28"/>
      <c r="F28" s="1"/>
      <c r="G28" s="1"/>
      <c r="H28" s="1"/>
      <c r="I28" s="1"/>
      <c r="J28" s="1"/>
      <c r="K28" s="1"/>
      <c r="L28" s="10"/>
    </row>
    <row r="29" spans="1:12" x14ac:dyDescent="0.15">
      <c r="A29" s="11"/>
      <c r="B29" s="2"/>
      <c r="C29" s="2" t="s">
        <v>17</v>
      </c>
      <c r="D29" s="2" t="s">
        <v>18</v>
      </c>
      <c r="E29" s="2" t="s">
        <v>19</v>
      </c>
      <c r="F29" s="1"/>
      <c r="G29" s="1"/>
      <c r="H29" s="1"/>
      <c r="I29" s="1"/>
      <c r="J29" s="17" t="s">
        <v>1</v>
      </c>
      <c r="K29" s="1"/>
      <c r="L29" s="16" t="s">
        <v>26</v>
      </c>
    </row>
    <row r="30" spans="1:12" ht="14.25" thickBot="1" x14ac:dyDescent="0.2">
      <c r="A30" s="11"/>
      <c r="B30" s="2">
        <v>1</v>
      </c>
      <c r="C30" s="18"/>
      <c r="D30" s="18"/>
      <c r="E30" s="21">
        <f>D30-C30</f>
        <v>0</v>
      </c>
      <c r="F30" s="1"/>
      <c r="G30" s="1">
        <f>HOUR(E30)</f>
        <v>0</v>
      </c>
      <c r="H30" s="1" t="str">
        <f>IF(MINUTE(E30)=0,"00","50")</f>
        <v>00</v>
      </c>
      <c r="I30" s="1" t="str">
        <f>G30&amp;H30</f>
        <v>000</v>
      </c>
      <c r="J30" s="23">
        <f>IF(I30="000",0,IF(I30&lt;単価表!$F$2,単価表!$L$2,IF(AND(I30&gt;=単価表!$F$3,I30&lt;単価表!$I$3),単価表!$L$3,IF(AND(I30&gt;=単価表!$F$4,I30&lt;単価表!$I$4),単価表!$L$4,IF(AND(I30&gt;=単価表!$F$5,I30&lt;単価表!$I$5),単価表!$L$5,IF(AND(I30&gt;=単価表!$F$6,I30&lt;単価表!$I$6),単価表!$L$6,(I30-250)/50*700+6740))))))</f>
        <v>0</v>
      </c>
      <c r="K30" s="1"/>
      <c r="L30" s="20">
        <f>SUM(J30:J34)</f>
        <v>0</v>
      </c>
    </row>
    <row r="31" spans="1:12" x14ac:dyDescent="0.15">
      <c r="A31" s="11"/>
      <c r="B31" s="2">
        <v>2</v>
      </c>
      <c r="C31" s="18"/>
      <c r="D31" s="18"/>
      <c r="E31" s="21">
        <f t="shared" ref="E31:E34" si="14">D31-C31</f>
        <v>0</v>
      </c>
      <c r="F31" s="1"/>
      <c r="G31" s="1">
        <f t="shared" ref="G31" si="15">HOUR(E31)</f>
        <v>0</v>
      </c>
      <c r="H31" s="1" t="str">
        <f t="shared" ref="H31" si="16">IF(MINUTE(E31)=0,"00","50")</f>
        <v>00</v>
      </c>
      <c r="I31" s="1" t="str">
        <f t="shared" ref="I31" si="17">G31&amp;H31</f>
        <v>000</v>
      </c>
      <c r="J31" s="23">
        <f>IF(I31="000",0,IF(I31&lt;単価表!$F$2,単価表!$L$2,IF(AND(I31&gt;=単価表!$F$3,I31&lt;単価表!$I$3),単価表!$L$3,IF(AND(I31&gt;=単価表!$F$4,I31&lt;単価表!$I$4),単価表!$L$4,IF(AND(I31&gt;=単価表!$F$5,I31&lt;単価表!$I$5),単価表!$L$5,IF(AND(I31&gt;=単価表!$F$6,I31&lt;単価表!$I$6),単価表!$L$6,(I31-250)/50*700+6740))))))</f>
        <v>0</v>
      </c>
      <c r="K31" s="1"/>
      <c r="L31" s="10"/>
    </row>
    <row r="32" spans="1:12" x14ac:dyDescent="0.15">
      <c r="A32" s="11"/>
      <c r="B32" s="2">
        <v>3</v>
      </c>
      <c r="C32" s="18"/>
      <c r="D32" s="18"/>
      <c r="E32" s="21">
        <f t="shared" si="14"/>
        <v>0</v>
      </c>
      <c r="F32" s="1"/>
      <c r="G32" s="1">
        <f>HOUR(E32)</f>
        <v>0</v>
      </c>
      <c r="H32" s="1" t="str">
        <f>IF(MINUTE(E32)=0,"00","50")</f>
        <v>00</v>
      </c>
      <c r="I32" s="1" t="str">
        <f>G32&amp;H32</f>
        <v>000</v>
      </c>
      <c r="J32" s="23">
        <f>IF(I32="000",0,IF(I32&lt;単価表!$F$2,単価表!$L$2,IF(AND(I32&gt;=単価表!$F$3,I32&lt;単価表!$I$3),単価表!$L$3,IF(AND(I32&gt;=単価表!$F$4,I32&lt;単価表!$I$4),単価表!$L$4,IF(AND(I32&gt;=単価表!$F$5,I32&lt;単価表!$I$5),単価表!$L$5,IF(AND(I32&gt;=単価表!$F$6,I32&lt;単価表!$I$6),単価表!$L$6,(I32-250)/50*700+6740))))))</f>
        <v>0</v>
      </c>
      <c r="K32" s="1"/>
      <c r="L32" s="10"/>
    </row>
    <row r="33" spans="1:12" x14ac:dyDescent="0.15">
      <c r="A33" s="11"/>
      <c r="B33" s="2">
        <v>4</v>
      </c>
      <c r="C33" s="18"/>
      <c r="D33" s="18"/>
      <c r="E33" s="21">
        <f t="shared" si="14"/>
        <v>0</v>
      </c>
      <c r="F33" s="1"/>
      <c r="G33" s="1">
        <f t="shared" ref="G33:G34" si="18">HOUR(E33)</f>
        <v>0</v>
      </c>
      <c r="H33" s="1" t="str">
        <f t="shared" ref="H33:H34" si="19">IF(MINUTE(E33)=0,"00","50")</f>
        <v>00</v>
      </c>
      <c r="I33" s="1" t="str">
        <f t="shared" ref="I33:I34" si="20">G33&amp;H33</f>
        <v>000</v>
      </c>
      <c r="J33" s="23">
        <f>IF(I33="000",0,IF(I33&lt;単価表!$F$2,単価表!$L$2,IF(AND(I33&gt;=単価表!$F$3,I33&lt;単価表!$I$3),単価表!$L$3,IF(AND(I33&gt;=単価表!$F$4,I33&lt;単価表!$I$4),単価表!$L$4,IF(AND(I33&gt;=単価表!$F$5,I33&lt;単価表!$I$5),単価表!$L$5,IF(AND(I33&gt;=単価表!$F$6,I33&lt;単価表!$I$6),単価表!$L$6,(I33-250)/50*700+6740))))))</f>
        <v>0</v>
      </c>
      <c r="K33" s="1"/>
      <c r="L33" s="10"/>
    </row>
    <row r="34" spans="1:12" ht="14.25" thickBot="1" x14ac:dyDescent="0.2">
      <c r="A34" s="12"/>
      <c r="B34" s="13">
        <v>5</v>
      </c>
      <c r="C34" s="19"/>
      <c r="D34" s="19"/>
      <c r="E34" s="22">
        <f t="shared" si="14"/>
        <v>0</v>
      </c>
      <c r="F34" s="14"/>
      <c r="G34" s="14">
        <f t="shared" si="18"/>
        <v>0</v>
      </c>
      <c r="H34" s="14" t="str">
        <f t="shared" si="19"/>
        <v>00</v>
      </c>
      <c r="I34" s="14" t="str">
        <f t="shared" si="20"/>
        <v>000</v>
      </c>
      <c r="J34" s="24">
        <f>IF(I34="000",0,IF(I34&lt;単価表!$F$2,単価表!$L$2,IF(AND(I34&gt;=単価表!$F$3,I34&lt;単価表!$I$3),単価表!$L$3,IF(AND(I34&gt;=単価表!$F$4,I34&lt;単価表!$I$4),単価表!$L$4,IF(AND(I34&gt;=単価表!$F$5,I34&lt;単価表!$I$5),単価表!$L$5,IF(AND(I34&gt;=単価表!$F$6,I34&lt;単価表!$I$6),単価表!$L$6,(I34-250)/50*700+6740))))))</f>
        <v>0</v>
      </c>
      <c r="K34" s="14"/>
      <c r="L34" s="15"/>
    </row>
    <row r="35" spans="1:12" ht="14.25" thickBot="1" x14ac:dyDescent="0.2"/>
    <row r="36" spans="1:12" x14ac:dyDescent="0.15">
      <c r="A36" s="29"/>
      <c r="B36" s="27" t="s">
        <v>12</v>
      </c>
      <c r="C36" s="31"/>
      <c r="D36" s="27" t="s">
        <v>2</v>
      </c>
      <c r="E36" s="27" t="s">
        <v>16</v>
      </c>
      <c r="F36" s="8"/>
      <c r="G36" s="8"/>
      <c r="H36" s="8"/>
      <c r="I36" s="8"/>
      <c r="J36" s="8"/>
      <c r="K36" s="8"/>
      <c r="L36" s="9"/>
    </row>
    <row r="37" spans="1:12" ht="14.25" thickBot="1" x14ac:dyDescent="0.2">
      <c r="A37" s="30"/>
      <c r="B37" s="28"/>
      <c r="C37" s="32"/>
      <c r="D37" s="28"/>
      <c r="E37" s="28"/>
      <c r="F37" s="1"/>
      <c r="G37" s="1"/>
      <c r="H37" s="1"/>
      <c r="I37" s="1"/>
      <c r="J37" s="1"/>
      <c r="K37" s="1"/>
      <c r="L37" s="10"/>
    </row>
    <row r="38" spans="1:12" x14ac:dyDescent="0.15">
      <c r="A38" s="11"/>
      <c r="B38" s="2"/>
      <c r="C38" s="2" t="s">
        <v>17</v>
      </c>
      <c r="D38" s="2" t="s">
        <v>18</v>
      </c>
      <c r="E38" s="2" t="s">
        <v>19</v>
      </c>
      <c r="F38" s="1"/>
      <c r="G38" s="1"/>
      <c r="H38" s="1"/>
      <c r="I38" s="1"/>
      <c r="J38" s="17" t="s">
        <v>1</v>
      </c>
      <c r="K38" s="1"/>
      <c r="L38" s="16" t="s">
        <v>26</v>
      </c>
    </row>
    <row r="39" spans="1:12" ht="14.25" thickBot="1" x14ac:dyDescent="0.2">
      <c r="A39" s="11"/>
      <c r="B39" s="2">
        <v>1</v>
      </c>
      <c r="C39" s="18"/>
      <c r="D39" s="18"/>
      <c r="E39" s="21">
        <f>D39-C39</f>
        <v>0</v>
      </c>
      <c r="F39" s="1"/>
      <c r="G39" s="1">
        <f>HOUR(E39)</f>
        <v>0</v>
      </c>
      <c r="H39" s="1" t="str">
        <f>IF(MINUTE(E39)=0,"00","50")</f>
        <v>00</v>
      </c>
      <c r="I39" s="1" t="str">
        <f>G39&amp;H39</f>
        <v>000</v>
      </c>
      <c r="J39" s="23">
        <f>IF(I39="000",0,IF(I39&lt;単価表!$F$2,単価表!$L$2,IF(AND(I39&gt;=単価表!$F$3,I39&lt;単価表!$I$3),単価表!$L$3,IF(AND(I39&gt;=単価表!$F$4,I39&lt;単価表!$I$4),単価表!$L$4,IF(AND(I39&gt;=単価表!$F$5,I39&lt;単価表!$I$5),単価表!$L$5,IF(AND(I39&gt;=単価表!$F$6,I39&lt;単価表!$I$6),単価表!$L$6,(I39-250)/50*700+6740))))))</f>
        <v>0</v>
      </c>
      <c r="K39" s="1"/>
      <c r="L39" s="20">
        <f>SUM(J39:J43)</f>
        <v>0</v>
      </c>
    </row>
    <row r="40" spans="1:12" x14ac:dyDescent="0.15">
      <c r="A40" s="11"/>
      <c r="B40" s="2">
        <v>2</v>
      </c>
      <c r="C40" s="18"/>
      <c r="D40" s="18"/>
      <c r="E40" s="21">
        <f t="shared" ref="E40:E43" si="21">D40-C40</f>
        <v>0</v>
      </c>
      <c r="F40" s="1"/>
      <c r="G40" s="1">
        <f t="shared" ref="G40" si="22">HOUR(E40)</f>
        <v>0</v>
      </c>
      <c r="H40" s="1" t="str">
        <f t="shared" ref="H40" si="23">IF(MINUTE(E40)=0,"00","50")</f>
        <v>00</v>
      </c>
      <c r="I40" s="1" t="str">
        <f t="shared" ref="I40" si="24">G40&amp;H40</f>
        <v>000</v>
      </c>
      <c r="J40" s="23">
        <f>IF(I40="000",0,IF(I40&lt;単価表!$F$2,単価表!$L$2,IF(AND(I40&gt;=単価表!$F$3,I40&lt;単価表!$I$3),単価表!$L$3,IF(AND(I40&gt;=単価表!$F$4,I40&lt;単価表!$I$4),単価表!$L$4,IF(AND(I40&gt;=単価表!$F$5,I40&lt;単価表!$I$5),単価表!$L$5,IF(AND(I40&gt;=単価表!$F$6,I40&lt;単価表!$I$6),単価表!$L$6,(I40-250)/50*700+6740))))))</f>
        <v>0</v>
      </c>
      <c r="K40" s="1"/>
      <c r="L40" s="10"/>
    </row>
    <row r="41" spans="1:12" x14ac:dyDescent="0.15">
      <c r="A41" s="11"/>
      <c r="B41" s="2">
        <v>3</v>
      </c>
      <c r="C41" s="18"/>
      <c r="D41" s="18"/>
      <c r="E41" s="21">
        <f t="shared" si="21"/>
        <v>0</v>
      </c>
      <c r="F41" s="1"/>
      <c r="G41" s="1">
        <f>HOUR(E41)</f>
        <v>0</v>
      </c>
      <c r="H41" s="1" t="str">
        <f>IF(MINUTE(E41)=0,"00","50")</f>
        <v>00</v>
      </c>
      <c r="I41" s="1" t="str">
        <f>G41&amp;H41</f>
        <v>000</v>
      </c>
      <c r="J41" s="23">
        <f>IF(I41="000",0,IF(I41&lt;単価表!$F$2,単価表!$L$2,IF(AND(I41&gt;=単価表!$F$3,I41&lt;単価表!$I$3),単価表!$L$3,IF(AND(I41&gt;=単価表!$F$4,I41&lt;単価表!$I$4),単価表!$L$4,IF(AND(I41&gt;=単価表!$F$5,I41&lt;単価表!$I$5),単価表!$L$5,IF(AND(I41&gt;=単価表!$F$6,I41&lt;単価表!$I$6),単価表!$L$6,(I41-250)/50*700+6740))))))</f>
        <v>0</v>
      </c>
      <c r="K41" s="1"/>
      <c r="L41" s="10"/>
    </row>
    <row r="42" spans="1:12" x14ac:dyDescent="0.15">
      <c r="A42" s="11"/>
      <c r="B42" s="2">
        <v>4</v>
      </c>
      <c r="C42" s="18"/>
      <c r="D42" s="18"/>
      <c r="E42" s="21">
        <f t="shared" si="21"/>
        <v>0</v>
      </c>
      <c r="F42" s="1"/>
      <c r="G42" s="1">
        <f t="shared" ref="G42:G43" si="25">HOUR(E42)</f>
        <v>0</v>
      </c>
      <c r="H42" s="1" t="str">
        <f t="shared" ref="H42:H43" si="26">IF(MINUTE(E42)=0,"00","50")</f>
        <v>00</v>
      </c>
      <c r="I42" s="1" t="str">
        <f t="shared" ref="I42:I43" si="27">G42&amp;H42</f>
        <v>000</v>
      </c>
      <c r="J42" s="23">
        <f>IF(I42="000",0,IF(I42&lt;単価表!$F$2,単価表!$L$2,IF(AND(I42&gt;=単価表!$F$3,I42&lt;単価表!$I$3),単価表!$L$3,IF(AND(I42&gt;=単価表!$F$4,I42&lt;単価表!$I$4),単価表!$L$4,IF(AND(I42&gt;=単価表!$F$5,I42&lt;単価表!$I$5),単価表!$L$5,IF(AND(I42&gt;=単価表!$F$6,I42&lt;単価表!$I$6),単価表!$L$6,(I42-250)/50*700+6740))))))</f>
        <v>0</v>
      </c>
      <c r="K42" s="1"/>
      <c r="L42" s="10"/>
    </row>
    <row r="43" spans="1:12" ht="14.25" thickBot="1" x14ac:dyDescent="0.2">
      <c r="A43" s="12"/>
      <c r="B43" s="13">
        <v>5</v>
      </c>
      <c r="C43" s="19"/>
      <c r="D43" s="19"/>
      <c r="E43" s="22">
        <f t="shared" si="21"/>
        <v>0</v>
      </c>
      <c r="F43" s="14"/>
      <c r="G43" s="14">
        <f t="shared" si="25"/>
        <v>0</v>
      </c>
      <c r="H43" s="14" t="str">
        <f t="shared" si="26"/>
        <v>00</v>
      </c>
      <c r="I43" s="14" t="str">
        <f t="shared" si="27"/>
        <v>000</v>
      </c>
      <c r="J43" s="24">
        <f>IF(I43="000",0,IF(I43&lt;単価表!$F$2,単価表!$L$2,IF(AND(I43&gt;=単価表!$F$3,I43&lt;単価表!$I$3),単価表!$L$3,IF(AND(I43&gt;=単価表!$F$4,I43&lt;単価表!$I$4),単価表!$L$4,IF(AND(I43&gt;=単価表!$F$5,I43&lt;単価表!$I$5),単価表!$L$5,IF(AND(I43&gt;=単価表!$F$6,I43&lt;単価表!$I$6),単価表!$L$6,(I43-250)/50*700+6740))))))</f>
        <v>0</v>
      </c>
      <c r="K43" s="14"/>
      <c r="L43" s="15"/>
    </row>
    <row r="44" spans="1:12" ht="14.25" thickBot="1" x14ac:dyDescent="0.2"/>
    <row r="45" spans="1:12" x14ac:dyDescent="0.15">
      <c r="A45" s="29"/>
      <c r="B45" s="27" t="s">
        <v>12</v>
      </c>
      <c r="C45" s="31"/>
      <c r="D45" s="27" t="s">
        <v>2</v>
      </c>
      <c r="E45" s="27" t="s">
        <v>16</v>
      </c>
      <c r="F45" s="8"/>
      <c r="G45" s="8"/>
      <c r="H45" s="8"/>
      <c r="I45" s="8"/>
      <c r="J45" s="8"/>
      <c r="K45" s="8"/>
      <c r="L45" s="9"/>
    </row>
    <row r="46" spans="1:12" ht="14.25" thickBot="1" x14ac:dyDescent="0.2">
      <c r="A46" s="30"/>
      <c r="B46" s="28"/>
      <c r="C46" s="32"/>
      <c r="D46" s="28"/>
      <c r="E46" s="28"/>
      <c r="F46" s="1"/>
      <c r="G46" s="1"/>
      <c r="H46" s="1"/>
      <c r="I46" s="1"/>
      <c r="J46" s="1"/>
      <c r="K46" s="1"/>
      <c r="L46" s="10"/>
    </row>
    <row r="47" spans="1:12" x14ac:dyDescent="0.15">
      <c r="A47" s="11"/>
      <c r="B47" s="2"/>
      <c r="C47" s="2" t="s">
        <v>17</v>
      </c>
      <c r="D47" s="2" t="s">
        <v>18</v>
      </c>
      <c r="E47" s="2" t="s">
        <v>19</v>
      </c>
      <c r="F47" s="1"/>
      <c r="G47" s="1"/>
      <c r="H47" s="1"/>
      <c r="I47" s="1"/>
      <c r="J47" s="17" t="s">
        <v>1</v>
      </c>
      <c r="K47" s="1"/>
      <c r="L47" s="16" t="s">
        <v>26</v>
      </c>
    </row>
    <row r="48" spans="1:12" ht="14.25" thickBot="1" x14ac:dyDescent="0.2">
      <c r="A48" s="11"/>
      <c r="B48" s="2">
        <v>1</v>
      </c>
      <c r="C48" s="18"/>
      <c r="D48" s="18"/>
      <c r="E48" s="21">
        <f>D48-C48</f>
        <v>0</v>
      </c>
      <c r="F48" s="1"/>
      <c r="G48" s="1">
        <f>HOUR(E48)</f>
        <v>0</v>
      </c>
      <c r="H48" s="1" t="str">
        <f>IF(MINUTE(E48)=0,"00","50")</f>
        <v>00</v>
      </c>
      <c r="I48" s="1" t="str">
        <f>G48&amp;H48</f>
        <v>000</v>
      </c>
      <c r="J48" s="23">
        <f>IF(I48="000",0,IF(I48&lt;単価表!$F$2,単価表!$L$2,IF(AND(I48&gt;=単価表!$F$3,I48&lt;単価表!$I$3),単価表!$L$3,IF(AND(I48&gt;=単価表!$F$4,I48&lt;単価表!$I$4),単価表!$L$4,IF(AND(I48&gt;=単価表!$F$5,I48&lt;単価表!$I$5),単価表!$L$5,IF(AND(I48&gt;=単価表!$F$6,I48&lt;単価表!$I$6),単価表!$L$6,(I48-250)/50*700+6740))))))</f>
        <v>0</v>
      </c>
      <c r="K48" s="1"/>
      <c r="L48" s="20">
        <f>SUM(J48:J52)</f>
        <v>0</v>
      </c>
    </row>
    <row r="49" spans="1:12" x14ac:dyDescent="0.15">
      <c r="A49" s="11"/>
      <c r="B49" s="2">
        <v>2</v>
      </c>
      <c r="C49" s="18"/>
      <c r="D49" s="18"/>
      <c r="E49" s="21">
        <f t="shared" ref="E49:E52" si="28">D49-C49</f>
        <v>0</v>
      </c>
      <c r="F49" s="1"/>
      <c r="G49" s="1">
        <f t="shared" ref="G49" si="29">HOUR(E49)</f>
        <v>0</v>
      </c>
      <c r="H49" s="1" t="str">
        <f t="shared" ref="H49" si="30">IF(MINUTE(E49)=0,"00","50")</f>
        <v>00</v>
      </c>
      <c r="I49" s="1" t="str">
        <f t="shared" ref="I49" si="31">G49&amp;H49</f>
        <v>000</v>
      </c>
      <c r="J49" s="23">
        <f>IF(I49="000",0,IF(I49&lt;単価表!$F$2,単価表!$L$2,IF(AND(I49&gt;=単価表!$F$3,I49&lt;単価表!$I$3),単価表!$L$3,IF(AND(I49&gt;=単価表!$F$4,I49&lt;単価表!$I$4),単価表!$L$4,IF(AND(I49&gt;=単価表!$F$5,I49&lt;単価表!$I$5),単価表!$L$5,IF(AND(I49&gt;=単価表!$F$6,I49&lt;単価表!$I$6),単価表!$L$6,(I49-250)/50*700+6740))))))</f>
        <v>0</v>
      </c>
      <c r="K49" s="1"/>
      <c r="L49" s="10"/>
    </row>
    <row r="50" spans="1:12" x14ac:dyDescent="0.15">
      <c r="A50" s="11"/>
      <c r="B50" s="2">
        <v>3</v>
      </c>
      <c r="C50" s="18"/>
      <c r="D50" s="18"/>
      <c r="E50" s="21">
        <f t="shared" si="28"/>
        <v>0</v>
      </c>
      <c r="F50" s="1"/>
      <c r="G50" s="1">
        <f>HOUR(E50)</f>
        <v>0</v>
      </c>
      <c r="H50" s="1" t="str">
        <f>IF(MINUTE(E50)=0,"00","50")</f>
        <v>00</v>
      </c>
      <c r="I50" s="1" t="str">
        <f>G50&amp;H50</f>
        <v>000</v>
      </c>
      <c r="J50" s="23">
        <f>IF(I50="000",0,IF(I50&lt;単価表!$F$2,単価表!$L$2,IF(AND(I50&gt;=単価表!$F$3,I50&lt;単価表!$I$3),単価表!$L$3,IF(AND(I50&gt;=単価表!$F$4,I50&lt;単価表!$I$4),単価表!$L$4,IF(AND(I50&gt;=単価表!$F$5,I50&lt;単価表!$I$5),単価表!$L$5,IF(AND(I50&gt;=単価表!$F$6,I50&lt;単価表!$I$6),単価表!$L$6,(I50-250)/50*700+6740))))))</f>
        <v>0</v>
      </c>
      <c r="K50" s="1"/>
      <c r="L50" s="10"/>
    </row>
    <row r="51" spans="1:12" x14ac:dyDescent="0.15">
      <c r="A51" s="11"/>
      <c r="B51" s="2">
        <v>4</v>
      </c>
      <c r="C51" s="18"/>
      <c r="D51" s="18"/>
      <c r="E51" s="21">
        <f t="shared" si="28"/>
        <v>0</v>
      </c>
      <c r="F51" s="1"/>
      <c r="G51" s="1">
        <f t="shared" ref="G51:G52" si="32">HOUR(E51)</f>
        <v>0</v>
      </c>
      <c r="H51" s="1" t="str">
        <f t="shared" ref="H51:H52" si="33">IF(MINUTE(E51)=0,"00","50")</f>
        <v>00</v>
      </c>
      <c r="I51" s="1" t="str">
        <f t="shared" ref="I51:I52" si="34">G51&amp;H51</f>
        <v>000</v>
      </c>
      <c r="J51" s="23">
        <f>IF(I51="000",0,IF(I51&lt;単価表!$F$2,単価表!$L$2,IF(AND(I51&gt;=単価表!$F$3,I51&lt;単価表!$I$3),単価表!$L$3,IF(AND(I51&gt;=単価表!$F$4,I51&lt;単価表!$I$4),単価表!$L$4,IF(AND(I51&gt;=単価表!$F$5,I51&lt;単価表!$I$5),単価表!$L$5,IF(AND(I51&gt;=単価表!$F$6,I51&lt;単価表!$I$6),単価表!$L$6,(I51-250)/50*700+6740))))))</f>
        <v>0</v>
      </c>
      <c r="K51" s="1"/>
      <c r="L51" s="10"/>
    </row>
    <row r="52" spans="1:12" ht="14.25" thickBot="1" x14ac:dyDescent="0.2">
      <c r="A52" s="12"/>
      <c r="B52" s="13">
        <v>5</v>
      </c>
      <c r="C52" s="19"/>
      <c r="D52" s="19"/>
      <c r="E52" s="22">
        <f t="shared" si="28"/>
        <v>0</v>
      </c>
      <c r="F52" s="14"/>
      <c r="G52" s="14">
        <f t="shared" si="32"/>
        <v>0</v>
      </c>
      <c r="H52" s="14" t="str">
        <f t="shared" si="33"/>
        <v>00</v>
      </c>
      <c r="I52" s="14" t="str">
        <f t="shared" si="34"/>
        <v>000</v>
      </c>
      <c r="J52" s="24">
        <f>IF(I52="000",0,IF(I52&lt;単価表!$F$2,単価表!$L$2,IF(AND(I52&gt;=単価表!$F$3,I52&lt;単価表!$I$3),単価表!$L$3,IF(AND(I52&gt;=単価表!$F$4,I52&lt;単価表!$I$4),単価表!$L$4,IF(AND(I52&gt;=単価表!$F$5,I52&lt;単価表!$I$5),単価表!$L$5,IF(AND(I52&gt;=単価表!$F$6,I52&lt;単価表!$I$6),単価表!$L$6,(I52-250)/50*700+6740))))))</f>
        <v>0</v>
      </c>
      <c r="K52" s="14"/>
      <c r="L52" s="15"/>
    </row>
  </sheetData>
  <sheetProtection algorithmName="SHA-512" hashValue="SQ9j4pMQogyEmqVjs7Zv597t3ImEzxYQIXzDMbF2otlPq8nujK7ngp+AytEpn3cDVRZ4a7rBw3LHm8ne4n7tJw==" saltValue="JBEH7cOYrYirBpHIhPbXIg==" spinCount="100000" sheet="1" objects="1" scenarios="1"/>
  <mergeCells count="32">
    <mergeCell ref="A45:A46"/>
    <mergeCell ref="B45:B46"/>
    <mergeCell ref="C45:C46"/>
    <mergeCell ref="D45:D46"/>
    <mergeCell ref="E45:E46"/>
    <mergeCell ref="A27:A28"/>
    <mergeCell ref="B27:B28"/>
    <mergeCell ref="C27:C28"/>
    <mergeCell ref="D27:D28"/>
    <mergeCell ref="E27:E28"/>
    <mergeCell ref="A36:A37"/>
    <mergeCell ref="B36:B37"/>
    <mergeCell ref="C36:C37"/>
    <mergeCell ref="D36:D37"/>
    <mergeCell ref="E36:E37"/>
    <mergeCell ref="A9:A10"/>
    <mergeCell ref="B9:B10"/>
    <mergeCell ref="C9:C10"/>
    <mergeCell ref="D9:D10"/>
    <mergeCell ref="E9:E10"/>
    <mergeCell ref="A18:A19"/>
    <mergeCell ref="B18:B19"/>
    <mergeCell ref="C18:C19"/>
    <mergeCell ref="D18:D19"/>
    <mergeCell ref="E18:E19"/>
    <mergeCell ref="A7:C7"/>
    <mergeCell ref="D7:L7"/>
    <mergeCell ref="A1:L1"/>
    <mergeCell ref="A2:L2"/>
    <mergeCell ref="B3:L3"/>
    <mergeCell ref="A5:C5"/>
    <mergeCell ref="D5:L5"/>
  </mergeCells>
  <phoneticPr fontId="1"/>
  <pageMargins left="0.7" right="0.7" top="0.75" bottom="0.75" header="0.3" footer="0.3"/>
  <pageSetup paperSize="9" scale="8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8.25" customWidth="1"/>
    <col min="2" max="2" width="5" customWidth="1"/>
    <col min="3" max="5" width="12.625" customWidth="1"/>
    <col min="6" max="6" width="5" customWidth="1"/>
    <col min="7" max="9" width="5" hidden="1" customWidth="1"/>
    <col min="10" max="10" width="12.625" customWidth="1"/>
    <col min="11" max="11" width="5" customWidth="1"/>
    <col min="12" max="12" width="14.125" customWidth="1"/>
    <col min="13" max="20" width="5" customWidth="1"/>
  </cols>
  <sheetData>
    <row r="1" spans="1:12" x14ac:dyDescent="0.15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1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15">
      <c r="A3" s="3"/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5" spans="1:12" x14ac:dyDescent="0.15">
      <c r="A5" s="35" t="s">
        <v>13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</row>
    <row r="6" spans="1:12" ht="9" customHeight="1" x14ac:dyDescent="0.15">
      <c r="A6" s="3"/>
      <c r="B6" s="3"/>
      <c r="C6" s="3"/>
      <c r="D6" s="3"/>
      <c r="E6" s="3"/>
      <c r="F6" s="3"/>
      <c r="G6" s="6"/>
      <c r="H6" s="6"/>
      <c r="I6" s="6"/>
      <c r="J6" s="3"/>
      <c r="K6" s="3"/>
      <c r="L6" s="3"/>
    </row>
    <row r="7" spans="1:12" x14ac:dyDescent="0.15">
      <c r="A7" s="35" t="s">
        <v>14</v>
      </c>
      <c r="B7" s="35"/>
      <c r="C7" s="35"/>
      <c r="D7" s="36"/>
      <c r="E7" s="36"/>
      <c r="F7" s="36"/>
      <c r="G7" s="36"/>
      <c r="H7" s="36"/>
      <c r="I7" s="36"/>
      <c r="J7" s="36"/>
      <c r="K7" s="36"/>
      <c r="L7" s="36"/>
    </row>
    <row r="8" spans="1:12" ht="14.25" thickBot="1" x14ac:dyDescent="0.2"/>
    <row r="9" spans="1:12" x14ac:dyDescent="0.15">
      <c r="A9" s="29"/>
      <c r="B9" s="27" t="s">
        <v>12</v>
      </c>
      <c r="C9" s="31"/>
      <c r="D9" s="27" t="s">
        <v>2</v>
      </c>
      <c r="E9" s="27" t="s">
        <v>16</v>
      </c>
      <c r="F9" s="8"/>
      <c r="G9" s="8"/>
      <c r="H9" s="8"/>
      <c r="I9" s="8"/>
      <c r="J9" s="8"/>
      <c r="K9" s="8"/>
      <c r="L9" s="9"/>
    </row>
    <row r="10" spans="1:12" ht="14.25" thickBot="1" x14ac:dyDescent="0.2">
      <c r="A10" s="30"/>
      <c r="B10" s="28"/>
      <c r="C10" s="32"/>
      <c r="D10" s="28"/>
      <c r="E10" s="28"/>
      <c r="F10" s="1"/>
      <c r="G10" s="1"/>
      <c r="H10" s="1"/>
      <c r="I10" s="1"/>
      <c r="J10" s="1"/>
      <c r="K10" s="1"/>
      <c r="L10" s="10"/>
    </row>
    <row r="11" spans="1:12" x14ac:dyDescent="0.15">
      <c r="A11" s="11"/>
      <c r="B11" s="2"/>
      <c r="C11" s="2" t="s">
        <v>17</v>
      </c>
      <c r="D11" s="2" t="s">
        <v>18</v>
      </c>
      <c r="E11" s="2" t="s">
        <v>19</v>
      </c>
      <c r="F11" s="1"/>
      <c r="G11" s="1"/>
      <c r="H11" s="1"/>
      <c r="I11" s="1"/>
      <c r="J11" s="17" t="s">
        <v>0</v>
      </c>
      <c r="K11" s="1"/>
      <c r="L11" s="16" t="s">
        <v>1</v>
      </c>
    </row>
    <row r="12" spans="1:12" ht="14.25" thickBot="1" x14ac:dyDescent="0.2">
      <c r="A12" s="11"/>
      <c r="B12" s="2">
        <v>1</v>
      </c>
      <c r="C12" s="18"/>
      <c r="D12" s="18"/>
      <c r="E12" s="21">
        <f>D12-C12</f>
        <v>0</v>
      </c>
      <c r="F12" s="1"/>
      <c r="G12" s="1">
        <f>HOUR(E12)</f>
        <v>0</v>
      </c>
      <c r="H12" s="1" t="str">
        <f>IF(MINUTE(E12)=0,"00","50")</f>
        <v>00</v>
      </c>
      <c r="I12" s="1" t="str">
        <f>G12&amp;H12</f>
        <v>000</v>
      </c>
      <c r="J12" s="23">
        <f>IF(I12="000",0,IF(I12&lt;単価表!$F$2,単価表!$M$2,IF(AND(I12&gt;=単価表!$F$3,I12&lt;単価表!$I$3),単価表!$M$3,IF(AND(I12&gt;=単価表!$F$4,I12&lt;単価表!$I$4),単価表!$M$4,IF(AND(I12&gt;=単価表!$F$5,I12&lt;単価表!$I$5),単価表!$M$5,IF(AND(I12&gt;=単価表!$F$6,I12&lt;単価表!$I$6),単価表!$M$6,IF(AND(I12&gt;=単価表!$F$7,I12&lt;単価表!$I$7),単価表!$M$7,IF(AND(I12&gt;=単価表!$F$8,I12&lt;単価表!$I$8),単価表!$M$8,(I12-350)/50*2770+14370))))))))</f>
        <v>0</v>
      </c>
      <c r="K12" s="1"/>
      <c r="L12" s="20">
        <f>SUM(J12:J16)</f>
        <v>0</v>
      </c>
    </row>
    <row r="13" spans="1:12" x14ac:dyDescent="0.15">
      <c r="A13" s="11"/>
      <c r="B13" s="2">
        <v>2</v>
      </c>
      <c r="C13" s="18"/>
      <c r="D13" s="18"/>
      <c r="E13" s="21">
        <f t="shared" ref="E13:E16" si="0">D13-C13</f>
        <v>0</v>
      </c>
      <c r="F13" s="1"/>
      <c r="G13" s="1">
        <f>HOUR(E13)</f>
        <v>0</v>
      </c>
      <c r="H13" s="1" t="str">
        <f>IF(MINUTE(E13)=0,"00","50")</f>
        <v>00</v>
      </c>
      <c r="I13" s="1" t="str">
        <f>G13&amp;H13</f>
        <v>000</v>
      </c>
      <c r="J13" s="23">
        <f>IF(I13="000",0,IF(I13&lt;単価表!$F$2,単価表!$M$2,IF(AND(I13&gt;=単価表!$F$3,I13&lt;単価表!$I$3),単価表!$M$3,IF(AND(I13&gt;=単価表!$F$4,I13&lt;単価表!$I$4),単価表!$M$4,IF(AND(I13&gt;=単価表!$F$5,I13&lt;単価表!$I$5),単価表!$M$5,IF(AND(I13&gt;=単価表!$F$6,I13&lt;単価表!$I$6),単価表!$M$6,IF(AND(I13&gt;=単価表!$F$7,I13&lt;単価表!$I$7),単価表!$M$7,IF(AND(I13&gt;=単価表!$F$8,I13&lt;単価表!$I$8),単価表!$M$8,(I13-350)/50*2770+14370))))))))</f>
        <v>0</v>
      </c>
      <c r="K13" s="1"/>
      <c r="L13" s="10"/>
    </row>
    <row r="14" spans="1:12" x14ac:dyDescent="0.15">
      <c r="A14" s="11"/>
      <c r="B14" s="2">
        <v>3</v>
      </c>
      <c r="C14" s="18"/>
      <c r="D14" s="18"/>
      <c r="E14" s="21">
        <f t="shared" si="0"/>
        <v>0</v>
      </c>
      <c r="F14" s="1"/>
      <c r="G14" s="1">
        <f>HOUR(E14)</f>
        <v>0</v>
      </c>
      <c r="H14" s="1" t="str">
        <f>IF(MINUTE(E14)=0,"00","50")</f>
        <v>00</v>
      </c>
      <c r="I14" s="1" t="str">
        <f>G14&amp;H14</f>
        <v>000</v>
      </c>
      <c r="J14" s="23">
        <f>IF(I14="000",0,IF(I14&lt;単価表!$F$2,単価表!$M$2,IF(AND(I14&gt;=単価表!$F$3,I14&lt;単価表!$I$3),単価表!$M$3,IF(AND(I14&gt;=単価表!$F$4,I14&lt;単価表!$I$4),単価表!$M$4,IF(AND(I14&gt;=単価表!$F$5,I14&lt;単価表!$I$5),単価表!$M$5,IF(AND(I14&gt;=単価表!$F$6,I14&lt;単価表!$I$6),単価表!$M$6,IF(AND(I14&gt;=単価表!$F$7,I14&lt;単価表!$I$7),単価表!$M$7,IF(AND(I14&gt;=単価表!$F$8,I14&lt;単価表!$I$8),単価表!$M$8,(I14-350)/50*2770+14370))))))))</f>
        <v>0</v>
      </c>
      <c r="K14" s="1"/>
      <c r="L14" s="10"/>
    </row>
    <row r="15" spans="1:12" x14ac:dyDescent="0.15">
      <c r="A15" s="11"/>
      <c r="B15" s="2">
        <v>4</v>
      </c>
      <c r="C15" s="18"/>
      <c r="D15" s="18"/>
      <c r="E15" s="21">
        <f t="shared" si="0"/>
        <v>0</v>
      </c>
      <c r="F15" s="1"/>
      <c r="G15" s="1">
        <f>HOUR(E15)</f>
        <v>0</v>
      </c>
      <c r="H15" s="1" t="str">
        <f>IF(MINUTE(E15)=0,"00","50")</f>
        <v>00</v>
      </c>
      <c r="I15" s="1" t="str">
        <f>G15&amp;H15</f>
        <v>000</v>
      </c>
      <c r="J15" s="23">
        <f>IF(I15="000",0,IF(I15&lt;単価表!$F$2,単価表!$M$2,IF(AND(I15&gt;=単価表!$F$3,I15&lt;単価表!$I$3),単価表!$M$3,IF(AND(I15&gt;=単価表!$F$4,I15&lt;単価表!$I$4),単価表!$M$4,IF(AND(I15&gt;=単価表!$F$5,I15&lt;単価表!$I$5),単価表!$M$5,IF(AND(I15&gt;=単価表!$F$6,I15&lt;単価表!$I$6),単価表!$M$6,IF(AND(I15&gt;=単価表!$F$7,I15&lt;単価表!$I$7),単価表!$M$7,IF(AND(I15&gt;=単価表!$F$8,I15&lt;単価表!$I$8),単価表!$M$8,(I15-350)/50*2770+14370))))))))</f>
        <v>0</v>
      </c>
      <c r="K15" s="1"/>
      <c r="L15" s="10"/>
    </row>
    <row r="16" spans="1:12" ht="14.25" thickBot="1" x14ac:dyDescent="0.2">
      <c r="A16" s="12"/>
      <c r="B16" s="13">
        <v>5</v>
      </c>
      <c r="C16" s="19"/>
      <c r="D16" s="19"/>
      <c r="E16" s="22">
        <f t="shared" si="0"/>
        <v>0</v>
      </c>
      <c r="F16" s="14"/>
      <c r="G16" s="14">
        <f>HOUR(E16)</f>
        <v>0</v>
      </c>
      <c r="H16" s="14" t="str">
        <f>IF(MINUTE(E16)=0,"00","50")</f>
        <v>00</v>
      </c>
      <c r="I16" s="14" t="str">
        <f>G16&amp;H16</f>
        <v>000</v>
      </c>
      <c r="J16" s="24">
        <f>IF(I16="000",0,IF(I16&lt;単価表!$F$2,単価表!$M$2,IF(AND(I16&gt;=単価表!$F$3,I16&lt;単価表!$I$3),単価表!$M$3,IF(AND(I16&gt;=単価表!$F$4,I16&lt;単価表!$I$4),単価表!$M$4,IF(AND(I16&gt;=単価表!$F$5,I16&lt;単価表!$I$5),単価表!$M$5,IF(AND(I16&gt;=単価表!$F$6,I16&lt;単価表!$I$6),単価表!$M$6,IF(AND(I16&gt;=単価表!$F$7,I16&lt;単価表!$I$7),単価表!$M$7,IF(AND(I16&gt;=単価表!$F$8,I16&lt;単価表!$I$8),単価表!$M$8,(I16-350)/50*2770+14370))))))))</f>
        <v>0</v>
      </c>
      <c r="K16" s="14"/>
      <c r="L16" s="15"/>
    </row>
    <row r="17" spans="1:12" ht="14.25" thickBot="1" x14ac:dyDescent="0.2"/>
    <row r="18" spans="1:12" x14ac:dyDescent="0.15">
      <c r="A18" s="29"/>
      <c r="B18" s="27" t="s">
        <v>12</v>
      </c>
      <c r="C18" s="31"/>
      <c r="D18" s="27" t="s">
        <v>2</v>
      </c>
      <c r="E18" s="27" t="s">
        <v>16</v>
      </c>
      <c r="F18" s="8"/>
      <c r="G18" s="8"/>
      <c r="H18" s="8"/>
      <c r="I18" s="8"/>
      <c r="J18" s="8"/>
      <c r="K18" s="8"/>
      <c r="L18" s="9"/>
    </row>
    <row r="19" spans="1:12" ht="14.25" thickBot="1" x14ac:dyDescent="0.2">
      <c r="A19" s="30"/>
      <c r="B19" s="28"/>
      <c r="C19" s="32"/>
      <c r="D19" s="28"/>
      <c r="E19" s="28"/>
      <c r="F19" s="1"/>
      <c r="G19" s="1"/>
      <c r="H19" s="1"/>
      <c r="I19" s="1"/>
      <c r="J19" s="1"/>
      <c r="K19" s="1"/>
      <c r="L19" s="10"/>
    </row>
    <row r="20" spans="1:12" x14ac:dyDescent="0.15">
      <c r="A20" s="11"/>
      <c r="B20" s="2"/>
      <c r="C20" s="2" t="s">
        <v>17</v>
      </c>
      <c r="D20" s="2" t="s">
        <v>18</v>
      </c>
      <c r="E20" s="2" t="s">
        <v>19</v>
      </c>
      <c r="F20" s="1"/>
      <c r="G20" s="1"/>
      <c r="H20" s="1"/>
      <c r="I20" s="1"/>
      <c r="J20" s="17" t="s">
        <v>0</v>
      </c>
      <c r="K20" s="1"/>
      <c r="L20" s="16" t="s">
        <v>1</v>
      </c>
    </row>
    <row r="21" spans="1:12" ht="14.25" thickBot="1" x14ac:dyDescent="0.2">
      <c r="A21" s="11"/>
      <c r="B21" s="2">
        <v>1</v>
      </c>
      <c r="C21" s="18"/>
      <c r="D21" s="18"/>
      <c r="E21" s="21">
        <f>D21-C21</f>
        <v>0</v>
      </c>
      <c r="F21" s="1"/>
      <c r="G21" s="1">
        <f>HOUR(E21)</f>
        <v>0</v>
      </c>
      <c r="H21" s="1" t="str">
        <f>IF(MINUTE(E21)=0,"00","50")</f>
        <v>00</v>
      </c>
      <c r="I21" s="1" t="str">
        <f>G21&amp;H21</f>
        <v>000</v>
      </c>
      <c r="J21" s="23">
        <f>IF(I21="000",0,IF(I21&lt;単価表!$F$2,単価表!$M$2,IF(AND(I21&gt;=単価表!$F$3,I21&lt;単価表!$I$3),単価表!$M$3,IF(AND(I21&gt;=単価表!$F$4,I21&lt;単価表!$I$4),単価表!$M$4,IF(AND(I21&gt;=単価表!$F$5,I21&lt;単価表!$I$5),単価表!$M$5,IF(AND(I21&gt;=単価表!$F$6,I21&lt;単価表!$I$6),単価表!$M$6,IF(AND(I21&gt;=単価表!$F$7,I21&lt;単価表!$I$7),単価表!$M$7,IF(AND(I21&gt;=単価表!$F$8,I21&lt;単価表!$I$8),単価表!$M$8,(I21-350)/50*2770+14370))))))))</f>
        <v>0</v>
      </c>
      <c r="K21" s="1"/>
      <c r="L21" s="20">
        <f>SUM(J21:J25)</f>
        <v>0</v>
      </c>
    </row>
    <row r="22" spans="1:12" x14ac:dyDescent="0.15">
      <c r="A22" s="11"/>
      <c r="B22" s="2">
        <v>2</v>
      </c>
      <c r="C22" s="18"/>
      <c r="D22" s="18"/>
      <c r="E22" s="21">
        <f t="shared" ref="E22:E25" si="1">D22-C22</f>
        <v>0</v>
      </c>
      <c r="F22" s="1"/>
      <c r="G22" s="1">
        <f>HOUR(E22)</f>
        <v>0</v>
      </c>
      <c r="H22" s="1" t="str">
        <f>IF(MINUTE(E22)=0,"00","50")</f>
        <v>00</v>
      </c>
      <c r="I22" s="1" t="str">
        <f>G22&amp;H22</f>
        <v>000</v>
      </c>
      <c r="J22" s="23">
        <f>IF(I22="000",0,IF(I22&lt;単価表!$F$2,単価表!$M$2,IF(AND(I22&gt;=単価表!$F$3,I22&lt;単価表!$I$3),単価表!$M$3,IF(AND(I22&gt;=単価表!$F$4,I22&lt;単価表!$I$4),単価表!$M$4,IF(AND(I22&gt;=単価表!$F$5,I22&lt;単価表!$I$5),単価表!$M$5,IF(AND(I22&gt;=単価表!$F$6,I22&lt;単価表!$I$6),単価表!$M$6,IF(AND(I22&gt;=単価表!$F$7,I22&lt;単価表!$I$7),単価表!$M$7,IF(AND(I22&gt;=単価表!$F$8,I22&lt;単価表!$I$8),単価表!$M$8,(I22-350)/50*2770+14370))))))))</f>
        <v>0</v>
      </c>
      <c r="K22" s="1"/>
      <c r="L22" s="10"/>
    </row>
    <row r="23" spans="1:12" x14ac:dyDescent="0.15">
      <c r="A23" s="11"/>
      <c r="B23" s="2">
        <v>3</v>
      </c>
      <c r="C23" s="18"/>
      <c r="D23" s="18"/>
      <c r="E23" s="21">
        <f t="shared" si="1"/>
        <v>0</v>
      </c>
      <c r="F23" s="1"/>
      <c r="G23" s="1">
        <f>HOUR(E23)</f>
        <v>0</v>
      </c>
      <c r="H23" s="1" t="str">
        <f>IF(MINUTE(E23)=0,"00","50")</f>
        <v>00</v>
      </c>
      <c r="I23" s="1" t="str">
        <f>G23&amp;H23</f>
        <v>000</v>
      </c>
      <c r="J23" s="23">
        <f>IF(I23="000",0,IF(I23&lt;単価表!$F$2,単価表!$M$2,IF(AND(I23&gt;=単価表!$F$3,I23&lt;単価表!$I$3),単価表!$M$3,IF(AND(I23&gt;=単価表!$F$4,I23&lt;単価表!$I$4),単価表!$M$4,IF(AND(I23&gt;=単価表!$F$5,I23&lt;単価表!$I$5),単価表!$M$5,IF(AND(I23&gt;=単価表!$F$6,I23&lt;単価表!$I$6),単価表!$M$6,IF(AND(I23&gt;=単価表!$F$7,I23&lt;単価表!$I$7),単価表!$M$7,IF(AND(I23&gt;=単価表!$F$8,I23&lt;単価表!$I$8),単価表!$M$8,(I23-350)/50*2770+14370))))))))</f>
        <v>0</v>
      </c>
      <c r="K23" s="1"/>
      <c r="L23" s="10"/>
    </row>
    <row r="24" spans="1:12" x14ac:dyDescent="0.15">
      <c r="A24" s="11"/>
      <c r="B24" s="2">
        <v>4</v>
      </c>
      <c r="C24" s="18"/>
      <c r="D24" s="18"/>
      <c r="E24" s="21">
        <f t="shared" si="1"/>
        <v>0</v>
      </c>
      <c r="F24" s="1"/>
      <c r="G24" s="1">
        <f>HOUR(E24)</f>
        <v>0</v>
      </c>
      <c r="H24" s="1" t="str">
        <f>IF(MINUTE(E24)=0,"00","50")</f>
        <v>00</v>
      </c>
      <c r="I24" s="1" t="str">
        <f>G24&amp;H24</f>
        <v>000</v>
      </c>
      <c r="J24" s="23">
        <f>IF(I24="000",0,IF(I24&lt;単価表!$F$2,単価表!$M$2,IF(AND(I24&gt;=単価表!$F$3,I24&lt;単価表!$I$3),単価表!$M$3,IF(AND(I24&gt;=単価表!$F$4,I24&lt;単価表!$I$4),単価表!$M$4,IF(AND(I24&gt;=単価表!$F$5,I24&lt;単価表!$I$5),単価表!$M$5,IF(AND(I24&gt;=単価表!$F$6,I24&lt;単価表!$I$6),単価表!$M$6,IF(AND(I24&gt;=単価表!$F$7,I24&lt;単価表!$I$7),単価表!$M$7,IF(AND(I24&gt;=単価表!$F$8,I24&lt;単価表!$I$8),単価表!$M$8,(I24-350)/50*2770+14370))))))))</f>
        <v>0</v>
      </c>
      <c r="K24" s="1"/>
      <c r="L24" s="10"/>
    </row>
    <row r="25" spans="1:12" ht="14.25" thickBot="1" x14ac:dyDescent="0.2">
      <c r="A25" s="12"/>
      <c r="B25" s="13">
        <v>5</v>
      </c>
      <c r="C25" s="19"/>
      <c r="D25" s="19"/>
      <c r="E25" s="22">
        <f t="shared" si="1"/>
        <v>0</v>
      </c>
      <c r="F25" s="14"/>
      <c r="G25" s="14">
        <f>HOUR(E25)</f>
        <v>0</v>
      </c>
      <c r="H25" s="14" t="str">
        <f>IF(MINUTE(E25)=0,"00","50")</f>
        <v>00</v>
      </c>
      <c r="I25" s="14" t="str">
        <f>G25&amp;H25</f>
        <v>000</v>
      </c>
      <c r="J25" s="24">
        <f>IF(I25="000",0,IF(I25&lt;単価表!$F$2,単価表!$M$2,IF(AND(I25&gt;=単価表!$F$3,I25&lt;単価表!$I$3),単価表!$M$3,IF(AND(I25&gt;=単価表!$F$4,I25&lt;単価表!$I$4),単価表!$M$4,IF(AND(I25&gt;=単価表!$F$5,I25&lt;単価表!$I$5),単価表!$M$5,IF(AND(I25&gt;=単価表!$F$6,I25&lt;単価表!$I$6),単価表!$M$6,IF(AND(I25&gt;=単価表!$F$7,I25&lt;単価表!$I$7),単価表!$M$7,IF(AND(I25&gt;=単価表!$F$8,I25&lt;単価表!$I$8),単価表!$M$8,(I25-350)/50*2770+14370))))))))</f>
        <v>0</v>
      </c>
      <c r="K25" s="14"/>
      <c r="L25" s="15"/>
    </row>
    <row r="26" spans="1:12" ht="14.25" thickBot="1" x14ac:dyDescent="0.2"/>
    <row r="27" spans="1:12" x14ac:dyDescent="0.15">
      <c r="A27" s="29"/>
      <c r="B27" s="27" t="s">
        <v>12</v>
      </c>
      <c r="C27" s="31"/>
      <c r="D27" s="27" t="s">
        <v>2</v>
      </c>
      <c r="E27" s="27" t="s">
        <v>16</v>
      </c>
      <c r="F27" s="8"/>
      <c r="G27" s="8"/>
      <c r="H27" s="8"/>
      <c r="I27" s="8"/>
      <c r="J27" s="8"/>
      <c r="K27" s="8"/>
      <c r="L27" s="9"/>
    </row>
    <row r="28" spans="1:12" ht="14.25" thickBot="1" x14ac:dyDescent="0.2">
      <c r="A28" s="30"/>
      <c r="B28" s="28"/>
      <c r="C28" s="32"/>
      <c r="D28" s="28"/>
      <c r="E28" s="28"/>
      <c r="F28" s="1"/>
      <c r="G28" s="1"/>
      <c r="H28" s="1"/>
      <c r="I28" s="1"/>
      <c r="J28" s="1"/>
      <c r="K28" s="1"/>
      <c r="L28" s="10"/>
    </row>
    <row r="29" spans="1:12" x14ac:dyDescent="0.15">
      <c r="A29" s="11"/>
      <c r="B29" s="2"/>
      <c r="C29" s="2" t="s">
        <v>17</v>
      </c>
      <c r="D29" s="2" t="s">
        <v>18</v>
      </c>
      <c r="E29" s="2" t="s">
        <v>19</v>
      </c>
      <c r="F29" s="1"/>
      <c r="G29" s="1"/>
      <c r="H29" s="1"/>
      <c r="I29" s="1"/>
      <c r="J29" s="17" t="s">
        <v>0</v>
      </c>
      <c r="K29" s="1"/>
      <c r="L29" s="16" t="s">
        <v>1</v>
      </c>
    </row>
    <row r="30" spans="1:12" ht="14.25" thickBot="1" x14ac:dyDescent="0.2">
      <c r="A30" s="11"/>
      <c r="B30" s="2">
        <v>1</v>
      </c>
      <c r="C30" s="18"/>
      <c r="D30" s="18"/>
      <c r="E30" s="21">
        <f>D30-C30</f>
        <v>0</v>
      </c>
      <c r="F30" s="1"/>
      <c r="G30" s="1">
        <f>HOUR(E30)</f>
        <v>0</v>
      </c>
      <c r="H30" s="1" t="str">
        <f>IF(MINUTE(E30)=0,"00","50")</f>
        <v>00</v>
      </c>
      <c r="I30" s="1" t="str">
        <f>G30&amp;H30</f>
        <v>000</v>
      </c>
      <c r="J30" s="23">
        <f>IF(I30="000",0,IF(I30&lt;単価表!$F$2,単価表!$M$2,IF(AND(I30&gt;=単価表!$F$3,I30&lt;単価表!$I$3),単価表!$M$3,IF(AND(I30&gt;=単価表!$F$4,I30&lt;単価表!$I$4),単価表!$M$4,IF(AND(I30&gt;=単価表!$F$5,I30&lt;単価表!$I$5),単価表!$M$5,IF(AND(I30&gt;=単価表!$F$6,I30&lt;単価表!$I$6),単価表!$M$6,IF(AND(I30&gt;=単価表!$F$7,I30&lt;単価表!$I$7),単価表!$M$7,IF(AND(I30&gt;=単価表!$F$8,I30&lt;単価表!$I$8),単価表!$M$8,(I30-350)/50*2770+14370))))))))</f>
        <v>0</v>
      </c>
      <c r="K30" s="1"/>
      <c r="L30" s="20">
        <f>SUM(J30:J34)</f>
        <v>0</v>
      </c>
    </row>
    <row r="31" spans="1:12" x14ac:dyDescent="0.15">
      <c r="A31" s="11"/>
      <c r="B31" s="2">
        <v>2</v>
      </c>
      <c r="C31" s="18"/>
      <c r="D31" s="18"/>
      <c r="E31" s="21">
        <f t="shared" ref="E31:E34" si="2">D31-C31</f>
        <v>0</v>
      </c>
      <c r="F31" s="1"/>
      <c r="G31" s="1">
        <f>HOUR(E31)</f>
        <v>0</v>
      </c>
      <c r="H31" s="1" t="str">
        <f>IF(MINUTE(E31)=0,"00","50")</f>
        <v>00</v>
      </c>
      <c r="I31" s="1" t="str">
        <f>G31&amp;H31</f>
        <v>000</v>
      </c>
      <c r="J31" s="23">
        <f>IF(I31="000",0,IF(I31&lt;単価表!$F$2,単価表!$M$2,IF(AND(I31&gt;=単価表!$F$3,I31&lt;単価表!$I$3),単価表!$M$3,IF(AND(I31&gt;=単価表!$F$4,I31&lt;単価表!$I$4),単価表!$M$4,IF(AND(I31&gt;=単価表!$F$5,I31&lt;単価表!$I$5),単価表!$M$5,IF(AND(I31&gt;=単価表!$F$6,I31&lt;単価表!$I$6),単価表!$M$6,IF(AND(I31&gt;=単価表!$F$7,I31&lt;単価表!$I$7),単価表!$M$7,IF(AND(I31&gt;=単価表!$F$8,I31&lt;単価表!$I$8),単価表!$M$8,(I31-350)/50*2770+14370))))))))</f>
        <v>0</v>
      </c>
      <c r="K31" s="1"/>
      <c r="L31" s="10"/>
    </row>
    <row r="32" spans="1:12" x14ac:dyDescent="0.15">
      <c r="A32" s="11"/>
      <c r="B32" s="2">
        <v>3</v>
      </c>
      <c r="C32" s="18"/>
      <c r="D32" s="18"/>
      <c r="E32" s="21">
        <f t="shared" si="2"/>
        <v>0</v>
      </c>
      <c r="F32" s="1"/>
      <c r="G32" s="1">
        <f>HOUR(E32)</f>
        <v>0</v>
      </c>
      <c r="H32" s="1" t="str">
        <f>IF(MINUTE(E32)=0,"00","50")</f>
        <v>00</v>
      </c>
      <c r="I32" s="1" t="str">
        <f>G32&amp;H32</f>
        <v>000</v>
      </c>
      <c r="J32" s="23">
        <f>IF(I32="000",0,IF(I32&lt;単価表!$F$2,単価表!$M$2,IF(AND(I32&gt;=単価表!$F$3,I32&lt;単価表!$I$3),単価表!$M$3,IF(AND(I32&gt;=単価表!$F$4,I32&lt;単価表!$I$4),単価表!$M$4,IF(AND(I32&gt;=単価表!$F$5,I32&lt;単価表!$I$5),単価表!$M$5,IF(AND(I32&gt;=単価表!$F$6,I32&lt;単価表!$I$6),単価表!$M$6,IF(AND(I32&gt;=単価表!$F$7,I32&lt;単価表!$I$7),単価表!$M$7,IF(AND(I32&gt;=単価表!$F$8,I32&lt;単価表!$I$8),単価表!$M$8,(I32-350)/50*2770+14370))))))))</f>
        <v>0</v>
      </c>
      <c r="K32" s="1"/>
      <c r="L32" s="10"/>
    </row>
    <row r="33" spans="1:12" x14ac:dyDescent="0.15">
      <c r="A33" s="11"/>
      <c r="B33" s="2">
        <v>4</v>
      </c>
      <c r="C33" s="18"/>
      <c r="D33" s="18"/>
      <c r="E33" s="21">
        <f t="shared" si="2"/>
        <v>0</v>
      </c>
      <c r="F33" s="1"/>
      <c r="G33" s="1">
        <f>HOUR(E33)</f>
        <v>0</v>
      </c>
      <c r="H33" s="1" t="str">
        <f>IF(MINUTE(E33)=0,"00","50")</f>
        <v>00</v>
      </c>
      <c r="I33" s="1" t="str">
        <f>G33&amp;H33</f>
        <v>000</v>
      </c>
      <c r="J33" s="23">
        <f>IF(I33="000",0,IF(I33&lt;単価表!$F$2,単価表!$M$2,IF(AND(I33&gt;=単価表!$F$3,I33&lt;単価表!$I$3),単価表!$M$3,IF(AND(I33&gt;=単価表!$F$4,I33&lt;単価表!$I$4),単価表!$M$4,IF(AND(I33&gt;=単価表!$F$5,I33&lt;単価表!$I$5),単価表!$M$5,IF(AND(I33&gt;=単価表!$F$6,I33&lt;単価表!$I$6),単価表!$M$6,IF(AND(I33&gt;=単価表!$F$7,I33&lt;単価表!$I$7),単価表!$M$7,IF(AND(I33&gt;=単価表!$F$8,I33&lt;単価表!$I$8),単価表!$M$8,(I33-350)/50*2770+14370))))))))</f>
        <v>0</v>
      </c>
      <c r="K33" s="1"/>
      <c r="L33" s="10"/>
    </row>
    <row r="34" spans="1:12" ht="14.25" thickBot="1" x14ac:dyDescent="0.2">
      <c r="A34" s="12"/>
      <c r="B34" s="13">
        <v>5</v>
      </c>
      <c r="C34" s="19"/>
      <c r="D34" s="19"/>
      <c r="E34" s="22">
        <f t="shared" si="2"/>
        <v>0</v>
      </c>
      <c r="F34" s="14"/>
      <c r="G34" s="14">
        <f>HOUR(E34)</f>
        <v>0</v>
      </c>
      <c r="H34" s="14" t="str">
        <f>IF(MINUTE(E34)=0,"00","50")</f>
        <v>00</v>
      </c>
      <c r="I34" s="14" t="str">
        <f>G34&amp;H34</f>
        <v>000</v>
      </c>
      <c r="J34" s="24">
        <f>IF(I34="000",0,IF(I34&lt;単価表!$F$2,単価表!$M$2,IF(AND(I34&gt;=単価表!$F$3,I34&lt;単価表!$I$3),単価表!$M$3,IF(AND(I34&gt;=単価表!$F$4,I34&lt;単価表!$I$4),単価表!$M$4,IF(AND(I34&gt;=単価表!$F$5,I34&lt;単価表!$I$5),単価表!$M$5,IF(AND(I34&gt;=単価表!$F$6,I34&lt;単価表!$I$6),単価表!$M$6,IF(AND(I34&gt;=単価表!$F$7,I34&lt;単価表!$I$7),単価表!$M$7,IF(AND(I34&gt;=単価表!$F$8,I34&lt;単価表!$I$8),単価表!$M$8,(I34-350)/50*2770+14370))))))))</f>
        <v>0</v>
      </c>
      <c r="K34" s="14"/>
      <c r="L34" s="15"/>
    </row>
    <row r="35" spans="1:12" ht="14.25" thickBot="1" x14ac:dyDescent="0.2"/>
    <row r="36" spans="1:12" x14ac:dyDescent="0.15">
      <c r="A36" s="29"/>
      <c r="B36" s="27" t="s">
        <v>12</v>
      </c>
      <c r="C36" s="31"/>
      <c r="D36" s="27" t="s">
        <v>2</v>
      </c>
      <c r="E36" s="27" t="s">
        <v>16</v>
      </c>
      <c r="F36" s="8"/>
      <c r="G36" s="8"/>
      <c r="H36" s="8"/>
      <c r="I36" s="8"/>
      <c r="J36" s="8"/>
      <c r="K36" s="8"/>
      <c r="L36" s="9"/>
    </row>
    <row r="37" spans="1:12" ht="14.25" thickBot="1" x14ac:dyDescent="0.2">
      <c r="A37" s="30"/>
      <c r="B37" s="28"/>
      <c r="C37" s="32"/>
      <c r="D37" s="28"/>
      <c r="E37" s="28"/>
      <c r="F37" s="1"/>
      <c r="G37" s="1"/>
      <c r="H37" s="1"/>
      <c r="I37" s="1"/>
      <c r="J37" s="1"/>
      <c r="K37" s="1"/>
      <c r="L37" s="10"/>
    </row>
    <row r="38" spans="1:12" x14ac:dyDescent="0.15">
      <c r="A38" s="11"/>
      <c r="B38" s="2"/>
      <c r="C38" s="2" t="s">
        <v>17</v>
      </c>
      <c r="D38" s="2" t="s">
        <v>18</v>
      </c>
      <c r="E38" s="2" t="s">
        <v>19</v>
      </c>
      <c r="F38" s="1"/>
      <c r="G38" s="1"/>
      <c r="H38" s="1"/>
      <c r="I38" s="1"/>
      <c r="J38" s="17" t="s">
        <v>0</v>
      </c>
      <c r="K38" s="1"/>
      <c r="L38" s="16" t="s">
        <v>1</v>
      </c>
    </row>
    <row r="39" spans="1:12" ht="14.25" thickBot="1" x14ac:dyDescent="0.2">
      <c r="A39" s="11"/>
      <c r="B39" s="2">
        <v>1</v>
      </c>
      <c r="C39" s="18"/>
      <c r="D39" s="18"/>
      <c r="E39" s="21">
        <f>D39-C39</f>
        <v>0</v>
      </c>
      <c r="F39" s="1"/>
      <c r="G39" s="1">
        <f>HOUR(E39)</f>
        <v>0</v>
      </c>
      <c r="H39" s="1" t="str">
        <f>IF(MINUTE(E39)=0,"00","50")</f>
        <v>00</v>
      </c>
      <c r="I39" s="1" t="str">
        <f>G39&amp;H39</f>
        <v>000</v>
      </c>
      <c r="J39" s="23">
        <f>IF(I39="000",0,IF(I39&lt;単価表!$F$2,単価表!$M$2,IF(AND(I39&gt;=単価表!$F$3,I39&lt;単価表!$I$3),単価表!$M$3,IF(AND(I39&gt;=単価表!$F$4,I39&lt;単価表!$I$4),単価表!$M$4,IF(AND(I39&gt;=単価表!$F$5,I39&lt;単価表!$I$5),単価表!$M$5,IF(AND(I39&gt;=単価表!$F$6,I39&lt;単価表!$I$6),単価表!$M$6,IF(AND(I39&gt;=単価表!$F$7,I39&lt;単価表!$I$7),単価表!$M$7,IF(AND(I39&gt;=単価表!$F$8,I39&lt;単価表!$I$8),単価表!$M$8,(I39-350)/50*2770+14370))))))))</f>
        <v>0</v>
      </c>
      <c r="K39" s="1"/>
      <c r="L39" s="20">
        <f>SUM(J39:J43)</f>
        <v>0</v>
      </c>
    </row>
    <row r="40" spans="1:12" x14ac:dyDescent="0.15">
      <c r="A40" s="11"/>
      <c r="B40" s="2">
        <v>2</v>
      </c>
      <c r="C40" s="18"/>
      <c r="D40" s="18"/>
      <c r="E40" s="21">
        <f t="shared" ref="E40:E43" si="3">D40-C40</f>
        <v>0</v>
      </c>
      <c r="F40" s="1"/>
      <c r="G40" s="1">
        <f>HOUR(E40)</f>
        <v>0</v>
      </c>
      <c r="H40" s="1" t="str">
        <f>IF(MINUTE(E40)=0,"00","50")</f>
        <v>00</v>
      </c>
      <c r="I40" s="1" t="str">
        <f>G40&amp;H40</f>
        <v>000</v>
      </c>
      <c r="J40" s="23">
        <f>IF(I40="000",0,IF(I40&lt;単価表!$F$2,単価表!$M$2,IF(AND(I40&gt;=単価表!$F$3,I40&lt;単価表!$I$3),単価表!$M$3,IF(AND(I40&gt;=単価表!$F$4,I40&lt;単価表!$I$4),単価表!$M$4,IF(AND(I40&gt;=単価表!$F$5,I40&lt;単価表!$I$5),単価表!$M$5,IF(AND(I40&gt;=単価表!$F$6,I40&lt;単価表!$I$6),単価表!$M$6,IF(AND(I40&gt;=単価表!$F$7,I40&lt;単価表!$I$7),単価表!$M$7,IF(AND(I40&gt;=単価表!$F$8,I40&lt;単価表!$I$8),単価表!$M$8,(I40-350)/50*2770+14370))))))))</f>
        <v>0</v>
      </c>
      <c r="K40" s="1"/>
      <c r="L40" s="10"/>
    </row>
    <row r="41" spans="1:12" x14ac:dyDescent="0.15">
      <c r="A41" s="11"/>
      <c r="B41" s="2">
        <v>3</v>
      </c>
      <c r="C41" s="18"/>
      <c r="D41" s="18"/>
      <c r="E41" s="21">
        <f t="shared" si="3"/>
        <v>0</v>
      </c>
      <c r="F41" s="1"/>
      <c r="G41" s="1">
        <f>HOUR(E41)</f>
        <v>0</v>
      </c>
      <c r="H41" s="1" t="str">
        <f>IF(MINUTE(E41)=0,"00","50")</f>
        <v>00</v>
      </c>
      <c r="I41" s="1" t="str">
        <f>G41&amp;H41</f>
        <v>000</v>
      </c>
      <c r="J41" s="23">
        <f>IF(I41="000",0,IF(I41&lt;単価表!$F$2,単価表!$M$2,IF(AND(I41&gt;=単価表!$F$3,I41&lt;単価表!$I$3),単価表!$M$3,IF(AND(I41&gt;=単価表!$F$4,I41&lt;単価表!$I$4),単価表!$M$4,IF(AND(I41&gt;=単価表!$F$5,I41&lt;単価表!$I$5),単価表!$M$5,IF(AND(I41&gt;=単価表!$F$6,I41&lt;単価表!$I$6),単価表!$M$6,IF(AND(I41&gt;=単価表!$F$7,I41&lt;単価表!$I$7),単価表!$M$7,IF(AND(I41&gt;=単価表!$F$8,I41&lt;単価表!$I$8),単価表!$M$8,(I41-350)/50*2770+14370))))))))</f>
        <v>0</v>
      </c>
      <c r="K41" s="1"/>
      <c r="L41" s="10"/>
    </row>
    <row r="42" spans="1:12" x14ac:dyDescent="0.15">
      <c r="A42" s="11"/>
      <c r="B42" s="2">
        <v>4</v>
      </c>
      <c r="C42" s="18"/>
      <c r="D42" s="18"/>
      <c r="E42" s="21">
        <f t="shared" si="3"/>
        <v>0</v>
      </c>
      <c r="F42" s="1"/>
      <c r="G42" s="1">
        <f>HOUR(E42)</f>
        <v>0</v>
      </c>
      <c r="H42" s="1" t="str">
        <f>IF(MINUTE(E42)=0,"00","50")</f>
        <v>00</v>
      </c>
      <c r="I42" s="1" t="str">
        <f>G42&amp;H42</f>
        <v>000</v>
      </c>
      <c r="J42" s="23">
        <f>IF(I42="000",0,IF(I42&lt;単価表!$F$2,単価表!$M$2,IF(AND(I42&gt;=単価表!$F$3,I42&lt;単価表!$I$3),単価表!$M$3,IF(AND(I42&gt;=単価表!$F$4,I42&lt;単価表!$I$4),単価表!$M$4,IF(AND(I42&gt;=単価表!$F$5,I42&lt;単価表!$I$5),単価表!$M$5,IF(AND(I42&gt;=単価表!$F$6,I42&lt;単価表!$I$6),単価表!$M$6,IF(AND(I42&gt;=単価表!$F$7,I42&lt;単価表!$I$7),単価表!$M$7,IF(AND(I42&gt;=単価表!$F$8,I42&lt;単価表!$I$8),単価表!$M$8,(I42-350)/50*2770+14370))))))))</f>
        <v>0</v>
      </c>
      <c r="K42" s="1"/>
      <c r="L42" s="10"/>
    </row>
    <row r="43" spans="1:12" ht="14.25" thickBot="1" x14ac:dyDescent="0.2">
      <c r="A43" s="12"/>
      <c r="B43" s="13">
        <v>5</v>
      </c>
      <c r="C43" s="19"/>
      <c r="D43" s="19"/>
      <c r="E43" s="22">
        <f t="shared" si="3"/>
        <v>0</v>
      </c>
      <c r="F43" s="14"/>
      <c r="G43" s="14">
        <f>HOUR(E43)</f>
        <v>0</v>
      </c>
      <c r="H43" s="14" t="str">
        <f>IF(MINUTE(E43)=0,"00","50")</f>
        <v>00</v>
      </c>
      <c r="I43" s="14" t="str">
        <f>G43&amp;H43</f>
        <v>000</v>
      </c>
      <c r="J43" s="24">
        <f>IF(I43="000",0,IF(I43&lt;単価表!$F$2,単価表!$M$2,IF(AND(I43&gt;=単価表!$F$3,I43&lt;単価表!$I$3),単価表!$M$3,IF(AND(I43&gt;=単価表!$F$4,I43&lt;単価表!$I$4),単価表!$M$4,IF(AND(I43&gt;=単価表!$F$5,I43&lt;単価表!$I$5),単価表!$M$5,IF(AND(I43&gt;=単価表!$F$6,I43&lt;単価表!$I$6),単価表!$M$6,IF(AND(I43&gt;=単価表!$F$7,I43&lt;単価表!$I$7),単価表!$M$7,IF(AND(I43&gt;=単価表!$F$8,I43&lt;単価表!$I$8),単価表!$M$8,(I43-350)/50*2770+14370))))))))</f>
        <v>0</v>
      </c>
      <c r="K43" s="14"/>
      <c r="L43" s="15"/>
    </row>
    <row r="44" spans="1:12" ht="14.25" thickBot="1" x14ac:dyDescent="0.2"/>
    <row r="45" spans="1:12" x14ac:dyDescent="0.15">
      <c r="A45" s="29"/>
      <c r="B45" s="27" t="s">
        <v>12</v>
      </c>
      <c r="C45" s="31"/>
      <c r="D45" s="27" t="s">
        <v>2</v>
      </c>
      <c r="E45" s="27" t="s">
        <v>16</v>
      </c>
      <c r="F45" s="8"/>
      <c r="G45" s="8"/>
      <c r="H45" s="8"/>
      <c r="I45" s="8"/>
      <c r="J45" s="8"/>
      <c r="K45" s="8"/>
      <c r="L45" s="9"/>
    </row>
    <row r="46" spans="1:12" ht="14.25" thickBot="1" x14ac:dyDescent="0.2">
      <c r="A46" s="30"/>
      <c r="B46" s="28"/>
      <c r="C46" s="32"/>
      <c r="D46" s="28"/>
      <c r="E46" s="28"/>
      <c r="F46" s="1"/>
      <c r="G46" s="1"/>
      <c r="H46" s="1"/>
      <c r="I46" s="1"/>
      <c r="J46" s="1"/>
      <c r="K46" s="1"/>
      <c r="L46" s="10"/>
    </row>
    <row r="47" spans="1:12" x14ac:dyDescent="0.15">
      <c r="A47" s="11"/>
      <c r="B47" s="2"/>
      <c r="C47" s="2" t="s">
        <v>17</v>
      </c>
      <c r="D47" s="2" t="s">
        <v>18</v>
      </c>
      <c r="E47" s="2" t="s">
        <v>19</v>
      </c>
      <c r="F47" s="1"/>
      <c r="G47" s="1"/>
      <c r="H47" s="1"/>
      <c r="I47" s="1"/>
      <c r="J47" s="17" t="s">
        <v>0</v>
      </c>
      <c r="K47" s="1"/>
      <c r="L47" s="16" t="s">
        <v>1</v>
      </c>
    </row>
    <row r="48" spans="1:12" ht="14.25" thickBot="1" x14ac:dyDescent="0.2">
      <c r="A48" s="11"/>
      <c r="B48" s="2">
        <v>1</v>
      </c>
      <c r="C48" s="18"/>
      <c r="D48" s="18"/>
      <c r="E48" s="21">
        <f>D48-C48</f>
        <v>0</v>
      </c>
      <c r="F48" s="1"/>
      <c r="G48" s="1">
        <f>HOUR(E48)</f>
        <v>0</v>
      </c>
      <c r="H48" s="1" t="str">
        <f>IF(MINUTE(E48)=0,"00","50")</f>
        <v>00</v>
      </c>
      <c r="I48" s="1" t="str">
        <f>G48&amp;H48</f>
        <v>000</v>
      </c>
      <c r="J48" s="23">
        <f>IF(I48="000",0,IF(I48&lt;単価表!$F$2,単価表!$M$2,IF(AND(I48&gt;=単価表!$F$3,I48&lt;単価表!$I$3),単価表!$M$3,IF(AND(I48&gt;=単価表!$F$4,I48&lt;単価表!$I$4),単価表!$M$4,IF(AND(I48&gt;=単価表!$F$5,I48&lt;単価表!$I$5),単価表!$M$5,IF(AND(I48&gt;=単価表!$F$6,I48&lt;単価表!$I$6),単価表!$M$6,IF(AND(I48&gt;=単価表!$F$7,I48&lt;単価表!$I$7),単価表!$M$7,IF(AND(I48&gt;=単価表!$F$8,I48&lt;単価表!$I$8),単価表!$M$8,(I48-350)/50*2770+14370))))))))</f>
        <v>0</v>
      </c>
      <c r="K48" s="1"/>
      <c r="L48" s="20">
        <f>SUM(J48:J52)</f>
        <v>0</v>
      </c>
    </row>
    <row r="49" spans="1:12" x14ac:dyDescent="0.15">
      <c r="A49" s="11"/>
      <c r="B49" s="2">
        <v>2</v>
      </c>
      <c r="C49" s="18"/>
      <c r="D49" s="18"/>
      <c r="E49" s="21">
        <f t="shared" ref="E49:E52" si="4">D49-C49</f>
        <v>0</v>
      </c>
      <c r="F49" s="1"/>
      <c r="G49" s="1">
        <f>HOUR(E49)</f>
        <v>0</v>
      </c>
      <c r="H49" s="1" t="str">
        <f>IF(MINUTE(E49)=0,"00","50")</f>
        <v>00</v>
      </c>
      <c r="I49" s="1" t="str">
        <f>G49&amp;H49</f>
        <v>000</v>
      </c>
      <c r="J49" s="23">
        <f>IF(I49="000",0,IF(I49&lt;単価表!$F$2,単価表!$M$2,IF(AND(I49&gt;=単価表!$F$3,I49&lt;単価表!$I$3),単価表!$M$3,IF(AND(I49&gt;=単価表!$F$4,I49&lt;単価表!$I$4),単価表!$M$4,IF(AND(I49&gt;=単価表!$F$5,I49&lt;単価表!$I$5),単価表!$M$5,IF(AND(I49&gt;=単価表!$F$6,I49&lt;単価表!$I$6),単価表!$M$6,IF(AND(I49&gt;=単価表!$F$7,I49&lt;単価表!$I$7),単価表!$M$7,IF(AND(I49&gt;=単価表!$F$8,I49&lt;単価表!$I$8),単価表!$M$8,(I49-350)/50*2770+14370))))))))</f>
        <v>0</v>
      </c>
      <c r="K49" s="1"/>
      <c r="L49" s="10"/>
    </row>
    <row r="50" spans="1:12" x14ac:dyDescent="0.15">
      <c r="A50" s="11"/>
      <c r="B50" s="2">
        <v>3</v>
      </c>
      <c r="C50" s="18"/>
      <c r="D50" s="18"/>
      <c r="E50" s="21">
        <f t="shared" si="4"/>
        <v>0</v>
      </c>
      <c r="F50" s="1"/>
      <c r="G50" s="1">
        <f>HOUR(E50)</f>
        <v>0</v>
      </c>
      <c r="H50" s="1" t="str">
        <f>IF(MINUTE(E50)=0,"00","50")</f>
        <v>00</v>
      </c>
      <c r="I50" s="1" t="str">
        <f>G50&amp;H50</f>
        <v>000</v>
      </c>
      <c r="J50" s="23">
        <f>IF(I50="000",0,IF(I50&lt;単価表!$F$2,単価表!$M$2,IF(AND(I50&gt;=単価表!$F$3,I50&lt;単価表!$I$3),単価表!$M$3,IF(AND(I50&gt;=単価表!$F$4,I50&lt;単価表!$I$4),単価表!$M$4,IF(AND(I50&gt;=単価表!$F$5,I50&lt;単価表!$I$5),単価表!$M$5,IF(AND(I50&gt;=単価表!$F$6,I50&lt;単価表!$I$6),単価表!$M$6,IF(AND(I50&gt;=単価表!$F$7,I50&lt;単価表!$I$7),単価表!$M$7,IF(AND(I50&gt;=単価表!$F$8,I50&lt;単価表!$I$8),単価表!$M$8,(I50-350)/50*2770+14370))))))))</f>
        <v>0</v>
      </c>
      <c r="K50" s="1"/>
      <c r="L50" s="10"/>
    </row>
    <row r="51" spans="1:12" x14ac:dyDescent="0.15">
      <c r="A51" s="11"/>
      <c r="B51" s="2">
        <v>4</v>
      </c>
      <c r="C51" s="18"/>
      <c r="D51" s="18"/>
      <c r="E51" s="21">
        <f t="shared" si="4"/>
        <v>0</v>
      </c>
      <c r="F51" s="1"/>
      <c r="G51" s="1">
        <f>HOUR(E51)</f>
        <v>0</v>
      </c>
      <c r="H51" s="1" t="str">
        <f>IF(MINUTE(E51)=0,"00","50")</f>
        <v>00</v>
      </c>
      <c r="I51" s="1" t="str">
        <f>G51&amp;H51</f>
        <v>000</v>
      </c>
      <c r="J51" s="23">
        <f>IF(I51="000",0,IF(I51&lt;単価表!$F$2,単価表!$M$2,IF(AND(I51&gt;=単価表!$F$3,I51&lt;単価表!$I$3),単価表!$M$3,IF(AND(I51&gt;=単価表!$F$4,I51&lt;単価表!$I$4),単価表!$M$4,IF(AND(I51&gt;=単価表!$F$5,I51&lt;単価表!$I$5),単価表!$M$5,IF(AND(I51&gt;=単価表!$F$6,I51&lt;単価表!$I$6),単価表!$M$6,IF(AND(I51&gt;=単価表!$F$7,I51&lt;単価表!$I$7),単価表!$M$7,IF(AND(I51&gt;=単価表!$F$8,I51&lt;単価表!$I$8),単価表!$M$8,(I51-350)/50*2770+14370))))))))</f>
        <v>0</v>
      </c>
      <c r="K51" s="1"/>
      <c r="L51" s="10"/>
    </row>
    <row r="52" spans="1:12" ht="14.25" thickBot="1" x14ac:dyDescent="0.2">
      <c r="A52" s="12"/>
      <c r="B52" s="13">
        <v>5</v>
      </c>
      <c r="C52" s="19"/>
      <c r="D52" s="19"/>
      <c r="E52" s="22">
        <f t="shared" si="4"/>
        <v>0</v>
      </c>
      <c r="F52" s="14"/>
      <c r="G52" s="14">
        <f>HOUR(E52)</f>
        <v>0</v>
      </c>
      <c r="H52" s="14" t="str">
        <f>IF(MINUTE(E52)=0,"00","50")</f>
        <v>00</v>
      </c>
      <c r="I52" s="14" t="str">
        <f>G52&amp;H52</f>
        <v>000</v>
      </c>
      <c r="J52" s="24">
        <f>IF(I52="000",0,IF(I52&lt;単価表!$F$2,単価表!$M$2,IF(AND(I52&gt;=単価表!$F$3,I52&lt;単価表!$I$3),単価表!$M$3,IF(AND(I52&gt;=単価表!$F$4,I52&lt;単価表!$I$4),単価表!$M$4,IF(AND(I52&gt;=単価表!$F$5,I52&lt;単価表!$I$5),単価表!$M$5,IF(AND(I52&gt;=単価表!$F$6,I52&lt;単価表!$I$6),単価表!$M$6,IF(AND(I52&gt;=単価表!$F$7,I52&lt;単価表!$I$7),単価表!$M$7,IF(AND(I52&gt;=単価表!$F$8,I52&lt;単価表!$I$8),単価表!$M$8,(I52-350)/50*2770+14370))))))))</f>
        <v>0</v>
      </c>
      <c r="K52" s="14"/>
      <c r="L52" s="15"/>
    </row>
  </sheetData>
  <sheetProtection algorithmName="SHA-512" hashValue="rXg4msYYfotImXTCoVa6SvrsoAsYLikyTUO5zsg/I4NPrlIxym1JCqKECT46nezpl+ZQUA7X/OhW4l3vjnusxA==" saltValue="qwCQ4EzSzYWx24OojiHFzA==" spinCount="100000" sheet="1" objects="1" scenarios="1"/>
  <mergeCells count="32">
    <mergeCell ref="A45:A46"/>
    <mergeCell ref="B45:B46"/>
    <mergeCell ref="C45:C46"/>
    <mergeCell ref="D45:D46"/>
    <mergeCell ref="E45:E46"/>
    <mergeCell ref="A27:A28"/>
    <mergeCell ref="B27:B28"/>
    <mergeCell ref="C27:C28"/>
    <mergeCell ref="D27:D28"/>
    <mergeCell ref="E27:E28"/>
    <mergeCell ref="A36:A37"/>
    <mergeCell ref="B36:B37"/>
    <mergeCell ref="C36:C37"/>
    <mergeCell ref="D36:D37"/>
    <mergeCell ref="E36:E37"/>
    <mergeCell ref="A9:A10"/>
    <mergeCell ref="B9:B10"/>
    <mergeCell ref="C9:C10"/>
    <mergeCell ref="D9:D10"/>
    <mergeCell ref="E9:E10"/>
    <mergeCell ref="A18:A19"/>
    <mergeCell ref="B18:B19"/>
    <mergeCell ref="C18:C19"/>
    <mergeCell ref="D18:D19"/>
    <mergeCell ref="E18:E19"/>
    <mergeCell ref="A7:C7"/>
    <mergeCell ref="D7:L7"/>
    <mergeCell ref="A1:L1"/>
    <mergeCell ref="A2:L2"/>
    <mergeCell ref="B3:L3"/>
    <mergeCell ref="A5:C5"/>
    <mergeCell ref="D5:L5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K2" sqref="K2"/>
    </sheetView>
  </sheetViews>
  <sheetFormatPr defaultRowHeight="13.5" x14ac:dyDescent="0.15"/>
  <cols>
    <col min="1" max="1" width="23.75" bestFit="1" customWidth="1"/>
    <col min="2" max="3" width="23.75" customWidth="1"/>
    <col min="4" max="4" width="2.5" bestFit="1" customWidth="1"/>
    <col min="5" max="5" width="3.5" bestFit="1" customWidth="1"/>
    <col min="6" max="6" width="4.5" bestFit="1" customWidth="1"/>
    <col min="7" max="7" width="2.5" bestFit="1" customWidth="1"/>
    <col min="8" max="8" width="3.5" bestFit="1" customWidth="1"/>
    <col min="9" max="9" width="4.5" bestFit="1" customWidth="1"/>
    <col min="10" max="10" width="2.5" bestFit="1" customWidth="1"/>
    <col min="11" max="11" width="13" bestFit="1" customWidth="1"/>
  </cols>
  <sheetData>
    <row r="1" spans="1:13" x14ac:dyDescent="0.15">
      <c r="K1" t="s">
        <v>22</v>
      </c>
      <c r="L1" t="s">
        <v>10</v>
      </c>
      <c r="M1" t="s">
        <v>11</v>
      </c>
    </row>
    <row r="2" spans="1:13" x14ac:dyDescent="0.15">
      <c r="A2" t="s">
        <v>3</v>
      </c>
      <c r="B2" s="4">
        <v>4.1666666666666664E-2</v>
      </c>
      <c r="C2" s="4"/>
      <c r="D2" s="5">
        <f t="shared" ref="D2:D9" si="0">HOUR(B2)</f>
        <v>1</v>
      </c>
      <c r="E2" s="5" t="str">
        <f>IF(MINUTE(B2)=0,"00","50")</f>
        <v>00</v>
      </c>
      <c r="F2" s="5" t="str">
        <f>D2&amp;E2</f>
        <v>100</v>
      </c>
      <c r="G2" s="5"/>
      <c r="H2" s="5"/>
      <c r="I2" s="5" t="str">
        <f>G2&amp;H2</f>
        <v/>
      </c>
      <c r="J2" s="5">
        <v>1</v>
      </c>
      <c r="K2" s="7">
        <v>2000</v>
      </c>
      <c r="L2" s="7">
        <v>3240</v>
      </c>
      <c r="M2" s="7">
        <v>4690</v>
      </c>
    </row>
    <row r="3" spans="1:13" x14ac:dyDescent="0.15">
      <c r="A3" t="s">
        <v>20</v>
      </c>
      <c r="B3" s="4">
        <v>4.1666666666666664E-2</v>
      </c>
      <c r="C3" s="4">
        <v>6.25E-2</v>
      </c>
      <c r="D3" s="5">
        <f t="shared" si="0"/>
        <v>1</v>
      </c>
      <c r="E3" s="5" t="str">
        <f t="shared" ref="E3:E9" si="1">IF(MINUTE(B3)=0,"00","50")</f>
        <v>00</v>
      </c>
      <c r="F3" s="5" t="str">
        <f t="shared" ref="F3:F9" si="2">D3&amp;E3</f>
        <v>100</v>
      </c>
      <c r="G3" s="5">
        <f>HOUR(C3)</f>
        <v>1</v>
      </c>
      <c r="H3" s="5" t="str">
        <f>IF(MINUTE(C3)=0,"00","50")</f>
        <v>50</v>
      </c>
      <c r="I3" s="5" t="str">
        <f t="shared" ref="I3:I9" si="3">G3&amp;H3</f>
        <v>150</v>
      </c>
      <c r="J3" s="5">
        <v>2</v>
      </c>
      <c r="K3" s="7">
        <v>2970</v>
      </c>
      <c r="L3" s="7">
        <v>4680</v>
      </c>
      <c r="M3" s="7">
        <v>6640</v>
      </c>
    </row>
    <row r="4" spans="1:13" x14ac:dyDescent="0.15">
      <c r="A4" t="s">
        <v>4</v>
      </c>
      <c r="B4" s="4">
        <v>6.25E-2</v>
      </c>
      <c r="C4" s="4">
        <v>8.3333333333333329E-2</v>
      </c>
      <c r="D4" s="5">
        <f t="shared" si="0"/>
        <v>1</v>
      </c>
      <c r="E4" s="5" t="str">
        <f t="shared" si="1"/>
        <v>50</v>
      </c>
      <c r="F4" s="5" t="str">
        <f>D4&amp;E4</f>
        <v>150</v>
      </c>
      <c r="G4" s="5">
        <f t="shared" ref="G4:G8" si="4">HOUR(C4)</f>
        <v>2</v>
      </c>
      <c r="H4" s="5" t="str">
        <f t="shared" ref="H4:H8" si="5">IF(MINUTE(C4)=0,"00","50")</f>
        <v>00</v>
      </c>
      <c r="I4" s="5" t="str">
        <f t="shared" si="3"/>
        <v>200</v>
      </c>
      <c r="J4" s="5">
        <v>3</v>
      </c>
      <c r="K4" s="7">
        <v>3960</v>
      </c>
      <c r="L4" s="7">
        <v>5380</v>
      </c>
      <c r="M4" s="7">
        <v>8170</v>
      </c>
    </row>
    <row r="5" spans="1:13" x14ac:dyDescent="0.15">
      <c r="A5" t="s">
        <v>5</v>
      </c>
      <c r="B5" s="4">
        <v>8.3333333333333329E-2</v>
      </c>
      <c r="C5" s="4">
        <v>0.10416666666666667</v>
      </c>
      <c r="D5" s="5">
        <f t="shared" si="0"/>
        <v>2</v>
      </c>
      <c r="E5" s="5" t="str">
        <f t="shared" si="1"/>
        <v>00</v>
      </c>
      <c r="F5" s="5" t="str">
        <f t="shared" si="2"/>
        <v>200</v>
      </c>
      <c r="G5" s="5">
        <f t="shared" si="4"/>
        <v>2</v>
      </c>
      <c r="H5" s="5" t="str">
        <f t="shared" si="5"/>
        <v>50</v>
      </c>
      <c r="I5" s="5" t="str">
        <f t="shared" si="3"/>
        <v>250</v>
      </c>
      <c r="J5" s="5">
        <v>4</v>
      </c>
      <c r="K5" s="7">
        <v>4950</v>
      </c>
      <c r="L5" s="7">
        <v>6070</v>
      </c>
      <c r="M5" s="7">
        <v>9710</v>
      </c>
    </row>
    <row r="6" spans="1:13" x14ac:dyDescent="0.15">
      <c r="A6" t="s">
        <v>6</v>
      </c>
      <c r="B6" s="4">
        <v>0.10416666666666667</v>
      </c>
      <c r="C6" s="4">
        <v>0.125</v>
      </c>
      <c r="D6" s="5">
        <f t="shared" si="0"/>
        <v>2</v>
      </c>
      <c r="E6" s="5" t="str">
        <f t="shared" si="1"/>
        <v>50</v>
      </c>
      <c r="F6" s="5" t="str">
        <f t="shared" si="2"/>
        <v>250</v>
      </c>
      <c r="G6" s="5">
        <f t="shared" si="4"/>
        <v>3</v>
      </c>
      <c r="H6" s="5" t="str">
        <f t="shared" si="5"/>
        <v>00</v>
      </c>
      <c r="I6" s="5" t="str">
        <f t="shared" si="3"/>
        <v>300</v>
      </c>
      <c r="J6" s="5">
        <v>5</v>
      </c>
      <c r="K6" s="7">
        <v>5930</v>
      </c>
      <c r="L6" s="7">
        <v>6780</v>
      </c>
      <c r="M6" s="7">
        <v>11230</v>
      </c>
    </row>
    <row r="7" spans="1:13" x14ac:dyDescent="0.15">
      <c r="A7" t="s">
        <v>7</v>
      </c>
      <c r="B7" s="4">
        <v>0.125</v>
      </c>
      <c r="C7" s="4">
        <v>0.14583333333333334</v>
      </c>
      <c r="D7" s="5">
        <f t="shared" si="0"/>
        <v>3</v>
      </c>
      <c r="E7" s="5" t="str">
        <f t="shared" si="1"/>
        <v>00</v>
      </c>
      <c r="F7" s="5" t="str">
        <f t="shared" si="2"/>
        <v>300</v>
      </c>
      <c r="G7" s="5">
        <f t="shared" si="4"/>
        <v>3</v>
      </c>
      <c r="H7" s="5" t="str">
        <f t="shared" si="5"/>
        <v>50</v>
      </c>
      <c r="I7" s="5" t="str">
        <f t="shared" si="3"/>
        <v>350</v>
      </c>
      <c r="J7" s="5">
        <v>6</v>
      </c>
      <c r="K7" s="7">
        <v>6910</v>
      </c>
      <c r="M7" s="7">
        <v>12770</v>
      </c>
    </row>
    <row r="8" spans="1:13" x14ac:dyDescent="0.15">
      <c r="A8" t="s">
        <v>8</v>
      </c>
      <c r="B8" s="4">
        <v>0.14583333333333334</v>
      </c>
      <c r="C8" s="4">
        <v>0.16666666666666666</v>
      </c>
      <c r="D8" s="5">
        <f t="shared" si="0"/>
        <v>3</v>
      </c>
      <c r="E8" s="5" t="str">
        <f t="shared" si="1"/>
        <v>50</v>
      </c>
      <c r="F8" s="5" t="str">
        <f t="shared" si="2"/>
        <v>350</v>
      </c>
      <c r="G8" s="5">
        <f t="shared" si="4"/>
        <v>4</v>
      </c>
      <c r="H8" s="5" t="str">
        <f t="shared" si="5"/>
        <v>00</v>
      </c>
      <c r="I8" s="5" t="str">
        <f t="shared" si="3"/>
        <v>400</v>
      </c>
      <c r="J8" s="5">
        <v>7</v>
      </c>
      <c r="K8" s="7">
        <v>7890</v>
      </c>
      <c r="M8" s="7">
        <v>14310</v>
      </c>
    </row>
    <row r="9" spans="1:13" x14ac:dyDescent="0.15">
      <c r="A9" t="s">
        <v>9</v>
      </c>
      <c r="B9" s="4">
        <v>0.16666666666666666</v>
      </c>
      <c r="D9" s="5">
        <f t="shared" si="0"/>
        <v>4</v>
      </c>
      <c r="E9" s="5" t="str">
        <f t="shared" si="1"/>
        <v>00</v>
      </c>
      <c r="F9" s="5" t="str">
        <f t="shared" si="2"/>
        <v>400</v>
      </c>
      <c r="G9" s="5"/>
      <c r="H9" s="5"/>
      <c r="I9" s="5" t="str">
        <f t="shared" si="3"/>
        <v/>
      </c>
      <c r="J9" s="5">
        <v>8</v>
      </c>
      <c r="K9">
        <v>920</v>
      </c>
      <c r="L9">
        <v>700</v>
      </c>
      <c r="M9" s="7">
        <v>1550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重度訪問介護用</vt:lpstr>
      <vt:lpstr>同行援護</vt:lpstr>
      <vt:lpstr>行動援護</vt:lpstr>
      <vt:lpstr>単価表</vt:lpstr>
      <vt:lpstr>行動援護!Print_Area</vt:lpstr>
      <vt:lpstr>重度訪問介護用!Print_Area</vt:lpstr>
      <vt:lpstr>同行援護!Print_Area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藤﨑　孔道</dc:creator>
  <cp:lastModifiedBy>藤﨑　孔道</cp:lastModifiedBy>
  <cp:lastPrinted>2023-02-21T01:05:05Z</cp:lastPrinted>
  <dcterms:created xsi:type="dcterms:W3CDTF">1997-01-08T22:48:59Z</dcterms:created>
  <dcterms:modified xsi:type="dcterms:W3CDTF">2024-04-02T01:10:45Z</dcterms:modified>
</cp:coreProperties>
</file>