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4.様式申請書類\★様式集（大人）\★令和６年度報酬改定に伴い、修正した書類\"/>
    </mc:Choice>
  </mc:AlternateContent>
  <bookViews>
    <workbookView xWindow="120" yWindow="45" windowWidth="14955" windowHeight="8445" activeTab="1"/>
  </bookViews>
  <sheets>
    <sheet name="体制付表3-1（生活介護・療養介護用）" sheetId="6" r:id="rId1"/>
    <sheet name="参考様式20" sheetId="2" r:id="rId2"/>
    <sheet name="リスト" sheetId="3" state="hidden" r:id="rId3"/>
  </sheets>
  <definedNames>
    <definedName name="_xlnm.Print_Area" localSheetId="1">参考様式20!$A$1:$S$40</definedName>
    <definedName name="_xlnm.Print_Area" localSheetId="0">'体制付表3-1（生活介護・療養介護用）'!$A$1:$I$25</definedName>
  </definedNames>
  <calcPr calcId="162913"/>
</workbook>
</file>

<file path=xl/calcChain.xml><?xml version="1.0" encoding="utf-8"?>
<calcChain xmlns="http://schemas.openxmlformats.org/spreadsheetml/2006/main">
  <c r="J10" i="6" l="1"/>
  <c r="E17" i="6"/>
  <c r="R30" i="2" l="1"/>
  <c r="S7" i="2"/>
  <c r="G28" i="2"/>
  <c r="H30" i="2"/>
  <c r="I30" i="2"/>
  <c r="J30" i="2"/>
  <c r="K30" i="2"/>
  <c r="L30" i="2"/>
  <c r="M30" i="2"/>
  <c r="N30" i="2"/>
  <c r="O30" i="2"/>
  <c r="P30" i="2"/>
  <c r="Q30" i="2"/>
  <c r="G30" i="2"/>
  <c r="H32" i="2"/>
  <c r="I32" i="2"/>
  <c r="J32" i="2"/>
  <c r="K32" i="2"/>
  <c r="L32" i="2"/>
  <c r="M32" i="2"/>
  <c r="N32" i="2"/>
  <c r="O32" i="2"/>
  <c r="P32" i="2"/>
  <c r="Q32" i="2"/>
  <c r="R32" i="2"/>
  <c r="G32" i="2"/>
  <c r="H31" i="2"/>
  <c r="I31" i="2"/>
  <c r="J31" i="2"/>
  <c r="K31" i="2"/>
  <c r="L31" i="2"/>
  <c r="M31" i="2"/>
  <c r="N31" i="2"/>
  <c r="O31" i="2"/>
  <c r="P31" i="2"/>
  <c r="Q31" i="2"/>
  <c r="R31" i="2"/>
  <c r="G31" i="2"/>
  <c r="G33" i="2" l="1"/>
  <c r="H28" i="2" l="1"/>
  <c r="T9" i="2"/>
  <c r="S9" i="2" s="1"/>
  <c r="S31" i="2" s="1"/>
  <c r="T10" i="2"/>
  <c r="S10" i="2" s="1"/>
  <c r="T11" i="2"/>
  <c r="S11" i="2" s="1"/>
  <c r="T12" i="2"/>
  <c r="S12" i="2" s="1"/>
  <c r="T13" i="2"/>
  <c r="S13" i="2" s="1"/>
  <c r="T14" i="2"/>
  <c r="S14" i="2" s="1"/>
  <c r="T15" i="2"/>
  <c r="S15" i="2" s="1"/>
  <c r="T16" i="2"/>
  <c r="T17" i="2"/>
  <c r="S17" i="2" s="1"/>
  <c r="T18" i="2"/>
  <c r="S18" i="2" s="1"/>
  <c r="T19" i="2"/>
  <c r="S19" i="2" s="1"/>
  <c r="T20" i="2"/>
  <c r="S20" i="2" s="1"/>
  <c r="T21" i="2"/>
  <c r="S21" i="2" s="1"/>
  <c r="T22" i="2"/>
  <c r="S22" i="2" s="1"/>
  <c r="T23" i="2"/>
  <c r="S23" i="2" s="1"/>
  <c r="T24" i="2"/>
  <c r="S24" i="2" s="1"/>
  <c r="T25" i="2"/>
  <c r="S25" i="2" s="1"/>
  <c r="T26" i="2"/>
  <c r="S26" i="2" s="1"/>
  <c r="T27" i="2"/>
  <c r="S27" i="2" s="1"/>
  <c r="T8" i="2"/>
  <c r="E14" i="2"/>
  <c r="E15" i="2"/>
  <c r="E16" i="2"/>
  <c r="E17" i="2"/>
  <c r="E18" i="2"/>
  <c r="E19" i="2"/>
  <c r="E20" i="2"/>
  <c r="E21" i="2"/>
  <c r="E22" i="2"/>
  <c r="E23" i="2"/>
  <c r="E24" i="2"/>
  <c r="E25" i="2"/>
  <c r="E26" i="2"/>
  <c r="E27" i="2"/>
  <c r="U9" i="2"/>
  <c r="V9" i="2"/>
  <c r="W9" i="2"/>
  <c r="U10" i="2"/>
  <c r="V10" i="2"/>
  <c r="W10" i="2"/>
  <c r="U11" i="2"/>
  <c r="V11" i="2"/>
  <c r="W11" i="2"/>
  <c r="U12" i="2"/>
  <c r="V12" i="2"/>
  <c r="W12" i="2"/>
  <c r="U13" i="2"/>
  <c r="V13" i="2"/>
  <c r="W13" i="2"/>
  <c r="U14" i="2"/>
  <c r="V14" i="2"/>
  <c r="W14" i="2"/>
  <c r="U15" i="2"/>
  <c r="V15" i="2"/>
  <c r="W15" i="2"/>
  <c r="U16" i="2"/>
  <c r="V16" i="2"/>
  <c r="W16" i="2"/>
  <c r="U17" i="2"/>
  <c r="V17" i="2"/>
  <c r="W17" i="2"/>
  <c r="U18" i="2"/>
  <c r="V18" i="2"/>
  <c r="W18" i="2"/>
  <c r="U19" i="2"/>
  <c r="V19" i="2"/>
  <c r="W19" i="2"/>
  <c r="U20" i="2"/>
  <c r="V20" i="2"/>
  <c r="W20" i="2"/>
  <c r="U21" i="2"/>
  <c r="V21" i="2"/>
  <c r="W21" i="2"/>
  <c r="U22" i="2"/>
  <c r="V22" i="2"/>
  <c r="W22" i="2"/>
  <c r="U23" i="2"/>
  <c r="V23" i="2"/>
  <c r="W23" i="2"/>
  <c r="U24" i="2"/>
  <c r="V24" i="2"/>
  <c r="W24" i="2"/>
  <c r="U25" i="2"/>
  <c r="V25" i="2"/>
  <c r="W25" i="2"/>
  <c r="U26" i="2"/>
  <c r="V26" i="2"/>
  <c r="W26" i="2"/>
  <c r="U27" i="2"/>
  <c r="V27" i="2"/>
  <c r="W27" i="2"/>
  <c r="W8" i="2"/>
  <c r="V8" i="2"/>
  <c r="U8" i="2"/>
  <c r="S16" i="2"/>
  <c r="S32" i="2" l="1"/>
  <c r="X23" i="2"/>
  <c r="X25" i="2"/>
  <c r="X17" i="2"/>
  <c r="X21" i="2"/>
  <c r="X19" i="2"/>
  <c r="X26" i="2"/>
  <c r="X18" i="2"/>
  <c r="X27" i="2"/>
  <c r="X24" i="2"/>
  <c r="X16" i="2"/>
  <c r="X22" i="2"/>
  <c r="X20" i="2"/>
  <c r="X11" i="2"/>
  <c r="E11" i="2" s="1"/>
  <c r="X12" i="2"/>
  <c r="E12" i="2" s="1"/>
  <c r="X10" i="2"/>
  <c r="E10" i="2" s="1"/>
  <c r="X14" i="2"/>
  <c r="X13" i="2"/>
  <c r="E13" i="2" s="1"/>
  <c r="X9" i="2"/>
  <c r="E9" i="2" s="1"/>
  <c r="X8" i="2"/>
  <c r="E8" i="2" s="1"/>
  <c r="X15" i="2"/>
  <c r="H33" i="2"/>
  <c r="I33" i="2"/>
  <c r="J33" i="2"/>
  <c r="K33" i="2"/>
  <c r="L33" i="2"/>
  <c r="M33" i="2"/>
  <c r="N33" i="2"/>
  <c r="O33" i="2"/>
  <c r="P33" i="2"/>
  <c r="Q33" i="2"/>
  <c r="R33" i="2"/>
  <c r="I28" i="2"/>
  <c r="J28" i="2"/>
  <c r="K28" i="2"/>
  <c r="L28" i="2"/>
  <c r="M28" i="2"/>
  <c r="N28" i="2"/>
  <c r="O28" i="2"/>
  <c r="P28" i="2"/>
  <c r="Q28" i="2"/>
  <c r="R28" i="2"/>
  <c r="S8" i="2" l="1"/>
  <c r="S28" i="2" l="1"/>
  <c r="S29" i="2" s="1"/>
  <c r="E11" i="6" s="1"/>
  <c r="S30" i="2"/>
  <c r="S33" i="2" s="1"/>
  <c r="S36" i="2" s="1"/>
  <c r="K10" i="6" l="1"/>
  <c r="G17" i="6"/>
</calcChain>
</file>

<file path=xl/sharedStrings.xml><?xml version="1.0" encoding="utf-8"?>
<sst xmlns="http://schemas.openxmlformats.org/spreadsheetml/2006/main" count="81" uniqueCount="81">
  <si>
    <t>利用者氏名</t>
    <rPh sb="0" eb="3">
      <t>リヨウシャ</t>
    </rPh>
    <rPh sb="3" eb="5">
      <t>シメイ</t>
    </rPh>
    <phoneticPr fontId="1"/>
  </si>
  <si>
    <t>利用日数（開所日数）</t>
    <rPh sb="0" eb="2">
      <t>リヨウ</t>
    </rPh>
    <rPh sb="2" eb="4">
      <t>ニッスウ</t>
    </rPh>
    <rPh sb="5" eb="7">
      <t>カイショ</t>
    </rPh>
    <rPh sb="7" eb="9">
      <t>ニッスウ</t>
    </rPh>
    <phoneticPr fontId="1"/>
  </si>
  <si>
    <t>合計</t>
    <rPh sb="0" eb="2">
      <t>ゴウケイ</t>
    </rPh>
    <phoneticPr fontId="1"/>
  </si>
  <si>
    <t>合　　　　　計</t>
    <rPh sb="0" eb="1">
      <t>ゴウ</t>
    </rPh>
    <rPh sb="6" eb="7">
      <t>ケイ</t>
    </rPh>
    <phoneticPr fontId="1"/>
  </si>
  <si>
    <t>内訳</t>
    <rPh sb="0" eb="2">
      <t>ウチワケ</t>
    </rPh>
    <phoneticPr fontId="1"/>
  </si>
  <si>
    <t>※　平成１８年厚生労働省告示第５５６に該当する利用者については記載しないこと。（前年度の利用者の平均値から除外）</t>
    <rPh sb="2" eb="4">
      <t>ヘイセイ</t>
    </rPh>
    <rPh sb="6" eb="7">
      <t>ネン</t>
    </rPh>
    <rPh sb="7" eb="9">
      <t>コウセイ</t>
    </rPh>
    <rPh sb="9" eb="12">
      <t>ロウドウショウ</t>
    </rPh>
    <rPh sb="12" eb="14">
      <t>コクジ</t>
    </rPh>
    <rPh sb="14" eb="15">
      <t>ダイ</t>
    </rPh>
    <rPh sb="19" eb="21">
      <t>ガイトウ</t>
    </rPh>
    <rPh sb="23" eb="26">
      <t>リヨウシャ</t>
    </rPh>
    <rPh sb="31" eb="33">
      <t>キサイ</t>
    </rPh>
    <rPh sb="40" eb="43">
      <t>ゼンネンド</t>
    </rPh>
    <rPh sb="44" eb="47">
      <t>リヨウシャ</t>
    </rPh>
    <rPh sb="48" eb="51">
      <t>ヘイキンチ</t>
    </rPh>
    <rPh sb="53" eb="55">
      <t>ジョガイ</t>
    </rPh>
    <phoneticPr fontId="1"/>
  </si>
  <si>
    <t>喀痰吸引等を必要とする者
③</t>
    <rPh sb="0" eb="2">
      <t>カクタン</t>
    </rPh>
    <rPh sb="2" eb="4">
      <t>キュウイン</t>
    </rPh>
    <rPh sb="4" eb="5">
      <t>トウ</t>
    </rPh>
    <rPh sb="6" eb="8">
      <t>ヒツヨウ</t>
    </rPh>
    <rPh sb="11" eb="12">
      <t>モノ</t>
    </rPh>
    <phoneticPr fontId="1"/>
  </si>
  <si>
    <t>　　（次の要件に該当するもので、生活介護を利用できる区分を満たさない者（区分2以下（５０歳以上の者は区分1以下)）</t>
    <rPh sb="3" eb="4">
      <t>ツギ</t>
    </rPh>
    <rPh sb="5" eb="7">
      <t>ヨウケン</t>
    </rPh>
    <rPh sb="8" eb="10">
      <t>ガイトウ</t>
    </rPh>
    <rPh sb="16" eb="18">
      <t>セイカツ</t>
    </rPh>
    <rPh sb="18" eb="20">
      <t>カイゴ</t>
    </rPh>
    <rPh sb="21" eb="23">
      <t>リヨウ</t>
    </rPh>
    <rPh sb="26" eb="28">
      <t>クブン</t>
    </rPh>
    <rPh sb="29" eb="30">
      <t>ミ</t>
    </rPh>
    <rPh sb="34" eb="35">
      <t>シャ</t>
    </rPh>
    <rPh sb="36" eb="38">
      <t>クブン</t>
    </rPh>
    <rPh sb="39" eb="41">
      <t>イカ</t>
    </rPh>
    <rPh sb="44" eb="45">
      <t>サイ</t>
    </rPh>
    <rPh sb="45" eb="47">
      <t>イジョウ</t>
    </rPh>
    <rPh sb="48" eb="49">
      <t>モノ</t>
    </rPh>
    <rPh sb="50" eb="52">
      <t>クブン</t>
    </rPh>
    <rPh sb="53" eb="55">
      <t>イカ</t>
    </rPh>
    <phoneticPr fontId="1"/>
  </si>
  <si>
    <t>　　　要件：特定旧法指定施設時の当該施設を利用している者で、継続的に利用している者又は再度利用する者</t>
    <rPh sb="3" eb="5">
      <t>ヨウケン</t>
    </rPh>
    <rPh sb="6" eb="8">
      <t>トクテイ</t>
    </rPh>
    <rPh sb="8" eb="10">
      <t>キュウホウ</t>
    </rPh>
    <rPh sb="10" eb="12">
      <t>シテイ</t>
    </rPh>
    <rPh sb="12" eb="14">
      <t>シセツ</t>
    </rPh>
    <rPh sb="14" eb="15">
      <t>ジ</t>
    </rPh>
    <rPh sb="16" eb="18">
      <t>トウガイ</t>
    </rPh>
    <rPh sb="18" eb="20">
      <t>シセツ</t>
    </rPh>
    <rPh sb="21" eb="23">
      <t>リヨウ</t>
    </rPh>
    <rPh sb="27" eb="28">
      <t>モノ</t>
    </rPh>
    <rPh sb="30" eb="33">
      <t>ケイゾクテキ</t>
    </rPh>
    <rPh sb="34" eb="36">
      <t>リヨウ</t>
    </rPh>
    <rPh sb="40" eb="41">
      <t>モノ</t>
    </rPh>
    <rPh sb="41" eb="42">
      <t>マタ</t>
    </rPh>
    <rPh sb="43" eb="45">
      <t>サイド</t>
    </rPh>
    <rPh sb="45" eb="47">
      <t>リヨウ</t>
    </rPh>
    <rPh sb="49" eb="50">
      <t>モノ</t>
    </rPh>
    <phoneticPr fontId="1"/>
  </si>
  <si>
    <t>障害
支援
区分
①</t>
    <rPh sb="0" eb="2">
      <t>ショウガイ</t>
    </rPh>
    <rPh sb="3" eb="5">
      <t>シエン</t>
    </rPh>
    <rPh sb="6" eb="8">
      <t>クブン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</si>
  <si>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</si>
  <si>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</si>
  <si>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</si>
  <si>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</si>
  <si>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</si>
  <si>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</si>
  <si>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</si>
  <si>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</si>
  <si>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</si>
  <si>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</si>
  <si>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</si>
  <si>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</si>
  <si>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行動関連項目の点数の合計が１０点以上　②</t>
    <rPh sb="0" eb="2">
      <t>コウドウ</t>
    </rPh>
    <rPh sb="2" eb="4">
      <t>カンレン</t>
    </rPh>
    <rPh sb="4" eb="6">
      <t>コウモク</t>
    </rPh>
    <rPh sb="7" eb="9">
      <t>テンスウ</t>
    </rPh>
    <rPh sb="10" eb="12">
      <t>ゴウケイ</t>
    </rPh>
    <rPh sb="15" eb="16">
      <t>テン</t>
    </rPh>
    <rPh sb="16" eb="18">
      <t>イジョウ</t>
    </rPh>
    <phoneticPr fontId="1"/>
  </si>
  <si>
    <t>区分５・６又はそれに準ずる者の割合</t>
    <rPh sb="0" eb="2">
      <t>クブン</t>
    </rPh>
    <rPh sb="5" eb="6">
      <t>マタ</t>
    </rPh>
    <rPh sb="10" eb="11">
      <t>ジュン</t>
    </rPh>
    <rPh sb="13" eb="14">
      <t>モノ</t>
    </rPh>
    <rPh sb="15" eb="17">
      <t>ワリアイ</t>
    </rPh>
    <phoneticPr fontId="1"/>
  </si>
  <si>
    <t>④障害支援区分が５又は６</t>
    <rPh sb="1" eb="3">
      <t>ショウガイ</t>
    </rPh>
    <rPh sb="3" eb="5">
      <t>シエン</t>
    </rPh>
    <rPh sb="5" eb="7">
      <t>クブン</t>
    </rPh>
    <rPh sb="9" eb="10">
      <t>マタ</t>
    </rPh>
    <phoneticPr fontId="1"/>
  </si>
  <si>
    <t>⑤障害支援区分が４以下で、行動関連項目の点数の合計が１０点以上</t>
    <rPh sb="1" eb="3">
      <t>ショウガイ</t>
    </rPh>
    <rPh sb="3" eb="5">
      <t>シエン</t>
    </rPh>
    <rPh sb="5" eb="7">
      <t>クブン</t>
    </rPh>
    <rPh sb="9" eb="11">
      <t>イカ</t>
    </rPh>
    <phoneticPr fontId="1"/>
  </si>
  <si>
    <t>⑥障害支援区分が４以下で、喀痰吸引等を必要とする者</t>
    <rPh sb="1" eb="3">
      <t>ショウガイ</t>
    </rPh>
    <rPh sb="3" eb="5">
      <t>シエン</t>
    </rPh>
    <rPh sb="5" eb="7">
      <t>クブン</t>
    </rPh>
    <rPh sb="9" eb="11">
      <t>イカ</t>
    </rPh>
    <rPh sb="13" eb="15">
      <t>カクタン</t>
    </rPh>
    <rPh sb="15" eb="17">
      <t>キュウイン</t>
    </rPh>
    <rPh sb="17" eb="18">
      <t>トウ</t>
    </rPh>
    <rPh sb="19" eb="21">
      <t>ヒツヨウ</t>
    </rPh>
    <rPh sb="24" eb="25">
      <t>モノ</t>
    </rPh>
    <phoneticPr fontId="1"/>
  </si>
  <si>
    <t>⑦　小　　　　　計</t>
    <rPh sb="2" eb="3">
      <t>ショウ</t>
    </rPh>
    <phoneticPr fontId="1"/>
  </si>
  <si>
    <t>※新規に事業を開始する際は、定員の９割を前年度の平均利用者数とみなして計算すること。
その際、⑦の利用者数は継続して利用が見込める利用者数で算定すること。</t>
    <rPh sb="1" eb="3">
      <t>シンキ</t>
    </rPh>
    <rPh sb="4" eb="6">
      <t>ジギョウ</t>
    </rPh>
    <rPh sb="7" eb="9">
      <t>カイシ</t>
    </rPh>
    <rPh sb="11" eb="12">
      <t>サイ</t>
    </rPh>
    <rPh sb="14" eb="16">
      <t>テイイン</t>
    </rPh>
    <rPh sb="18" eb="19">
      <t>ワリ</t>
    </rPh>
    <rPh sb="20" eb="22">
      <t>ゼンネン</t>
    </rPh>
    <rPh sb="22" eb="23">
      <t>ド</t>
    </rPh>
    <rPh sb="24" eb="26">
      <t>ヘイキン</t>
    </rPh>
    <rPh sb="26" eb="29">
      <t>リヨウシャ</t>
    </rPh>
    <rPh sb="29" eb="30">
      <t>スウ</t>
    </rPh>
    <rPh sb="35" eb="37">
      <t>ケイサン</t>
    </rPh>
    <rPh sb="45" eb="46">
      <t>サイ</t>
    </rPh>
    <rPh sb="49" eb="52">
      <t>リヨウシャ</t>
    </rPh>
    <rPh sb="52" eb="53">
      <t>スウ</t>
    </rPh>
    <rPh sb="54" eb="56">
      <t>ケイゾク</t>
    </rPh>
    <rPh sb="58" eb="60">
      <t>リヨウ</t>
    </rPh>
    <rPh sb="61" eb="63">
      <t>ミコ</t>
    </rPh>
    <rPh sb="65" eb="68">
      <t>リヨウシャ</t>
    </rPh>
    <rPh sb="68" eb="69">
      <t>スウ</t>
    </rPh>
    <rPh sb="70" eb="72">
      <t>サンテイ</t>
    </rPh>
    <phoneticPr fontId="1"/>
  </si>
  <si>
    <t>（　　　　年度加算算定用）</t>
    <rPh sb="5" eb="7">
      <t>ネンド</t>
    </rPh>
    <rPh sb="7" eb="9">
      <t>カサン</t>
    </rPh>
    <rPh sb="9" eb="11">
      <t>サンテイ</t>
    </rPh>
    <rPh sb="11" eb="12">
      <t>ヨウ</t>
    </rPh>
    <phoneticPr fontId="1"/>
  </si>
  <si>
    <t>人員配置体制加算に係る利用者の利用状況（　　　　年度）　</t>
    <rPh sb="0" eb="2">
      <t>ジンイン</t>
    </rPh>
    <rPh sb="2" eb="4">
      <t>ハイチ</t>
    </rPh>
    <rPh sb="4" eb="6">
      <t>タイセイ</t>
    </rPh>
    <rPh sb="6" eb="8">
      <t>カサン</t>
    </rPh>
    <rPh sb="9" eb="10">
      <t>カカ</t>
    </rPh>
    <rPh sb="11" eb="14">
      <t>リヨウシャ</t>
    </rPh>
    <rPh sb="15" eb="17">
      <t>リヨウ</t>
    </rPh>
    <rPh sb="17" eb="19">
      <t>ジョウキョウ</t>
    </rPh>
    <rPh sb="24" eb="26">
      <t>ネンド</t>
    </rPh>
    <phoneticPr fontId="1"/>
  </si>
  <si>
    <t>参考様式　２０</t>
    <rPh sb="0" eb="2">
      <t>サンコウ</t>
    </rPh>
    <rPh sb="2" eb="4">
      <t>ヨウシキ</t>
    </rPh>
    <phoneticPr fontId="1"/>
  </si>
  <si>
    <t>支援時間</t>
    <rPh sb="0" eb="4">
      <t>シエンジカン</t>
    </rPh>
    <phoneticPr fontId="1"/>
  </si>
  <si>
    <t>有</t>
    <rPh sb="0" eb="1">
      <t>アリ</t>
    </rPh>
    <phoneticPr fontId="1"/>
  </si>
  <si>
    <t>無</t>
    <rPh sb="0" eb="1">
      <t>ナ</t>
    </rPh>
    <phoneticPr fontId="1"/>
  </si>
  <si>
    <t>5以上</t>
    <phoneticPr fontId="1"/>
  </si>
  <si>
    <t>4以下</t>
    <phoneticPr fontId="1"/>
  </si>
  <si>
    <t>5時間以上7時間未満</t>
    <phoneticPr fontId="1"/>
  </si>
  <si>
    <t>7時間以上</t>
    <phoneticPr fontId="1"/>
  </si>
  <si>
    <t>5時間未満</t>
    <phoneticPr fontId="1"/>
  </si>
  <si>
    <t>算入</t>
    <rPh sb="0" eb="2">
      <t>サンニュウ</t>
    </rPh>
    <phoneticPr fontId="1"/>
  </si>
  <si>
    <t>前年度利用者数</t>
    <rPh sb="0" eb="6">
      <t>ゼンネンドリヨウシャ</t>
    </rPh>
    <rPh sb="6" eb="7">
      <t>スウ</t>
    </rPh>
    <phoneticPr fontId="1"/>
  </si>
  <si>
    <t>各月の開所日数</t>
    <rPh sb="0" eb="2">
      <t>カクツキ</t>
    </rPh>
    <rPh sb="3" eb="5">
      <t>カイショ</t>
    </rPh>
    <rPh sb="5" eb="7">
      <t>ニッスウ</t>
    </rPh>
    <phoneticPr fontId="1"/>
  </si>
  <si>
    <t>※　人員配置体制加算（Ⅰ）・（Ⅱ）を算定する場合は、①～③に該当する利用者の割合が前年度の利用者の平均値の６０％以上。</t>
    <rPh sb="2" eb="4">
      <t>ジンイン</t>
    </rPh>
    <rPh sb="4" eb="6">
      <t>ハイチ</t>
    </rPh>
    <rPh sb="6" eb="8">
      <t>タイセイ</t>
    </rPh>
    <rPh sb="8" eb="10">
      <t>カサン</t>
    </rPh>
    <rPh sb="18" eb="20">
      <t>サンテイ</t>
    </rPh>
    <rPh sb="22" eb="24">
      <t>バアイ</t>
    </rPh>
    <rPh sb="30" eb="32">
      <t>ガイトウ</t>
    </rPh>
    <rPh sb="34" eb="37">
      <t>リヨウシャ</t>
    </rPh>
    <rPh sb="38" eb="40">
      <t>ワリアイ</t>
    </rPh>
    <rPh sb="56" eb="58">
      <t>イジョウ</t>
    </rPh>
    <phoneticPr fontId="1"/>
  </si>
  <si>
    <t>※　人員配置体制加算（Ⅲ）を算定する場合は、①～③に該当する利用者の割合が前年度の利用者の平均値の５０％以上。</t>
    <rPh sb="2" eb="4">
      <t>ジンイン</t>
    </rPh>
    <rPh sb="4" eb="6">
      <t>ハイチ</t>
    </rPh>
    <rPh sb="6" eb="8">
      <t>タイセイ</t>
    </rPh>
    <rPh sb="8" eb="10">
      <t>カサン</t>
    </rPh>
    <rPh sb="14" eb="16">
      <t>サンテイ</t>
    </rPh>
    <rPh sb="18" eb="20">
      <t>バアイ</t>
    </rPh>
    <rPh sb="26" eb="28">
      <t>ガイトウ</t>
    </rPh>
    <rPh sb="30" eb="33">
      <t>リヨウシャ</t>
    </rPh>
    <rPh sb="34" eb="36">
      <t>ワリアイ</t>
    </rPh>
    <rPh sb="52" eb="54">
      <t>イジョウ</t>
    </rPh>
    <phoneticPr fontId="1"/>
  </si>
  <si>
    <t>（体制付表3-1）</t>
    <rPh sb="1" eb="3">
      <t>タイセイ</t>
    </rPh>
    <rPh sb="3" eb="5">
      <t>フヒョウ</t>
    </rPh>
    <phoneticPr fontId="1"/>
  </si>
  <si>
    <t>　　年　　月　　日　</t>
    <rPh sb="2" eb="3">
      <t>ネン</t>
    </rPh>
    <rPh sb="5" eb="6">
      <t>ガツ</t>
    </rPh>
    <rPh sb="8" eb="9">
      <t>ニチ</t>
    </rPh>
    <phoneticPr fontId="1"/>
  </si>
  <si>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1"/>
  </si>
  <si>
    <t>１　事業所・施設の名称</t>
    <rPh sb="2" eb="5">
      <t>ジギョウショ</t>
    </rPh>
    <rPh sb="6" eb="8">
      <t>シセツ</t>
    </rPh>
    <rPh sb="9" eb="11">
      <t>メイショウ</t>
    </rPh>
    <phoneticPr fontId="1"/>
  </si>
  <si>
    <t>２　異動区分</t>
    <rPh sb="2" eb="4">
      <t>イドウ</t>
    </rPh>
    <rPh sb="4" eb="6">
      <t>クブン</t>
    </rPh>
    <phoneticPr fontId="1"/>
  </si>
  <si>
    <t>３　サービスの種類</t>
    <rPh sb="7" eb="9">
      <t>シュルイ</t>
    </rPh>
    <phoneticPr fontId="1"/>
  </si>
  <si>
    <t>４　申請する加算区分</t>
    <rPh sb="2" eb="4">
      <t>シンセイ</t>
    </rPh>
    <rPh sb="6" eb="8">
      <t>カサン</t>
    </rPh>
    <rPh sb="8" eb="10">
      <t>クブン</t>
    </rPh>
    <phoneticPr fontId="1"/>
  </si>
  <si>
    <t>５　利用者数</t>
    <rPh sb="2" eb="5">
      <t>リヨウシャ</t>
    </rPh>
    <rPh sb="5" eb="6">
      <t>スウ</t>
    </rPh>
    <phoneticPr fontId="1"/>
  </si>
  <si>
    <t>前年度の利用者数の
平均値</t>
    <rPh sb="0" eb="3">
      <t>ゼンネンド</t>
    </rPh>
    <rPh sb="4" eb="7">
      <t>リヨウシャ</t>
    </rPh>
    <rPh sb="7" eb="8">
      <t>スウ</t>
    </rPh>
    <rPh sb="10" eb="12">
      <t>ヘイキン</t>
    </rPh>
    <rPh sb="12" eb="13">
      <t>チ</t>
    </rPh>
    <phoneticPr fontId="1"/>
  </si>
  <si>
    <t>常勤</t>
    <rPh sb="0" eb="2">
      <t>ジョウキン</t>
    </rPh>
    <phoneticPr fontId="1"/>
  </si>
  <si>
    <t>非常勤</t>
    <rPh sb="0" eb="3">
      <t>ヒジョウキン</t>
    </rPh>
    <phoneticPr fontId="1"/>
  </si>
  <si>
    <t>７　人員体制</t>
    <phoneticPr fontId="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</si>
  <si>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</si>
  <si>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1"/>
  </si>
  <si>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1"/>
  </si>
  <si>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1"/>
  </si>
  <si>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1"/>
  </si>
  <si>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1"/>
  </si>
  <si>
    <t>支援時間
調整後
合計</t>
    <rPh sb="0" eb="4">
      <t>シエンジカン</t>
    </rPh>
    <rPh sb="5" eb="8">
      <t>チョウセイゴ</t>
    </rPh>
    <rPh sb="9" eb="11">
      <t>ゴウケイ</t>
    </rPh>
    <phoneticPr fontId="1"/>
  </si>
  <si>
    <t>人</t>
    <rPh sb="0" eb="1">
      <t>ヒト</t>
    </rPh>
    <phoneticPr fontId="1"/>
  </si>
  <si>
    <t>１　新規</t>
    <rPh sb="2" eb="4">
      <t>シンキ</t>
    </rPh>
    <phoneticPr fontId="1"/>
  </si>
  <si>
    <t>２　変更</t>
    <rPh sb="2" eb="4">
      <t>ヘンコウ</t>
    </rPh>
    <phoneticPr fontId="1"/>
  </si>
  <si>
    <t>３　終了</t>
    <rPh sb="2" eb="4">
      <t>シュウリョウ</t>
    </rPh>
    <phoneticPr fontId="1"/>
  </si>
  <si>
    <t>Ⅰ</t>
    <phoneticPr fontId="1"/>
  </si>
  <si>
    <t>Ⅱ</t>
    <phoneticPr fontId="1"/>
  </si>
  <si>
    <t>Ⅲ</t>
    <phoneticPr fontId="1"/>
  </si>
  <si>
    <t>Ⅳ</t>
    <phoneticPr fontId="1"/>
  </si>
  <si>
    <t>人員配置体制加算</t>
    <rPh sb="0" eb="2">
      <t>ジンイン</t>
    </rPh>
    <rPh sb="2" eb="4">
      <t>ハイチ</t>
    </rPh>
    <rPh sb="4" eb="6">
      <t>タイセイ</t>
    </rPh>
    <rPh sb="6" eb="8">
      <t>カサン</t>
    </rPh>
    <phoneticPr fontId="1"/>
  </si>
  <si>
    <t>生活介護</t>
    <rPh sb="0" eb="4">
      <t>セイカツカイゴ</t>
    </rPh>
    <phoneticPr fontId="1"/>
  </si>
  <si>
    <t>1.5：1</t>
    <phoneticPr fontId="1"/>
  </si>
  <si>
    <t>1.7：1</t>
    <phoneticPr fontId="1"/>
  </si>
  <si>
    <t>2.5：1</t>
    <phoneticPr fontId="1"/>
  </si>
  <si>
    <t>2.0：1</t>
    <phoneticPr fontId="1"/>
  </si>
  <si>
    <t>常勤換算で</t>
    <rPh sb="0" eb="2">
      <t>ジョウキン</t>
    </rPh>
    <rPh sb="2" eb="4">
      <t>カンザン</t>
    </rPh>
    <phoneticPr fontId="1"/>
  </si>
  <si>
    <t>必要な
生活支援員等</t>
    <rPh sb="0" eb="2">
      <t>ヒツヨウ</t>
    </rPh>
    <rPh sb="4" eb="9">
      <t>セイカツシエンイン</t>
    </rPh>
    <rPh sb="9" eb="10">
      <t>ナド</t>
    </rPh>
    <phoneticPr fontId="1"/>
  </si>
  <si>
    <t>６　人員配置の状況(人)
　　（常勤換算）</t>
    <rPh sb="2" eb="4">
      <t>ジンイン</t>
    </rPh>
    <rPh sb="4" eb="6">
      <t>ハイチ</t>
    </rPh>
    <rPh sb="7" eb="9">
      <t>ジョウキョウ</t>
    </rPh>
    <rPh sb="10" eb="11">
      <t>ヒト</t>
    </rPh>
    <rPh sb="16" eb="20">
      <t>ジョウキンカンサン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</si>
</sst>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u/>
      <sz val="11"/>
      <name val="ＭＳ Ｐ明朝"/>
      <family val="1"/>
      <charset val="128"/>
    </font>
    <font>
      <sz val="10"/>
      <name val="ＭＳ Ｐ明朝"/>
      <family val="1"/>
      <charset val="128"/>
    </font>
    <font>
      <sz val="14"/>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b/>
      <sz val="14"/>
      <name val="ＭＳ Ｐゴシック"/>
      <family val="3"/>
      <charset val="128"/>
      <scheme val="major"/>
    </font>
    <font>
      <sz val="14"/>
      <name val="HGｺﾞｼｯｸM"/>
      <family val="3"/>
      <charset val="128"/>
    </font>
    <font>
      <sz val="11"/>
      <name val="HGｺﾞｼｯｸM"/>
      <family val="3"/>
      <charset val="128"/>
    </font>
    <font>
      <b/>
      <sz val="14"/>
      <name val="HGｺﾞｼｯｸM"/>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123">
    <xf numFmtId="0" fontId="0" fillId="0" borderId="0" xfId="0">
      <alignment vertical="center"/>
    </xf>
    <xf numFmtId="0" fontId="3" fillId="0" borderId="1" xfId="0" applyFont="1" applyBorder="1" applyAlignment="1">
      <alignment horizontal="center" vertical="center" wrapText="1"/>
    </xf>
    <xf numFmtId="0" fontId="3" fillId="0" borderId="0" xfId="0" applyFont="1">
      <alignment vertical="center"/>
    </xf>
    <xf numFmtId="0" fontId="4" fillId="0" borderId="0" xfId="0" applyFont="1">
      <alignment vertical="center"/>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vertical="center"/>
    </xf>
    <xf numFmtId="0" fontId="3" fillId="0" borderId="17" xfId="0" applyFont="1" applyBorder="1">
      <alignment vertical="center"/>
    </xf>
    <xf numFmtId="0" fontId="0" fillId="0" borderId="19" xfId="0" applyBorder="1" applyAlignment="1">
      <alignment vertical="center" wrapText="1"/>
    </xf>
    <xf numFmtId="0" fontId="3" fillId="3" borderId="20" xfId="0" applyFont="1" applyFill="1" applyBorder="1">
      <alignment vertical="center"/>
    </xf>
    <xf numFmtId="0" fontId="3" fillId="0" borderId="0" xfId="0" applyFont="1" applyAlignment="1">
      <alignment vertical="center"/>
    </xf>
    <xf numFmtId="0" fontId="6" fillId="0" borderId="0" xfId="0" applyFont="1">
      <alignment vertical="center"/>
    </xf>
    <xf numFmtId="0" fontId="3" fillId="0" borderId="2" xfId="0" applyFont="1" applyBorder="1" applyAlignment="1">
      <alignment horizontal="center" vertical="center"/>
    </xf>
    <xf numFmtId="0" fontId="3" fillId="4" borderId="2" xfId="0" applyFont="1" applyFill="1" applyBorder="1">
      <alignment vertical="center"/>
    </xf>
    <xf numFmtId="0" fontId="3" fillId="4" borderId="2" xfId="0" applyFont="1" applyFill="1" applyBorder="1" applyAlignment="1">
      <alignment horizontal="center" vertical="center"/>
    </xf>
    <xf numFmtId="0" fontId="3" fillId="4" borderId="3" xfId="0" applyFont="1" applyFill="1" applyBorder="1">
      <alignment vertical="center"/>
    </xf>
    <xf numFmtId="0" fontId="3" fillId="4" borderId="14" xfId="0" applyFont="1" applyFill="1" applyBorder="1">
      <alignment vertical="center"/>
    </xf>
    <xf numFmtId="0" fontId="3" fillId="5" borderId="2" xfId="0" applyFont="1" applyFill="1" applyBorder="1" applyAlignment="1">
      <alignment horizontal="center" vertical="center"/>
    </xf>
    <xf numFmtId="0" fontId="3" fillId="4" borderId="9" xfId="0" applyFont="1" applyFill="1" applyBorder="1">
      <alignment vertical="center"/>
    </xf>
    <xf numFmtId="0" fontId="3" fillId="4" borderId="3" xfId="0" applyFont="1" applyFill="1" applyBorder="1" applyAlignment="1">
      <alignment horizontal="center" vertical="center"/>
    </xf>
    <xf numFmtId="0" fontId="3" fillId="4" borderId="10" xfId="0" applyFont="1" applyFill="1" applyBorder="1">
      <alignment vertical="center"/>
    </xf>
    <xf numFmtId="0" fontId="3" fillId="4" borderId="14" xfId="0" applyFont="1" applyFill="1" applyBorder="1" applyAlignment="1">
      <alignment horizontal="center" vertical="center"/>
    </xf>
    <xf numFmtId="0" fontId="3" fillId="4" borderId="15" xfId="0" applyFont="1" applyFill="1" applyBorder="1">
      <alignment vertical="center"/>
    </xf>
    <xf numFmtId="0" fontId="3" fillId="4" borderId="6" xfId="0" applyFont="1" applyFill="1" applyBorder="1" applyAlignment="1">
      <alignment vertical="center"/>
    </xf>
    <xf numFmtId="0" fontId="3" fillId="4" borderId="5" xfId="0" applyFont="1" applyFill="1" applyBorder="1">
      <alignment vertical="center"/>
    </xf>
    <xf numFmtId="0" fontId="3" fillId="4" borderId="8" xfId="0" applyFont="1" applyFill="1" applyBorder="1">
      <alignment vertical="center"/>
    </xf>
    <xf numFmtId="0" fontId="3" fillId="3" borderId="11" xfId="0" applyFont="1" applyFill="1" applyBorder="1">
      <alignment vertical="center"/>
    </xf>
    <xf numFmtId="0" fontId="3" fillId="0" borderId="0" xfId="0" applyFont="1" applyFill="1" applyBorder="1">
      <alignment vertical="center"/>
    </xf>
    <xf numFmtId="0" fontId="3" fillId="0" borderId="32" xfId="0" applyFont="1" applyBorder="1" applyAlignment="1">
      <alignment horizontal="right" vertical="center"/>
    </xf>
    <xf numFmtId="0" fontId="8" fillId="0" borderId="0" xfId="0" applyFont="1">
      <alignment vertical="center"/>
    </xf>
    <xf numFmtId="0" fontId="9" fillId="0" borderId="0" xfId="0" applyFont="1">
      <alignment vertical="center"/>
    </xf>
    <xf numFmtId="0" fontId="7" fillId="0" borderId="0" xfId="1" applyFont="1">
      <alignment vertical="center"/>
    </xf>
    <xf numFmtId="0" fontId="10" fillId="0" borderId="0" xfId="0" applyFont="1" applyAlignment="1">
      <alignment horizontal="right" vertical="center"/>
    </xf>
    <xf numFmtId="0" fontId="11" fillId="0" borderId="0" xfId="1" applyFont="1">
      <alignment vertical="center"/>
    </xf>
    <xf numFmtId="0" fontId="12" fillId="0" borderId="0" xfId="1" applyFont="1">
      <alignment vertical="center"/>
    </xf>
    <xf numFmtId="0" fontId="12" fillId="0" borderId="0" xfId="1" applyFont="1" applyAlignment="1">
      <alignment horizontal="right" vertical="center"/>
    </xf>
    <xf numFmtId="0" fontId="11" fillId="0" borderId="0" xfId="1" applyFont="1" applyAlignment="1">
      <alignment horizontal="center" vertical="center"/>
    </xf>
    <xf numFmtId="0" fontId="12" fillId="0" borderId="10" xfId="1" applyFont="1" applyBorder="1" applyAlignment="1">
      <alignment horizontal="left" vertical="center"/>
    </xf>
    <xf numFmtId="0" fontId="12" fillId="0" borderId="1" xfId="1" applyFont="1" applyBorder="1" applyAlignment="1">
      <alignment horizontal="left" vertical="center"/>
    </xf>
    <xf numFmtId="0" fontId="12" fillId="0" borderId="3" xfId="1" applyFont="1" applyBorder="1" applyAlignment="1">
      <alignment horizontal="left" vertical="center"/>
    </xf>
    <xf numFmtId="0" fontId="12" fillId="0" borderId="37" xfId="1" applyFont="1" applyBorder="1">
      <alignment vertical="center"/>
    </xf>
    <xf numFmtId="0" fontId="12" fillId="0" borderId="38" xfId="1" applyFont="1" applyBorder="1">
      <alignment vertical="center"/>
    </xf>
    <xf numFmtId="0" fontId="12" fillId="0" borderId="3" xfId="1" applyFont="1" applyBorder="1" applyAlignment="1">
      <alignment horizontal="distributed" vertical="center" wrapText="1" justifyLastLine="1"/>
    </xf>
    <xf numFmtId="0" fontId="12" fillId="0" borderId="9" xfId="1" applyFont="1" applyBorder="1">
      <alignment vertical="center"/>
    </xf>
    <xf numFmtId="0" fontId="12" fillId="0" borderId="25" xfId="1" applyFont="1" applyBorder="1">
      <alignment vertical="center"/>
    </xf>
    <xf numFmtId="0" fontId="12" fillId="0" borderId="13" xfId="1" applyFont="1" applyBorder="1">
      <alignment vertical="center"/>
    </xf>
    <xf numFmtId="0" fontId="12" fillId="0" borderId="35" xfId="1" applyFont="1" applyBorder="1">
      <alignment vertical="center"/>
    </xf>
    <xf numFmtId="0" fontId="12" fillId="0" borderId="36" xfId="1" applyFont="1" applyBorder="1">
      <alignment vertical="center"/>
    </xf>
    <xf numFmtId="0" fontId="12" fillId="0" borderId="3" xfId="1" applyFont="1" applyBorder="1" applyAlignment="1">
      <alignment horizontal="center" vertical="center"/>
    </xf>
    <xf numFmtId="0" fontId="12" fillId="0" borderId="10" xfId="1" applyFont="1" applyBorder="1">
      <alignment vertical="center"/>
    </xf>
    <xf numFmtId="0" fontId="12" fillId="0" borderId="0" xfId="1" applyFont="1" applyAlignment="1">
      <alignment horizontal="left" vertical="center"/>
    </xf>
    <xf numFmtId="0" fontId="12" fillId="0" borderId="37" xfId="1"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13" xfId="0" applyFont="1" applyFill="1" applyBorder="1" applyAlignment="1">
      <alignment vertical="center"/>
    </xf>
    <xf numFmtId="0" fontId="3" fillId="0" borderId="12" xfId="0" applyFont="1" applyFill="1" applyBorder="1">
      <alignment vertical="center"/>
    </xf>
    <xf numFmtId="0" fontId="0" fillId="0" borderId="4" xfId="0" applyFill="1" applyBorder="1" applyAlignment="1">
      <alignment vertical="center" wrapText="1"/>
    </xf>
    <xf numFmtId="0" fontId="0" fillId="0" borderId="26" xfId="0" applyFill="1" applyBorder="1" applyAlignment="1">
      <alignment vertical="center" wrapText="1"/>
    </xf>
    <xf numFmtId="0" fontId="0" fillId="0" borderId="40" xfId="0" applyFill="1" applyBorder="1" applyAlignment="1">
      <alignment vertical="center" wrapText="1"/>
    </xf>
    <xf numFmtId="0" fontId="0" fillId="0" borderId="18" xfId="0" applyFill="1" applyBorder="1" applyAlignment="1">
      <alignment vertical="center" wrapText="1"/>
    </xf>
    <xf numFmtId="0" fontId="0" fillId="0" borderId="24" xfId="0" applyFill="1" applyBorder="1" applyAlignment="1">
      <alignment vertical="center" wrapText="1"/>
    </xf>
    <xf numFmtId="0" fontId="0" fillId="0" borderId="39" xfId="0" applyFill="1" applyBorder="1" applyAlignment="1">
      <alignment vertical="center" wrapText="1"/>
    </xf>
    <xf numFmtId="0" fontId="12" fillId="4" borderId="3" xfId="1" applyFont="1" applyFill="1" applyBorder="1" applyAlignment="1">
      <alignment horizontal="right" vertical="center" indent="1"/>
    </xf>
    <xf numFmtId="0" fontId="0" fillId="0" borderId="0" xfId="1" applyFont="1">
      <alignment vertical="center"/>
    </xf>
    <xf numFmtId="0" fontId="12" fillId="0" borderId="26" xfId="1" applyFont="1" applyBorder="1" applyAlignment="1">
      <alignment vertical="center"/>
    </xf>
    <xf numFmtId="0" fontId="12" fillId="0" borderId="4" xfId="1" applyFont="1" applyBorder="1" applyAlignment="1">
      <alignment vertical="center"/>
    </xf>
    <xf numFmtId="20" fontId="0" fillId="0" borderId="0" xfId="1" applyNumberFormat="1" applyFont="1">
      <alignment vertical="center"/>
    </xf>
    <xf numFmtId="0" fontId="12" fillId="0" borderId="26" xfId="1" applyFont="1" applyBorder="1" applyAlignment="1">
      <alignment horizontal="center" vertical="center" wrapText="1"/>
    </xf>
    <xf numFmtId="0" fontId="12" fillId="0" borderId="3" xfId="1" applyFont="1" applyFill="1" applyBorder="1" applyAlignment="1">
      <alignment horizontal="center" vertical="center" wrapText="1"/>
    </xf>
    <xf numFmtId="0" fontId="12" fillId="5" borderId="3" xfId="1" applyFont="1" applyFill="1" applyBorder="1" applyAlignment="1">
      <alignment horizontal="center" vertical="center"/>
    </xf>
    <xf numFmtId="0" fontId="12" fillId="6" borderId="3" xfId="1" applyFont="1" applyFill="1" applyBorder="1" applyAlignment="1">
      <alignment horizontal="center" vertical="center" wrapText="1"/>
    </xf>
    <xf numFmtId="0" fontId="12" fillId="0" borderId="0" xfId="1" applyFont="1" applyAlignment="1">
      <alignment horizontal="left" vertical="center" wrapText="1"/>
    </xf>
    <xf numFmtId="0" fontId="12" fillId="0" borderId="0" xfId="1" applyFont="1" applyAlignment="1">
      <alignment horizontal="right" vertical="center"/>
    </xf>
    <xf numFmtId="0" fontId="13" fillId="0" borderId="0" xfId="1" applyFont="1" applyAlignment="1">
      <alignment horizontal="center" vertical="center"/>
    </xf>
    <xf numFmtId="0" fontId="11" fillId="4" borderId="10" xfId="1" applyFont="1" applyFill="1" applyBorder="1" applyAlignment="1">
      <alignment horizontal="center" vertical="center"/>
    </xf>
    <xf numFmtId="0" fontId="11" fillId="4" borderId="26" xfId="1" applyFont="1" applyFill="1" applyBorder="1" applyAlignment="1">
      <alignment horizontal="center" vertical="center"/>
    </xf>
    <xf numFmtId="0" fontId="11" fillId="4" borderId="4" xfId="1" applyFont="1" applyFill="1" applyBorder="1" applyAlignment="1">
      <alignment horizontal="center" vertical="center"/>
    </xf>
    <xf numFmtId="0" fontId="12" fillId="5" borderId="35" xfId="1" applyFont="1" applyFill="1" applyBorder="1" applyAlignment="1">
      <alignment horizontal="center" vertical="center"/>
    </xf>
    <xf numFmtId="0" fontId="12" fillId="5" borderId="36"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26" xfId="1" applyFont="1" applyFill="1" applyBorder="1" applyAlignment="1">
      <alignment horizontal="center" vertical="center"/>
    </xf>
    <xf numFmtId="0" fontId="12" fillId="3" borderId="4" xfId="1" applyFont="1" applyFill="1" applyBorder="1" applyAlignment="1">
      <alignment horizontal="center" vertical="center"/>
    </xf>
    <xf numFmtId="0" fontId="12" fillId="0" borderId="37" xfId="1" applyFont="1" applyBorder="1" applyAlignment="1">
      <alignment horizontal="left" vertical="center"/>
    </xf>
    <xf numFmtId="0" fontId="12" fillId="0" borderId="9" xfId="1" applyFont="1" applyBorder="1" applyAlignment="1">
      <alignment horizontal="left" vertical="center"/>
    </xf>
    <xf numFmtId="0" fontId="12" fillId="0" borderId="1" xfId="1" applyFont="1" applyBorder="1" applyAlignment="1">
      <alignment horizontal="left" vertical="center" wrapText="1"/>
    </xf>
    <xf numFmtId="0" fontId="12" fillId="0" borderId="31" xfId="1" applyFont="1" applyBorder="1" applyAlignment="1">
      <alignment horizontal="left" vertical="center"/>
    </xf>
    <xf numFmtId="0" fontId="12" fillId="0" borderId="2" xfId="1" applyFont="1" applyBorder="1" applyAlignment="1">
      <alignment horizontal="left" vertical="center"/>
    </xf>
    <xf numFmtId="0" fontId="12" fillId="0" borderId="10" xfId="1" applyFont="1" applyBorder="1" applyAlignment="1">
      <alignment horizontal="center" vertical="center"/>
    </xf>
    <xf numFmtId="0" fontId="12" fillId="0" borderId="26" xfId="1"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16" xfId="0" applyFont="1" applyBorder="1" applyAlignment="1">
      <alignment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3" xfId="0"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10" fontId="3" fillId="0" borderId="21" xfId="0" applyNumberFormat="1" applyFont="1" applyBorder="1" applyAlignment="1">
      <alignment horizontal="center" vertical="center"/>
    </xf>
    <xf numFmtId="10" fontId="3" fillId="0" borderId="22" xfId="0" applyNumberFormat="1" applyFont="1" applyBorder="1" applyAlignment="1">
      <alignment horizontal="center" vertical="center"/>
    </xf>
    <xf numFmtId="0" fontId="5" fillId="0" borderId="23" xfId="0" applyFont="1" applyBorder="1" applyAlignment="1">
      <alignment horizontal="center" vertical="center" wrapText="1"/>
    </xf>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xf>
    <xf numFmtId="0" fontId="3" fillId="0" borderId="25"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vertical="center" wrapText="1"/>
    </xf>
    <xf numFmtId="0" fontId="0" fillId="0" borderId="26" xfId="0" applyBorder="1" applyAlignment="1">
      <alignment vertical="center" wrapText="1"/>
    </xf>
    <xf numFmtId="0" fontId="0" fillId="0" borderId="4" xfId="0" applyBorder="1" applyAlignment="1">
      <alignment vertical="center" wrapText="1"/>
    </xf>
    <xf numFmtId="0" fontId="3" fillId="2" borderId="11" xfId="0" applyFont="1" applyFill="1" applyBorder="1" applyAlignment="1">
      <alignment horizontal="center" vertical="center"/>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2" xfId="0" applyFont="1" applyBorder="1" applyAlignment="1">
      <alignment horizontal="center" vertical="center" wrapText="1"/>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view="pageBreakPreview" zoomScale="87" zoomScaleNormal="100" zoomScaleSheetLayoutView="87" workbookViewId="0">
      <selection activeCell="E12" sqref="E12"/>
    </sheetView>
  </sheetViews>
  <sheetFormatPr defaultRowHeight="13.5" x14ac:dyDescent="0.15"/>
  <cols>
    <col min="1" max="1" width="2.25" style="31" customWidth="1"/>
    <col min="2" max="2" width="24.25" style="31" customWidth="1"/>
    <col min="3" max="3" width="4" style="31" customWidth="1"/>
    <col min="4" max="6" width="20.125" style="31" customWidth="1"/>
    <col min="7" max="7" width="6.125" style="31" customWidth="1"/>
    <col min="8" max="8" width="1.875" style="31" customWidth="1"/>
    <col min="9" max="9" width="2.5" style="31" customWidth="1"/>
    <col min="10" max="12" width="0" style="31" hidden="1" customWidth="1"/>
    <col min="13" max="256" width="9" style="31"/>
    <col min="257" max="257" width="2.25" style="31" customWidth="1"/>
    <col min="258" max="258" width="24.25" style="31" customWidth="1"/>
    <col min="259" max="259" width="4" style="31" customWidth="1"/>
    <col min="260" max="262" width="20.125" style="31" customWidth="1"/>
    <col min="263" max="263" width="6.125" style="31" customWidth="1"/>
    <col min="264" max="264" width="1.875" style="31" customWidth="1"/>
    <col min="265" max="265" width="2.5" style="31" customWidth="1"/>
    <col min="266" max="512" width="9" style="31"/>
    <col min="513" max="513" width="2.25" style="31" customWidth="1"/>
    <col min="514" max="514" width="24.25" style="31" customWidth="1"/>
    <col min="515" max="515" width="4" style="31" customWidth="1"/>
    <col min="516" max="518" width="20.125" style="31" customWidth="1"/>
    <col min="519" max="519" width="6.125" style="31" customWidth="1"/>
    <col min="520" max="520" width="1.875" style="31" customWidth="1"/>
    <col min="521" max="521" width="2.5" style="31" customWidth="1"/>
    <col min="522" max="768" width="9" style="31"/>
    <col min="769" max="769" width="2.25" style="31" customWidth="1"/>
    <col min="770" max="770" width="24.25" style="31" customWidth="1"/>
    <col min="771" max="771" width="4" style="31" customWidth="1"/>
    <col min="772" max="774" width="20.125" style="31" customWidth="1"/>
    <col min="775" max="775" width="6.125" style="31" customWidth="1"/>
    <col min="776" max="776" width="1.875" style="31" customWidth="1"/>
    <col min="777" max="777" width="2.5" style="31" customWidth="1"/>
    <col min="778" max="1024" width="9" style="31"/>
    <col min="1025" max="1025" width="2.25" style="31" customWidth="1"/>
    <col min="1026" max="1026" width="24.25" style="31" customWidth="1"/>
    <col min="1027" max="1027" width="4" style="31" customWidth="1"/>
    <col min="1028" max="1030" width="20.125" style="31" customWidth="1"/>
    <col min="1031" max="1031" width="6.125" style="31" customWidth="1"/>
    <col min="1032" max="1032" width="1.875" style="31" customWidth="1"/>
    <col min="1033" max="1033" width="2.5" style="31" customWidth="1"/>
    <col min="1034" max="1280" width="9" style="31"/>
    <col min="1281" max="1281" width="2.25" style="31" customWidth="1"/>
    <col min="1282" max="1282" width="24.25" style="31" customWidth="1"/>
    <col min="1283" max="1283" width="4" style="31" customWidth="1"/>
    <col min="1284" max="1286" width="20.125" style="31" customWidth="1"/>
    <col min="1287" max="1287" width="6.125" style="31" customWidth="1"/>
    <col min="1288" max="1288" width="1.875" style="31" customWidth="1"/>
    <col min="1289" max="1289" width="2.5" style="31" customWidth="1"/>
    <col min="1290" max="1536" width="9" style="31"/>
    <col min="1537" max="1537" width="2.25" style="31" customWidth="1"/>
    <col min="1538" max="1538" width="24.25" style="31" customWidth="1"/>
    <col min="1539" max="1539" width="4" style="31" customWidth="1"/>
    <col min="1540" max="1542" width="20.125" style="31" customWidth="1"/>
    <col min="1543" max="1543" width="6.125" style="31" customWidth="1"/>
    <col min="1544" max="1544" width="1.875" style="31" customWidth="1"/>
    <col min="1545" max="1545" width="2.5" style="31" customWidth="1"/>
    <col min="1546" max="1792" width="9" style="31"/>
    <col min="1793" max="1793" width="2.25" style="31" customWidth="1"/>
    <col min="1794" max="1794" width="24.25" style="31" customWidth="1"/>
    <col min="1795" max="1795" width="4" style="31" customWidth="1"/>
    <col min="1796" max="1798" width="20.125" style="31" customWidth="1"/>
    <col min="1799" max="1799" width="6.125" style="31" customWidth="1"/>
    <col min="1800" max="1800" width="1.875" style="31" customWidth="1"/>
    <col min="1801" max="1801" width="2.5" style="31" customWidth="1"/>
    <col min="1802" max="2048" width="9" style="31"/>
    <col min="2049" max="2049" width="2.25" style="31" customWidth="1"/>
    <col min="2050" max="2050" width="24.25" style="31" customWidth="1"/>
    <col min="2051" max="2051" width="4" style="31" customWidth="1"/>
    <col min="2052" max="2054" width="20.125" style="31" customWidth="1"/>
    <col min="2055" max="2055" width="6.125" style="31" customWidth="1"/>
    <col min="2056" max="2056" width="1.875" style="31" customWidth="1"/>
    <col min="2057" max="2057" width="2.5" style="31" customWidth="1"/>
    <col min="2058" max="2304" width="9" style="31"/>
    <col min="2305" max="2305" width="2.25" style="31" customWidth="1"/>
    <col min="2306" max="2306" width="24.25" style="31" customWidth="1"/>
    <col min="2307" max="2307" width="4" style="31" customWidth="1"/>
    <col min="2308" max="2310" width="20.125" style="31" customWidth="1"/>
    <col min="2311" max="2311" width="6.125" style="31" customWidth="1"/>
    <col min="2312" max="2312" width="1.875" style="31" customWidth="1"/>
    <col min="2313" max="2313" width="2.5" style="31" customWidth="1"/>
    <col min="2314" max="2560" width="9" style="31"/>
    <col min="2561" max="2561" width="2.25" style="31" customWidth="1"/>
    <col min="2562" max="2562" width="24.25" style="31" customWidth="1"/>
    <col min="2563" max="2563" width="4" style="31" customWidth="1"/>
    <col min="2564" max="2566" width="20.125" style="31" customWidth="1"/>
    <col min="2567" max="2567" width="6.125" style="31" customWidth="1"/>
    <col min="2568" max="2568" width="1.875" style="31" customWidth="1"/>
    <col min="2569" max="2569" width="2.5" style="31" customWidth="1"/>
    <col min="2570" max="2816" width="9" style="31"/>
    <col min="2817" max="2817" width="2.25" style="31" customWidth="1"/>
    <col min="2818" max="2818" width="24.25" style="31" customWidth="1"/>
    <col min="2819" max="2819" width="4" style="31" customWidth="1"/>
    <col min="2820" max="2822" width="20.125" style="31" customWidth="1"/>
    <col min="2823" max="2823" width="6.125" style="31" customWidth="1"/>
    <col min="2824" max="2824" width="1.875" style="31" customWidth="1"/>
    <col min="2825" max="2825" width="2.5" style="31" customWidth="1"/>
    <col min="2826" max="3072" width="9" style="31"/>
    <col min="3073" max="3073" width="2.25" style="31" customWidth="1"/>
    <col min="3074" max="3074" width="24.25" style="31" customWidth="1"/>
    <col min="3075" max="3075" width="4" style="31" customWidth="1"/>
    <col min="3076" max="3078" width="20.125" style="31" customWidth="1"/>
    <col min="3079" max="3079" width="6.125" style="31" customWidth="1"/>
    <col min="3080" max="3080" width="1.875" style="31" customWidth="1"/>
    <col min="3081" max="3081" width="2.5" style="31" customWidth="1"/>
    <col min="3082" max="3328" width="9" style="31"/>
    <col min="3329" max="3329" width="2.25" style="31" customWidth="1"/>
    <col min="3330" max="3330" width="24.25" style="31" customWidth="1"/>
    <col min="3331" max="3331" width="4" style="31" customWidth="1"/>
    <col min="3332" max="3334" width="20.125" style="31" customWidth="1"/>
    <col min="3335" max="3335" width="6.125" style="31" customWidth="1"/>
    <col min="3336" max="3336" width="1.875" style="31" customWidth="1"/>
    <col min="3337" max="3337" width="2.5" style="31" customWidth="1"/>
    <col min="3338" max="3584" width="9" style="31"/>
    <col min="3585" max="3585" width="2.25" style="31" customWidth="1"/>
    <col min="3586" max="3586" width="24.25" style="31" customWidth="1"/>
    <col min="3587" max="3587" width="4" style="31" customWidth="1"/>
    <col min="3588" max="3590" width="20.125" style="31" customWidth="1"/>
    <col min="3591" max="3591" width="6.125" style="31" customWidth="1"/>
    <col min="3592" max="3592" width="1.875" style="31" customWidth="1"/>
    <col min="3593" max="3593" width="2.5" style="31" customWidth="1"/>
    <col min="3594" max="3840" width="9" style="31"/>
    <col min="3841" max="3841" width="2.25" style="31" customWidth="1"/>
    <col min="3842" max="3842" width="24.25" style="31" customWidth="1"/>
    <col min="3843" max="3843" width="4" style="31" customWidth="1"/>
    <col min="3844" max="3846" width="20.125" style="31" customWidth="1"/>
    <col min="3847" max="3847" width="6.125" style="31" customWidth="1"/>
    <col min="3848" max="3848" width="1.875" style="31" customWidth="1"/>
    <col min="3849" max="3849" width="2.5" style="31" customWidth="1"/>
    <col min="3850" max="4096" width="9" style="31"/>
    <col min="4097" max="4097" width="2.25" style="31" customWidth="1"/>
    <col min="4098" max="4098" width="24.25" style="31" customWidth="1"/>
    <col min="4099" max="4099" width="4" style="31" customWidth="1"/>
    <col min="4100" max="4102" width="20.125" style="31" customWidth="1"/>
    <col min="4103" max="4103" width="6.125" style="31" customWidth="1"/>
    <col min="4104" max="4104" width="1.875" style="31" customWidth="1"/>
    <col min="4105" max="4105" width="2.5" style="31" customWidth="1"/>
    <col min="4106" max="4352" width="9" style="31"/>
    <col min="4353" max="4353" width="2.25" style="31" customWidth="1"/>
    <col min="4354" max="4354" width="24.25" style="31" customWidth="1"/>
    <col min="4355" max="4355" width="4" style="31" customWidth="1"/>
    <col min="4356" max="4358" width="20.125" style="31" customWidth="1"/>
    <col min="4359" max="4359" width="6.125" style="31" customWidth="1"/>
    <col min="4360" max="4360" width="1.875" style="31" customWidth="1"/>
    <col min="4361" max="4361" width="2.5" style="31" customWidth="1"/>
    <col min="4362" max="4608" width="9" style="31"/>
    <col min="4609" max="4609" width="2.25" style="31" customWidth="1"/>
    <col min="4610" max="4610" width="24.25" style="31" customWidth="1"/>
    <col min="4611" max="4611" width="4" style="31" customWidth="1"/>
    <col min="4612" max="4614" width="20.125" style="31" customWidth="1"/>
    <col min="4615" max="4615" width="6.125" style="31" customWidth="1"/>
    <col min="4616" max="4616" width="1.875" style="31" customWidth="1"/>
    <col min="4617" max="4617" width="2.5" style="31" customWidth="1"/>
    <col min="4618" max="4864" width="9" style="31"/>
    <col min="4865" max="4865" width="2.25" style="31" customWidth="1"/>
    <col min="4866" max="4866" width="24.25" style="31" customWidth="1"/>
    <col min="4867" max="4867" width="4" style="31" customWidth="1"/>
    <col min="4868" max="4870" width="20.125" style="31" customWidth="1"/>
    <col min="4871" max="4871" width="6.125" style="31" customWidth="1"/>
    <col min="4872" max="4872" width="1.875" style="31" customWidth="1"/>
    <col min="4873" max="4873" width="2.5" style="31" customWidth="1"/>
    <col min="4874" max="5120" width="9" style="31"/>
    <col min="5121" max="5121" width="2.25" style="31" customWidth="1"/>
    <col min="5122" max="5122" width="24.25" style="31" customWidth="1"/>
    <col min="5123" max="5123" width="4" style="31" customWidth="1"/>
    <col min="5124" max="5126" width="20.125" style="31" customWidth="1"/>
    <col min="5127" max="5127" width="6.125" style="31" customWidth="1"/>
    <col min="5128" max="5128" width="1.875" style="31" customWidth="1"/>
    <col min="5129" max="5129" width="2.5" style="31" customWidth="1"/>
    <col min="5130" max="5376" width="9" style="31"/>
    <col min="5377" max="5377" width="2.25" style="31" customWidth="1"/>
    <col min="5378" max="5378" width="24.25" style="31" customWidth="1"/>
    <col min="5379" max="5379" width="4" style="31" customWidth="1"/>
    <col min="5380" max="5382" width="20.125" style="31" customWidth="1"/>
    <col min="5383" max="5383" width="6.125" style="31" customWidth="1"/>
    <col min="5384" max="5384" width="1.875" style="31" customWidth="1"/>
    <col min="5385" max="5385" width="2.5" style="31" customWidth="1"/>
    <col min="5386" max="5632" width="9" style="31"/>
    <col min="5633" max="5633" width="2.25" style="31" customWidth="1"/>
    <col min="5634" max="5634" width="24.25" style="31" customWidth="1"/>
    <col min="5635" max="5635" width="4" style="31" customWidth="1"/>
    <col min="5636" max="5638" width="20.125" style="31" customWidth="1"/>
    <col min="5639" max="5639" width="6.125" style="31" customWidth="1"/>
    <col min="5640" max="5640" width="1.875" style="31" customWidth="1"/>
    <col min="5641" max="5641" width="2.5" style="31" customWidth="1"/>
    <col min="5642" max="5888" width="9" style="31"/>
    <col min="5889" max="5889" width="2.25" style="31" customWidth="1"/>
    <col min="5890" max="5890" width="24.25" style="31" customWidth="1"/>
    <col min="5891" max="5891" width="4" style="31" customWidth="1"/>
    <col min="5892" max="5894" width="20.125" style="31" customWidth="1"/>
    <col min="5895" max="5895" width="6.125" style="31" customWidth="1"/>
    <col min="5896" max="5896" width="1.875" style="31" customWidth="1"/>
    <col min="5897" max="5897" width="2.5" style="31" customWidth="1"/>
    <col min="5898" max="6144" width="9" style="31"/>
    <col min="6145" max="6145" width="2.25" style="31" customWidth="1"/>
    <col min="6146" max="6146" width="24.25" style="31" customWidth="1"/>
    <col min="6147" max="6147" width="4" style="31" customWidth="1"/>
    <col min="6148" max="6150" width="20.125" style="31" customWidth="1"/>
    <col min="6151" max="6151" width="6.125" style="31" customWidth="1"/>
    <col min="6152" max="6152" width="1.875" style="31" customWidth="1"/>
    <col min="6153" max="6153" width="2.5" style="31" customWidth="1"/>
    <col min="6154" max="6400" width="9" style="31"/>
    <col min="6401" max="6401" width="2.25" style="31" customWidth="1"/>
    <col min="6402" max="6402" width="24.25" style="31" customWidth="1"/>
    <col min="6403" max="6403" width="4" style="31" customWidth="1"/>
    <col min="6404" max="6406" width="20.125" style="31" customWidth="1"/>
    <col min="6407" max="6407" width="6.125" style="31" customWidth="1"/>
    <col min="6408" max="6408" width="1.875" style="31" customWidth="1"/>
    <col min="6409" max="6409" width="2.5" style="31" customWidth="1"/>
    <col min="6410" max="6656" width="9" style="31"/>
    <col min="6657" max="6657" width="2.25" style="31" customWidth="1"/>
    <col min="6658" max="6658" width="24.25" style="31" customWidth="1"/>
    <col min="6659" max="6659" width="4" style="31" customWidth="1"/>
    <col min="6660" max="6662" width="20.125" style="31" customWidth="1"/>
    <col min="6663" max="6663" width="6.125" style="31" customWidth="1"/>
    <col min="6664" max="6664" width="1.875" style="31" customWidth="1"/>
    <col min="6665" max="6665" width="2.5" style="31" customWidth="1"/>
    <col min="6666" max="6912" width="9" style="31"/>
    <col min="6913" max="6913" width="2.25" style="31" customWidth="1"/>
    <col min="6914" max="6914" width="24.25" style="31" customWidth="1"/>
    <col min="6915" max="6915" width="4" style="31" customWidth="1"/>
    <col min="6916" max="6918" width="20.125" style="31" customWidth="1"/>
    <col min="6919" max="6919" width="6.125" style="31" customWidth="1"/>
    <col min="6920" max="6920" width="1.875" style="31" customWidth="1"/>
    <col min="6921" max="6921" width="2.5" style="31" customWidth="1"/>
    <col min="6922" max="7168" width="9" style="31"/>
    <col min="7169" max="7169" width="2.25" style="31" customWidth="1"/>
    <col min="7170" max="7170" width="24.25" style="31" customWidth="1"/>
    <col min="7171" max="7171" width="4" style="31" customWidth="1"/>
    <col min="7172" max="7174" width="20.125" style="31" customWidth="1"/>
    <col min="7175" max="7175" width="6.125" style="31" customWidth="1"/>
    <col min="7176" max="7176" width="1.875" style="31" customWidth="1"/>
    <col min="7177" max="7177" width="2.5" style="31" customWidth="1"/>
    <col min="7178" max="7424" width="9" style="31"/>
    <col min="7425" max="7425" width="2.25" style="31" customWidth="1"/>
    <col min="7426" max="7426" width="24.25" style="31" customWidth="1"/>
    <col min="7427" max="7427" width="4" style="31" customWidth="1"/>
    <col min="7428" max="7430" width="20.125" style="31" customWidth="1"/>
    <col min="7431" max="7431" width="6.125" style="31" customWidth="1"/>
    <col min="7432" max="7432" width="1.875" style="31" customWidth="1"/>
    <col min="7433" max="7433" width="2.5" style="31" customWidth="1"/>
    <col min="7434" max="7680" width="9" style="31"/>
    <col min="7681" max="7681" width="2.25" style="31" customWidth="1"/>
    <col min="7682" max="7682" width="24.25" style="31" customWidth="1"/>
    <col min="7683" max="7683" width="4" style="31" customWidth="1"/>
    <col min="7684" max="7686" width="20.125" style="31" customWidth="1"/>
    <col min="7687" max="7687" width="6.125" style="31" customWidth="1"/>
    <col min="7688" max="7688" width="1.875" style="31" customWidth="1"/>
    <col min="7689" max="7689" width="2.5" style="31" customWidth="1"/>
    <col min="7690" max="7936" width="9" style="31"/>
    <col min="7937" max="7937" width="2.25" style="31" customWidth="1"/>
    <col min="7938" max="7938" width="24.25" style="31" customWidth="1"/>
    <col min="7939" max="7939" width="4" style="31" customWidth="1"/>
    <col min="7940" max="7942" width="20.125" style="31" customWidth="1"/>
    <col min="7943" max="7943" width="6.125" style="31" customWidth="1"/>
    <col min="7944" max="7944" width="1.875" style="31" customWidth="1"/>
    <col min="7945" max="7945" width="2.5" style="31" customWidth="1"/>
    <col min="7946" max="8192" width="9" style="31"/>
    <col min="8193" max="8193" width="2.25" style="31" customWidth="1"/>
    <col min="8194" max="8194" width="24.25" style="31" customWidth="1"/>
    <col min="8195" max="8195" width="4" style="31" customWidth="1"/>
    <col min="8196" max="8198" width="20.125" style="31" customWidth="1"/>
    <col min="8199" max="8199" width="6.125" style="31" customWidth="1"/>
    <col min="8200" max="8200" width="1.875" style="31" customWidth="1"/>
    <col min="8201" max="8201" width="2.5" style="31" customWidth="1"/>
    <col min="8202" max="8448" width="9" style="31"/>
    <col min="8449" max="8449" width="2.25" style="31" customWidth="1"/>
    <col min="8450" max="8450" width="24.25" style="31" customWidth="1"/>
    <col min="8451" max="8451" width="4" style="31" customWidth="1"/>
    <col min="8452" max="8454" width="20.125" style="31" customWidth="1"/>
    <col min="8455" max="8455" width="6.125" style="31" customWidth="1"/>
    <col min="8456" max="8456" width="1.875" style="31" customWidth="1"/>
    <col min="8457" max="8457" width="2.5" style="31" customWidth="1"/>
    <col min="8458" max="8704" width="9" style="31"/>
    <col min="8705" max="8705" width="2.25" style="31" customWidth="1"/>
    <col min="8706" max="8706" width="24.25" style="31" customWidth="1"/>
    <col min="8707" max="8707" width="4" style="31" customWidth="1"/>
    <col min="8708" max="8710" width="20.125" style="31" customWidth="1"/>
    <col min="8711" max="8711" width="6.125" style="31" customWidth="1"/>
    <col min="8712" max="8712" width="1.875" style="31" customWidth="1"/>
    <col min="8713" max="8713" width="2.5" style="31" customWidth="1"/>
    <col min="8714" max="8960" width="9" style="31"/>
    <col min="8961" max="8961" width="2.25" style="31" customWidth="1"/>
    <col min="8962" max="8962" width="24.25" style="31" customWidth="1"/>
    <col min="8963" max="8963" width="4" style="31" customWidth="1"/>
    <col min="8964" max="8966" width="20.125" style="31" customWidth="1"/>
    <col min="8967" max="8967" width="6.125" style="31" customWidth="1"/>
    <col min="8968" max="8968" width="1.875" style="31" customWidth="1"/>
    <col min="8969" max="8969" width="2.5" style="31" customWidth="1"/>
    <col min="8970" max="9216" width="9" style="31"/>
    <col min="9217" max="9217" width="2.25" style="31" customWidth="1"/>
    <col min="9218" max="9218" width="24.25" style="31" customWidth="1"/>
    <col min="9219" max="9219" width="4" style="31" customWidth="1"/>
    <col min="9220" max="9222" width="20.125" style="31" customWidth="1"/>
    <col min="9223" max="9223" width="6.125" style="31" customWidth="1"/>
    <col min="9224" max="9224" width="1.875" style="31" customWidth="1"/>
    <col min="9225" max="9225" width="2.5" style="31" customWidth="1"/>
    <col min="9226" max="9472" width="9" style="31"/>
    <col min="9473" max="9473" width="2.25" style="31" customWidth="1"/>
    <col min="9474" max="9474" width="24.25" style="31" customWidth="1"/>
    <col min="9475" max="9475" width="4" style="31" customWidth="1"/>
    <col min="9476" max="9478" width="20.125" style="31" customWidth="1"/>
    <col min="9479" max="9479" width="6.125" style="31" customWidth="1"/>
    <col min="9480" max="9480" width="1.875" style="31" customWidth="1"/>
    <col min="9481" max="9481" width="2.5" style="31" customWidth="1"/>
    <col min="9482" max="9728" width="9" style="31"/>
    <col min="9729" max="9729" width="2.25" style="31" customWidth="1"/>
    <col min="9730" max="9730" width="24.25" style="31" customWidth="1"/>
    <col min="9731" max="9731" width="4" style="31" customWidth="1"/>
    <col min="9732" max="9734" width="20.125" style="31" customWidth="1"/>
    <col min="9735" max="9735" width="6.125" style="31" customWidth="1"/>
    <col min="9736" max="9736" width="1.875" style="31" customWidth="1"/>
    <col min="9737" max="9737" width="2.5" style="31" customWidth="1"/>
    <col min="9738" max="9984" width="9" style="31"/>
    <col min="9985" max="9985" width="2.25" style="31" customWidth="1"/>
    <col min="9986" max="9986" width="24.25" style="31" customWidth="1"/>
    <col min="9987" max="9987" width="4" style="31" customWidth="1"/>
    <col min="9988" max="9990" width="20.125" style="31" customWidth="1"/>
    <col min="9991" max="9991" width="6.125" style="31" customWidth="1"/>
    <col min="9992" max="9992" width="1.875" style="31" customWidth="1"/>
    <col min="9993" max="9993" width="2.5" style="31" customWidth="1"/>
    <col min="9994" max="10240" width="9" style="31"/>
    <col min="10241" max="10241" width="2.25" style="31" customWidth="1"/>
    <col min="10242" max="10242" width="24.25" style="31" customWidth="1"/>
    <col min="10243" max="10243" width="4" style="31" customWidth="1"/>
    <col min="10244" max="10246" width="20.125" style="31" customWidth="1"/>
    <col min="10247" max="10247" width="6.125" style="31" customWidth="1"/>
    <col min="10248" max="10248" width="1.875" style="31" customWidth="1"/>
    <col min="10249" max="10249" width="2.5" style="31" customWidth="1"/>
    <col min="10250" max="10496" width="9" style="31"/>
    <col min="10497" max="10497" width="2.25" style="31" customWidth="1"/>
    <col min="10498" max="10498" width="24.25" style="31" customWidth="1"/>
    <col min="10499" max="10499" width="4" style="31" customWidth="1"/>
    <col min="10500" max="10502" width="20.125" style="31" customWidth="1"/>
    <col min="10503" max="10503" width="6.125" style="31" customWidth="1"/>
    <col min="10504" max="10504" width="1.875" style="31" customWidth="1"/>
    <col min="10505" max="10505" width="2.5" style="31" customWidth="1"/>
    <col min="10506" max="10752" width="9" style="31"/>
    <col min="10753" max="10753" width="2.25" style="31" customWidth="1"/>
    <col min="10754" max="10754" width="24.25" style="31" customWidth="1"/>
    <col min="10755" max="10755" width="4" style="31" customWidth="1"/>
    <col min="10756" max="10758" width="20.125" style="31" customWidth="1"/>
    <col min="10759" max="10759" width="6.125" style="31" customWidth="1"/>
    <col min="10760" max="10760" width="1.875" style="31" customWidth="1"/>
    <col min="10761" max="10761" width="2.5" style="31" customWidth="1"/>
    <col min="10762" max="11008" width="9" style="31"/>
    <col min="11009" max="11009" width="2.25" style="31" customWidth="1"/>
    <col min="11010" max="11010" width="24.25" style="31" customWidth="1"/>
    <col min="11011" max="11011" width="4" style="31" customWidth="1"/>
    <col min="11012" max="11014" width="20.125" style="31" customWidth="1"/>
    <col min="11015" max="11015" width="6.125" style="31" customWidth="1"/>
    <col min="11016" max="11016" width="1.875" style="31" customWidth="1"/>
    <col min="11017" max="11017" width="2.5" style="31" customWidth="1"/>
    <col min="11018" max="11264" width="9" style="31"/>
    <col min="11265" max="11265" width="2.25" style="31" customWidth="1"/>
    <col min="11266" max="11266" width="24.25" style="31" customWidth="1"/>
    <col min="11267" max="11267" width="4" style="31" customWidth="1"/>
    <col min="11268" max="11270" width="20.125" style="31" customWidth="1"/>
    <col min="11271" max="11271" width="6.125" style="31" customWidth="1"/>
    <col min="11272" max="11272" width="1.875" style="31" customWidth="1"/>
    <col min="11273" max="11273" width="2.5" style="31" customWidth="1"/>
    <col min="11274" max="11520" width="9" style="31"/>
    <col min="11521" max="11521" width="2.25" style="31" customWidth="1"/>
    <col min="11522" max="11522" width="24.25" style="31" customWidth="1"/>
    <col min="11523" max="11523" width="4" style="31" customWidth="1"/>
    <col min="11524" max="11526" width="20.125" style="31" customWidth="1"/>
    <col min="11527" max="11527" width="6.125" style="31" customWidth="1"/>
    <col min="11528" max="11528" width="1.875" style="31" customWidth="1"/>
    <col min="11529" max="11529" width="2.5" style="31" customWidth="1"/>
    <col min="11530" max="11776" width="9" style="31"/>
    <col min="11777" max="11777" width="2.25" style="31" customWidth="1"/>
    <col min="11778" max="11778" width="24.25" style="31" customWidth="1"/>
    <col min="11779" max="11779" width="4" style="31" customWidth="1"/>
    <col min="11780" max="11782" width="20.125" style="31" customWidth="1"/>
    <col min="11783" max="11783" width="6.125" style="31" customWidth="1"/>
    <col min="11784" max="11784" width="1.875" style="31" customWidth="1"/>
    <col min="11785" max="11785" width="2.5" style="31" customWidth="1"/>
    <col min="11786" max="12032" width="9" style="31"/>
    <col min="12033" max="12033" width="2.25" style="31" customWidth="1"/>
    <col min="12034" max="12034" width="24.25" style="31" customWidth="1"/>
    <col min="12035" max="12035" width="4" style="31" customWidth="1"/>
    <col min="12036" max="12038" width="20.125" style="31" customWidth="1"/>
    <col min="12039" max="12039" width="6.125" style="31" customWidth="1"/>
    <col min="12040" max="12040" width="1.875" style="31" customWidth="1"/>
    <col min="12041" max="12041" width="2.5" style="31" customWidth="1"/>
    <col min="12042" max="12288" width="9" style="31"/>
    <col min="12289" max="12289" width="2.25" style="31" customWidth="1"/>
    <col min="12290" max="12290" width="24.25" style="31" customWidth="1"/>
    <col min="12291" max="12291" width="4" style="31" customWidth="1"/>
    <col min="12292" max="12294" width="20.125" style="31" customWidth="1"/>
    <col min="12295" max="12295" width="6.125" style="31" customWidth="1"/>
    <col min="12296" max="12296" width="1.875" style="31" customWidth="1"/>
    <col min="12297" max="12297" width="2.5" style="31" customWidth="1"/>
    <col min="12298" max="12544" width="9" style="31"/>
    <col min="12545" max="12545" width="2.25" style="31" customWidth="1"/>
    <col min="12546" max="12546" width="24.25" style="31" customWidth="1"/>
    <col min="12547" max="12547" width="4" style="31" customWidth="1"/>
    <col min="12548" max="12550" width="20.125" style="31" customWidth="1"/>
    <col min="12551" max="12551" width="6.125" style="31" customWidth="1"/>
    <col min="12552" max="12552" width="1.875" style="31" customWidth="1"/>
    <col min="12553" max="12553" width="2.5" style="31" customWidth="1"/>
    <col min="12554" max="12800" width="9" style="31"/>
    <col min="12801" max="12801" width="2.25" style="31" customWidth="1"/>
    <col min="12802" max="12802" width="24.25" style="31" customWidth="1"/>
    <col min="12803" max="12803" width="4" style="31" customWidth="1"/>
    <col min="12804" max="12806" width="20.125" style="31" customWidth="1"/>
    <col min="12807" max="12807" width="6.125" style="31" customWidth="1"/>
    <col min="12808" max="12808" width="1.875" style="31" customWidth="1"/>
    <col min="12809" max="12809" width="2.5" style="31" customWidth="1"/>
    <col min="12810" max="13056" width="9" style="31"/>
    <col min="13057" max="13057" width="2.25" style="31" customWidth="1"/>
    <col min="13058" max="13058" width="24.25" style="31" customWidth="1"/>
    <col min="13059" max="13059" width="4" style="31" customWidth="1"/>
    <col min="13060" max="13062" width="20.125" style="31" customWidth="1"/>
    <col min="13063" max="13063" width="6.125" style="31" customWidth="1"/>
    <col min="13064" max="13064" width="1.875" style="31" customWidth="1"/>
    <col min="13065" max="13065" width="2.5" style="31" customWidth="1"/>
    <col min="13066" max="13312" width="9" style="31"/>
    <col min="13313" max="13313" width="2.25" style="31" customWidth="1"/>
    <col min="13314" max="13314" width="24.25" style="31" customWidth="1"/>
    <col min="13315" max="13315" width="4" style="31" customWidth="1"/>
    <col min="13316" max="13318" width="20.125" style="31" customWidth="1"/>
    <col min="13319" max="13319" width="6.125" style="31" customWidth="1"/>
    <col min="13320" max="13320" width="1.875" style="31" customWidth="1"/>
    <col min="13321" max="13321" width="2.5" style="31" customWidth="1"/>
    <col min="13322" max="13568" width="9" style="31"/>
    <col min="13569" max="13569" width="2.25" style="31" customWidth="1"/>
    <col min="13570" max="13570" width="24.25" style="31" customWidth="1"/>
    <col min="13571" max="13571" width="4" style="31" customWidth="1"/>
    <col min="13572" max="13574" width="20.125" style="31" customWidth="1"/>
    <col min="13575" max="13575" width="6.125" style="31" customWidth="1"/>
    <col min="13576" max="13576" width="1.875" style="31" customWidth="1"/>
    <col min="13577" max="13577" width="2.5" style="31" customWidth="1"/>
    <col min="13578" max="13824" width="9" style="31"/>
    <col min="13825" max="13825" width="2.25" style="31" customWidth="1"/>
    <col min="13826" max="13826" width="24.25" style="31" customWidth="1"/>
    <col min="13827" max="13827" width="4" style="31" customWidth="1"/>
    <col min="13828" max="13830" width="20.125" style="31" customWidth="1"/>
    <col min="13831" max="13831" width="6.125" style="31" customWidth="1"/>
    <col min="13832" max="13832" width="1.875" style="31" customWidth="1"/>
    <col min="13833" max="13833" width="2.5" style="31" customWidth="1"/>
    <col min="13834" max="14080" width="9" style="31"/>
    <col min="14081" max="14081" width="2.25" style="31" customWidth="1"/>
    <col min="14082" max="14082" width="24.25" style="31" customWidth="1"/>
    <col min="14083" max="14083" width="4" style="31" customWidth="1"/>
    <col min="14084" max="14086" width="20.125" style="31" customWidth="1"/>
    <col min="14087" max="14087" width="6.125" style="31" customWidth="1"/>
    <col min="14088" max="14088" width="1.875" style="31" customWidth="1"/>
    <col min="14089" max="14089" width="2.5" style="31" customWidth="1"/>
    <col min="14090" max="14336" width="9" style="31"/>
    <col min="14337" max="14337" width="2.25" style="31" customWidth="1"/>
    <col min="14338" max="14338" width="24.25" style="31" customWidth="1"/>
    <col min="14339" max="14339" width="4" style="31" customWidth="1"/>
    <col min="14340" max="14342" width="20.125" style="31" customWidth="1"/>
    <col min="14343" max="14343" width="6.125" style="31" customWidth="1"/>
    <col min="14344" max="14344" width="1.875" style="31" customWidth="1"/>
    <col min="14345" max="14345" width="2.5" style="31" customWidth="1"/>
    <col min="14346" max="14592" width="9" style="31"/>
    <col min="14593" max="14593" width="2.25" style="31" customWidth="1"/>
    <col min="14594" max="14594" width="24.25" style="31" customWidth="1"/>
    <col min="14595" max="14595" width="4" style="31" customWidth="1"/>
    <col min="14596" max="14598" width="20.125" style="31" customWidth="1"/>
    <col min="14599" max="14599" width="6.125" style="31" customWidth="1"/>
    <col min="14600" max="14600" width="1.875" style="31" customWidth="1"/>
    <col min="14601" max="14601" width="2.5" style="31" customWidth="1"/>
    <col min="14602" max="14848" width="9" style="31"/>
    <col min="14849" max="14849" width="2.25" style="31" customWidth="1"/>
    <col min="14850" max="14850" width="24.25" style="31" customWidth="1"/>
    <col min="14851" max="14851" width="4" style="31" customWidth="1"/>
    <col min="14852" max="14854" width="20.125" style="31" customWidth="1"/>
    <col min="14855" max="14855" width="6.125" style="31" customWidth="1"/>
    <col min="14856" max="14856" width="1.875" style="31" customWidth="1"/>
    <col min="14857" max="14857" width="2.5" style="31" customWidth="1"/>
    <col min="14858" max="15104" width="9" style="31"/>
    <col min="15105" max="15105" width="2.25" style="31" customWidth="1"/>
    <col min="15106" max="15106" width="24.25" style="31" customWidth="1"/>
    <col min="15107" max="15107" width="4" style="31" customWidth="1"/>
    <col min="15108" max="15110" width="20.125" style="31" customWidth="1"/>
    <col min="15111" max="15111" width="6.125" style="31" customWidth="1"/>
    <col min="15112" max="15112" width="1.875" style="31" customWidth="1"/>
    <col min="15113" max="15113" width="2.5" style="31" customWidth="1"/>
    <col min="15114" max="15360" width="9" style="31"/>
    <col min="15361" max="15361" width="2.25" style="31" customWidth="1"/>
    <col min="15362" max="15362" width="24.25" style="31" customWidth="1"/>
    <col min="15363" max="15363" width="4" style="31" customWidth="1"/>
    <col min="15364" max="15366" width="20.125" style="31" customWidth="1"/>
    <col min="15367" max="15367" width="6.125" style="31" customWidth="1"/>
    <col min="15368" max="15368" width="1.875" style="31" customWidth="1"/>
    <col min="15369" max="15369" width="2.5" style="31" customWidth="1"/>
    <col min="15370" max="15616" width="9" style="31"/>
    <col min="15617" max="15617" width="2.25" style="31" customWidth="1"/>
    <col min="15618" max="15618" width="24.25" style="31" customWidth="1"/>
    <col min="15619" max="15619" width="4" style="31" customWidth="1"/>
    <col min="15620" max="15622" width="20.125" style="31" customWidth="1"/>
    <col min="15623" max="15623" width="6.125" style="31" customWidth="1"/>
    <col min="15624" max="15624" width="1.875" style="31" customWidth="1"/>
    <col min="15625" max="15625" width="2.5" style="31" customWidth="1"/>
    <col min="15626" max="15872" width="9" style="31"/>
    <col min="15873" max="15873" width="2.25" style="31" customWidth="1"/>
    <col min="15874" max="15874" width="24.25" style="31" customWidth="1"/>
    <col min="15875" max="15875" width="4" style="31" customWidth="1"/>
    <col min="15876" max="15878" width="20.125" style="31" customWidth="1"/>
    <col min="15879" max="15879" width="6.125" style="31" customWidth="1"/>
    <col min="15880" max="15880" width="1.875" style="31" customWidth="1"/>
    <col min="15881" max="15881" width="2.5" style="31" customWidth="1"/>
    <col min="15882" max="16128" width="9" style="31"/>
    <col min="16129" max="16129" width="2.25" style="31" customWidth="1"/>
    <col min="16130" max="16130" width="24.25" style="31" customWidth="1"/>
    <col min="16131" max="16131" width="4" style="31" customWidth="1"/>
    <col min="16132" max="16134" width="20.125" style="31" customWidth="1"/>
    <col min="16135" max="16135" width="6.125" style="31" customWidth="1"/>
    <col min="16136" max="16136" width="1.875" style="31" customWidth="1"/>
    <col min="16137" max="16137" width="2.5" style="31" customWidth="1"/>
    <col min="16138" max="16384" width="9" style="31"/>
  </cols>
  <sheetData>
    <row r="1" spans="1:256" ht="24.75" customHeight="1" x14ac:dyDescent="0.15">
      <c r="A1" s="29"/>
      <c r="B1" s="30"/>
      <c r="C1" s="30"/>
      <c r="D1" s="30"/>
      <c r="F1" s="30"/>
      <c r="G1" s="32" t="s">
        <v>45</v>
      </c>
      <c r="H1" s="30"/>
      <c r="I1" s="30"/>
      <c r="J1" s="30" t="s">
        <v>65</v>
      </c>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17.25" x14ac:dyDescent="0.15">
      <c r="A2" s="33"/>
      <c r="B2" s="34"/>
      <c r="C2" s="34"/>
      <c r="D2" s="34"/>
      <c r="E2" s="34"/>
      <c r="F2" s="72" t="s">
        <v>46</v>
      </c>
      <c r="G2" s="72"/>
      <c r="H2" s="34"/>
      <c r="J2" s="63" t="s">
        <v>66</v>
      </c>
    </row>
    <row r="3" spans="1:256" ht="17.25" x14ac:dyDescent="0.15">
      <c r="A3" s="33"/>
      <c r="B3" s="34"/>
      <c r="C3" s="34"/>
      <c r="D3" s="34"/>
      <c r="E3" s="34"/>
      <c r="F3" s="35"/>
      <c r="G3" s="35"/>
      <c r="H3" s="34"/>
      <c r="J3" s="63" t="s">
        <v>67</v>
      </c>
    </row>
    <row r="4" spans="1:256" ht="17.25" x14ac:dyDescent="0.15">
      <c r="A4" s="73" t="s">
        <v>47</v>
      </c>
      <c r="B4" s="73"/>
      <c r="C4" s="73"/>
      <c r="D4" s="73"/>
      <c r="E4" s="73"/>
      <c r="F4" s="73"/>
      <c r="G4" s="73"/>
      <c r="H4" s="73"/>
    </row>
    <row r="5" spans="1:256" ht="17.25" x14ac:dyDescent="0.15">
      <c r="A5" s="36"/>
      <c r="B5" s="36"/>
      <c r="C5" s="36"/>
      <c r="D5" s="36"/>
      <c r="E5" s="36"/>
      <c r="F5" s="36"/>
      <c r="G5" s="36"/>
      <c r="H5" s="34"/>
      <c r="J5" s="63" t="s">
        <v>68</v>
      </c>
      <c r="K5" s="63" t="s">
        <v>74</v>
      </c>
      <c r="L5" s="31">
        <v>1.5</v>
      </c>
    </row>
    <row r="6" spans="1:256" ht="30.75" customHeight="1" x14ac:dyDescent="0.15">
      <c r="A6" s="36"/>
      <c r="B6" s="37" t="s">
        <v>48</v>
      </c>
      <c r="C6" s="74"/>
      <c r="D6" s="75"/>
      <c r="E6" s="75"/>
      <c r="F6" s="75"/>
      <c r="G6" s="76"/>
      <c r="H6" s="34"/>
      <c r="J6" s="63" t="s">
        <v>69</v>
      </c>
      <c r="K6" s="63" t="s">
        <v>75</v>
      </c>
      <c r="L6" s="31">
        <v>1.7</v>
      </c>
    </row>
    <row r="7" spans="1:256" ht="30.75" customHeight="1" x14ac:dyDescent="0.15">
      <c r="A7" s="34"/>
      <c r="B7" s="38" t="s">
        <v>49</v>
      </c>
      <c r="C7" s="77"/>
      <c r="D7" s="77"/>
      <c r="E7" s="77"/>
      <c r="F7" s="77"/>
      <c r="G7" s="78"/>
      <c r="H7" s="34"/>
      <c r="J7" s="63" t="s">
        <v>70</v>
      </c>
      <c r="K7" s="66" t="s">
        <v>77</v>
      </c>
      <c r="L7" s="31">
        <v>2</v>
      </c>
    </row>
    <row r="8" spans="1:256" ht="30.75" customHeight="1" x14ac:dyDescent="0.15">
      <c r="A8" s="34"/>
      <c r="B8" s="39" t="s">
        <v>50</v>
      </c>
      <c r="C8" s="79" t="s">
        <v>73</v>
      </c>
      <c r="D8" s="80"/>
      <c r="E8" s="80"/>
      <c r="F8" s="80"/>
      <c r="G8" s="81"/>
      <c r="H8" s="34"/>
      <c r="J8" s="63" t="s">
        <v>71</v>
      </c>
      <c r="K8" s="63" t="s">
        <v>76</v>
      </c>
      <c r="L8" s="31">
        <v>2.5</v>
      </c>
    </row>
    <row r="9" spans="1:256" ht="30.75" customHeight="1" x14ac:dyDescent="0.15">
      <c r="A9" s="34"/>
      <c r="B9" s="37" t="s">
        <v>51</v>
      </c>
      <c r="C9" s="87" t="s">
        <v>72</v>
      </c>
      <c r="D9" s="88"/>
      <c r="E9" s="69"/>
      <c r="F9" s="64"/>
      <c r="G9" s="65"/>
      <c r="H9" s="34"/>
    </row>
    <row r="10" spans="1:256" ht="30.75" customHeight="1" x14ac:dyDescent="0.15">
      <c r="A10" s="34"/>
      <c r="B10" s="82" t="s">
        <v>52</v>
      </c>
      <c r="C10" s="40"/>
      <c r="D10" s="34"/>
      <c r="E10" s="34"/>
      <c r="F10" s="34"/>
      <c r="G10" s="41"/>
      <c r="H10" s="34"/>
      <c r="J10" s="31" t="e">
        <f>VLOOKUP(E9,J5:L8,3,0)</f>
        <v>#N/A</v>
      </c>
      <c r="K10" s="31" t="e">
        <f>+E11</f>
        <v>#DIV/0!</v>
      </c>
    </row>
    <row r="11" spans="1:256" ht="30.75" customHeight="1" x14ac:dyDescent="0.15">
      <c r="A11" s="34"/>
      <c r="B11" s="82"/>
      <c r="C11" s="40"/>
      <c r="D11" s="42" t="s">
        <v>53</v>
      </c>
      <c r="E11" s="48" t="e">
        <f>+参考様式20!S29</f>
        <v>#DIV/0!</v>
      </c>
      <c r="F11" s="51" t="s">
        <v>64</v>
      </c>
      <c r="G11" s="41"/>
      <c r="H11" s="34"/>
      <c r="J11" s="63"/>
    </row>
    <row r="12" spans="1:256" ht="30.75" customHeight="1" x14ac:dyDescent="0.15">
      <c r="A12" s="34"/>
      <c r="B12" s="83"/>
      <c r="C12" s="43"/>
      <c r="D12" s="44"/>
      <c r="E12" s="44"/>
      <c r="F12" s="44"/>
      <c r="G12" s="45"/>
      <c r="H12" s="34"/>
      <c r="J12" s="66"/>
    </row>
    <row r="13" spans="1:256" ht="30.75" customHeight="1" x14ac:dyDescent="0.15">
      <c r="A13" s="34"/>
      <c r="B13" s="84" t="s">
        <v>80</v>
      </c>
      <c r="C13" s="46"/>
      <c r="D13" s="46"/>
      <c r="E13" s="46"/>
      <c r="F13" s="46"/>
      <c r="G13" s="47"/>
      <c r="H13" s="34"/>
      <c r="J13" s="63"/>
    </row>
    <row r="14" spans="1:256" ht="30.75" customHeight="1" x14ac:dyDescent="0.15">
      <c r="A14" s="34"/>
      <c r="B14" s="85"/>
      <c r="C14" s="34"/>
      <c r="D14" s="48" t="s">
        <v>54</v>
      </c>
      <c r="E14" s="48" t="s">
        <v>55</v>
      </c>
      <c r="F14" s="48" t="s">
        <v>2</v>
      </c>
      <c r="G14" s="41"/>
      <c r="H14" s="34"/>
    </row>
    <row r="15" spans="1:256" ht="30.75" customHeight="1" x14ac:dyDescent="0.15">
      <c r="A15" s="34"/>
      <c r="B15" s="85"/>
      <c r="C15" s="34"/>
      <c r="D15" s="62"/>
      <c r="E15" s="62"/>
      <c r="F15" s="62"/>
      <c r="G15" s="41"/>
      <c r="H15" s="34"/>
    </row>
    <row r="16" spans="1:256" ht="30.75" customHeight="1" x14ac:dyDescent="0.15">
      <c r="A16" s="34"/>
      <c r="B16" s="86"/>
      <c r="C16" s="44"/>
      <c r="D16" s="44"/>
      <c r="E16" s="44"/>
      <c r="F16" s="44"/>
      <c r="G16" s="45"/>
      <c r="H16" s="34"/>
    </row>
    <row r="17" spans="1:8" ht="47.25" customHeight="1" x14ac:dyDescent="0.15">
      <c r="A17" s="34"/>
      <c r="B17" s="39" t="s">
        <v>56</v>
      </c>
      <c r="C17" s="49"/>
      <c r="D17" s="67" t="s">
        <v>78</v>
      </c>
      <c r="E17" s="68" t="e">
        <f>VLOOKUP(E9,J5:K8,2,0)</f>
        <v>#N/A</v>
      </c>
      <c r="F17" s="67" t="s">
        <v>79</v>
      </c>
      <c r="G17" s="70" t="e">
        <f>+E11/J10</f>
        <v>#DIV/0!</v>
      </c>
      <c r="H17" s="34"/>
    </row>
    <row r="18" spans="1:8" x14ac:dyDescent="0.15">
      <c r="A18" s="34"/>
      <c r="B18" s="34"/>
      <c r="C18" s="34"/>
      <c r="D18" s="34"/>
      <c r="E18" s="34"/>
      <c r="F18" s="34"/>
      <c r="G18" s="34"/>
      <c r="H18" s="34"/>
    </row>
    <row r="19" spans="1:8" x14ac:dyDescent="0.15">
      <c r="A19" s="34"/>
      <c r="B19" s="34"/>
      <c r="C19" s="34"/>
      <c r="D19" s="34"/>
      <c r="E19" s="34"/>
      <c r="F19" s="34"/>
      <c r="G19" s="34"/>
      <c r="H19" s="34"/>
    </row>
    <row r="20" spans="1:8" ht="34.5" customHeight="1" x14ac:dyDescent="0.15">
      <c r="A20" s="34"/>
      <c r="B20" s="34" t="s">
        <v>57</v>
      </c>
      <c r="C20" s="34"/>
      <c r="D20" s="34"/>
      <c r="E20" s="34"/>
      <c r="F20" s="34"/>
      <c r="G20" s="34"/>
      <c r="H20" s="34"/>
    </row>
    <row r="21" spans="1:8" ht="34.5" customHeight="1" x14ac:dyDescent="0.15">
      <c r="A21" s="34"/>
      <c r="B21" s="71" t="s">
        <v>58</v>
      </c>
      <c r="C21" s="71"/>
      <c r="D21" s="71"/>
      <c r="E21" s="71"/>
      <c r="F21" s="71"/>
      <c r="G21" s="71"/>
      <c r="H21" s="34"/>
    </row>
    <row r="22" spans="1:8" ht="34.5" customHeight="1" x14ac:dyDescent="0.15">
      <c r="A22" s="34"/>
      <c r="B22" s="71" t="s">
        <v>59</v>
      </c>
      <c r="C22" s="71"/>
      <c r="D22" s="71"/>
      <c r="E22" s="71"/>
      <c r="F22" s="71"/>
      <c r="G22" s="71"/>
      <c r="H22" s="34"/>
    </row>
    <row r="23" spans="1:8" ht="34.5" customHeight="1" x14ac:dyDescent="0.15">
      <c r="A23" s="34"/>
      <c r="B23" s="50" t="s">
        <v>60</v>
      </c>
      <c r="C23" s="34"/>
      <c r="D23" s="34"/>
      <c r="E23" s="34"/>
      <c r="F23" s="34"/>
      <c r="G23" s="34"/>
      <c r="H23" s="34"/>
    </row>
    <row r="24" spans="1:8" ht="23.25" customHeight="1" x14ac:dyDescent="0.15">
      <c r="A24" s="34"/>
      <c r="B24" s="34" t="s">
        <v>61</v>
      </c>
      <c r="C24" s="34"/>
      <c r="D24" s="34"/>
      <c r="E24" s="34"/>
      <c r="F24" s="34"/>
      <c r="G24" s="34"/>
      <c r="H24" s="34"/>
    </row>
    <row r="25" spans="1:8" ht="64.5" customHeight="1" x14ac:dyDescent="0.15">
      <c r="A25" s="34"/>
      <c r="B25" s="71" t="s">
        <v>62</v>
      </c>
      <c r="C25" s="71"/>
      <c r="D25" s="71"/>
      <c r="E25" s="71"/>
      <c r="F25" s="71"/>
      <c r="G25" s="71"/>
      <c r="H25" s="34"/>
    </row>
  </sheetData>
  <mergeCells count="11">
    <mergeCell ref="B25:G25"/>
    <mergeCell ref="F2:G2"/>
    <mergeCell ref="A4:H4"/>
    <mergeCell ref="C6:G6"/>
    <mergeCell ref="C7:G7"/>
    <mergeCell ref="C8:G8"/>
    <mergeCell ref="B10:B12"/>
    <mergeCell ref="B13:B16"/>
    <mergeCell ref="B21:G21"/>
    <mergeCell ref="B22:G22"/>
    <mergeCell ref="C9:D9"/>
  </mergeCells>
  <phoneticPr fontId="1"/>
  <dataValidations count="2">
    <dataValidation type="list" allowBlank="1" showInputMessage="1" showErrorMessage="1" sqref="C7:G7">
      <formula1>$J$1:$J$3</formula1>
    </dataValidation>
    <dataValidation type="list" allowBlank="1" showInputMessage="1" showErrorMessage="1" sqref="E9">
      <formula1>$J$5:$J$8</formula1>
    </dataValidation>
  </dataValidations>
  <pageMargins left="0.7" right="0.7" top="0.75" bottom="0.75" header="0.3" footer="0.3"/>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tabSelected="1" view="pageBreakPreview" zoomScale="70" zoomScaleNormal="70" zoomScaleSheetLayoutView="70" workbookViewId="0">
      <selection activeCell="G9" sqref="G9"/>
    </sheetView>
  </sheetViews>
  <sheetFormatPr defaultRowHeight="13.5" x14ac:dyDescent="0.15"/>
  <cols>
    <col min="1" max="1" width="17.625" customWidth="1"/>
    <col min="2" max="2" width="11.25" customWidth="1"/>
    <col min="3" max="3" width="11.375" customWidth="1"/>
    <col min="4" max="4" width="11.75" customWidth="1"/>
    <col min="5" max="5" width="5.625" bestFit="1" customWidth="1"/>
    <col min="6" max="6" width="19.25" customWidth="1"/>
    <col min="7" max="7" width="9.625" customWidth="1"/>
    <col min="8" max="19" width="9.625" bestFit="1" customWidth="1"/>
    <col min="20" max="25" width="11.375" hidden="1" customWidth="1"/>
    <col min="26" max="37" width="11.375" customWidth="1"/>
  </cols>
  <sheetData>
    <row r="1" spans="1:24" ht="26.25" customHeight="1" x14ac:dyDescent="0.15">
      <c r="R1" s="11" t="s">
        <v>31</v>
      </c>
      <c r="S1" s="11"/>
    </row>
    <row r="2" spans="1:24" ht="17.25" x14ac:dyDescent="0.15">
      <c r="A2" s="89" t="s">
        <v>30</v>
      </c>
      <c r="B2" s="89"/>
      <c r="C2" s="89"/>
      <c r="D2" s="89"/>
      <c r="E2" s="89"/>
      <c r="F2" s="89"/>
      <c r="G2" s="89"/>
      <c r="H2" s="89"/>
      <c r="I2" s="89"/>
      <c r="J2" s="89"/>
      <c r="K2" s="89"/>
      <c r="L2" s="89"/>
      <c r="M2" s="89"/>
      <c r="N2" s="89"/>
      <c r="O2" s="89"/>
      <c r="P2" s="89"/>
      <c r="Q2" s="89"/>
      <c r="R2" s="89"/>
      <c r="S2" s="89"/>
    </row>
    <row r="3" spans="1:24" x14ac:dyDescent="0.15">
      <c r="A3" s="90" t="s">
        <v>29</v>
      </c>
      <c r="B3" s="90"/>
      <c r="C3" s="90"/>
      <c r="D3" s="90"/>
      <c r="E3" s="90"/>
      <c r="F3" s="90"/>
      <c r="G3" s="90"/>
      <c r="H3" s="90"/>
      <c r="I3" s="90"/>
      <c r="J3" s="90"/>
      <c r="K3" s="90"/>
      <c r="L3" s="90"/>
      <c r="M3" s="90"/>
      <c r="N3" s="90"/>
      <c r="O3" s="90"/>
      <c r="P3" s="90"/>
      <c r="Q3" s="90"/>
      <c r="R3" s="90"/>
      <c r="S3" s="90"/>
    </row>
    <row r="4" spans="1:24" x14ac:dyDescent="0.15">
      <c r="A4" s="2"/>
      <c r="B4" s="2"/>
      <c r="C4" s="2"/>
      <c r="D4" s="2"/>
      <c r="E4" s="2"/>
      <c r="F4" s="2"/>
      <c r="G4" s="2"/>
      <c r="H4" s="2"/>
      <c r="I4" s="2"/>
      <c r="J4" s="2"/>
      <c r="K4" s="2"/>
      <c r="L4" s="2"/>
      <c r="M4" s="2"/>
      <c r="N4" s="2"/>
      <c r="O4" s="2"/>
      <c r="P4" s="2"/>
      <c r="Q4" s="2"/>
      <c r="R4" s="2"/>
      <c r="S4" s="2"/>
    </row>
    <row r="5" spans="1:24" ht="27" customHeight="1" thickBot="1" x14ac:dyDescent="0.2">
      <c r="A5" s="97" t="s">
        <v>0</v>
      </c>
      <c r="B5" s="101" t="s">
        <v>9</v>
      </c>
      <c r="C5" s="99" t="s">
        <v>22</v>
      </c>
      <c r="D5" s="100" t="s">
        <v>6</v>
      </c>
      <c r="E5" s="100" t="s">
        <v>40</v>
      </c>
      <c r="F5" s="100" t="s">
        <v>32</v>
      </c>
      <c r="G5" s="97" t="s">
        <v>1</v>
      </c>
      <c r="H5" s="97"/>
      <c r="I5" s="97"/>
      <c r="J5" s="97"/>
      <c r="K5" s="97"/>
      <c r="L5" s="97"/>
      <c r="M5" s="97"/>
      <c r="N5" s="97"/>
      <c r="O5" s="97"/>
      <c r="P5" s="97"/>
      <c r="Q5" s="97"/>
      <c r="R5" s="97"/>
      <c r="S5" s="98"/>
    </row>
    <row r="6" spans="1:24" ht="54.75" customHeight="1" thickTop="1" thickBot="1" x14ac:dyDescent="0.2">
      <c r="A6" s="98"/>
      <c r="B6" s="102"/>
      <c r="C6" s="100"/>
      <c r="D6" s="108"/>
      <c r="E6" s="108"/>
      <c r="F6" s="108"/>
      <c r="G6" s="1" t="s">
        <v>10</v>
      </c>
      <c r="H6" s="1" t="s">
        <v>11</v>
      </c>
      <c r="I6" s="1" t="s">
        <v>12</v>
      </c>
      <c r="J6" s="1" t="s">
        <v>13</v>
      </c>
      <c r="K6" s="1" t="s">
        <v>14</v>
      </c>
      <c r="L6" s="1" t="s">
        <v>15</v>
      </c>
      <c r="M6" s="1" t="s">
        <v>16</v>
      </c>
      <c r="N6" s="1" t="s">
        <v>17</v>
      </c>
      <c r="O6" s="1" t="s">
        <v>18</v>
      </c>
      <c r="P6" s="1" t="s">
        <v>19</v>
      </c>
      <c r="Q6" s="1" t="s">
        <v>20</v>
      </c>
      <c r="R6" s="4" t="s">
        <v>21</v>
      </c>
      <c r="S6" s="5" t="s">
        <v>63</v>
      </c>
    </row>
    <row r="7" spans="1:24" ht="19.5" customHeight="1" thickTop="1" thickBot="1" x14ac:dyDescent="0.2">
      <c r="A7" s="118" t="s">
        <v>42</v>
      </c>
      <c r="B7" s="118"/>
      <c r="C7" s="118"/>
      <c r="D7" s="118"/>
      <c r="E7" s="118"/>
      <c r="F7" s="118"/>
      <c r="G7" s="23"/>
      <c r="H7" s="24"/>
      <c r="I7" s="24"/>
      <c r="J7" s="24"/>
      <c r="K7" s="24"/>
      <c r="L7" s="24"/>
      <c r="M7" s="24"/>
      <c r="N7" s="24"/>
      <c r="O7" s="24"/>
      <c r="P7" s="24"/>
      <c r="Q7" s="24"/>
      <c r="R7" s="25"/>
      <c r="S7" s="26">
        <f>SUM(G7:R7)</f>
        <v>0</v>
      </c>
    </row>
    <row r="8" spans="1:24" ht="19.5" customHeight="1" thickTop="1" x14ac:dyDescent="0.15">
      <c r="A8" s="13"/>
      <c r="B8" s="17"/>
      <c r="C8" s="17"/>
      <c r="D8" s="17"/>
      <c r="E8" s="12" t="str">
        <f>IF(A8="","",IF(X8=0,"不可","可"))</f>
        <v/>
      </c>
      <c r="F8" s="17"/>
      <c r="G8" s="14"/>
      <c r="H8" s="13"/>
      <c r="I8" s="13"/>
      <c r="J8" s="13"/>
      <c r="K8" s="13"/>
      <c r="L8" s="13"/>
      <c r="M8" s="13"/>
      <c r="N8" s="13"/>
      <c r="O8" s="13"/>
      <c r="P8" s="13"/>
      <c r="Q8" s="13"/>
      <c r="R8" s="18"/>
      <c r="S8" s="9" t="str">
        <f>IF(T8="","",SUM(G8:R8)*T8)</f>
        <v/>
      </c>
      <c r="T8" t="str">
        <f>IF(F8="","",VLOOKUP(F8,リスト!$A$5:$B$7,2,0))</f>
        <v/>
      </c>
      <c r="U8">
        <f>IF(B8="5以上",1,0)</f>
        <v>0</v>
      </c>
      <c r="V8">
        <f>IF(C8="有",1,0)</f>
        <v>0</v>
      </c>
      <c r="W8">
        <f>IF(D8="有",1,0)</f>
        <v>0</v>
      </c>
      <c r="X8">
        <f>SUM(U8:W8)</f>
        <v>0</v>
      </c>
    </row>
    <row r="9" spans="1:24" ht="19.5" customHeight="1" x14ac:dyDescent="0.15">
      <c r="A9" s="15"/>
      <c r="B9" s="17"/>
      <c r="C9" s="17"/>
      <c r="D9" s="17"/>
      <c r="E9" s="12" t="str">
        <f t="shared" ref="E9:E27" si="0">IF(A9="","",IF(X9=0,"不可","可"))</f>
        <v/>
      </c>
      <c r="F9" s="17"/>
      <c r="G9" s="19"/>
      <c r="H9" s="15"/>
      <c r="I9" s="15"/>
      <c r="J9" s="15"/>
      <c r="K9" s="15"/>
      <c r="L9" s="15"/>
      <c r="M9" s="15"/>
      <c r="N9" s="15"/>
      <c r="O9" s="15"/>
      <c r="P9" s="15"/>
      <c r="Q9" s="15"/>
      <c r="R9" s="20"/>
      <c r="S9" s="9" t="str">
        <f>IF(T9="","",SUM(G9:R9)*T9)</f>
        <v/>
      </c>
      <c r="T9" t="str">
        <f>IF(F9="","",VLOOKUP(F9,リスト!$A$5:$B$7,2,0))</f>
        <v/>
      </c>
      <c r="U9">
        <f t="shared" ref="U9:U27" si="1">IF(B9="5以上",1,0)</f>
        <v>0</v>
      </c>
      <c r="V9">
        <f t="shared" ref="V9:V27" si="2">IF(C9="有",1,0)</f>
        <v>0</v>
      </c>
      <c r="W9">
        <f t="shared" ref="W9:W27" si="3">IF(D9="有",1,0)</f>
        <v>0</v>
      </c>
      <c r="X9">
        <f t="shared" ref="X9:X27" si="4">SUM(U9:W9)</f>
        <v>0</v>
      </c>
    </row>
    <row r="10" spans="1:24" ht="19.5" customHeight="1" x14ac:dyDescent="0.15">
      <c r="A10" s="15"/>
      <c r="B10" s="17"/>
      <c r="C10" s="17"/>
      <c r="D10" s="17"/>
      <c r="E10" s="12" t="str">
        <f t="shared" si="0"/>
        <v/>
      </c>
      <c r="F10" s="17"/>
      <c r="G10" s="19"/>
      <c r="H10" s="15"/>
      <c r="I10" s="15"/>
      <c r="J10" s="15"/>
      <c r="K10" s="15"/>
      <c r="L10" s="15"/>
      <c r="M10" s="15"/>
      <c r="N10" s="15"/>
      <c r="O10" s="15"/>
      <c r="P10" s="15"/>
      <c r="Q10" s="15"/>
      <c r="R10" s="20"/>
      <c r="S10" s="9" t="str">
        <f>IF(T10="","",SUM(G10:R10)*T10)</f>
        <v/>
      </c>
      <c r="T10" t="str">
        <f>IF(F10="","",VLOOKUP(F10,リスト!$A$5:$B$7,2,0))</f>
        <v/>
      </c>
      <c r="U10">
        <f t="shared" si="1"/>
        <v>0</v>
      </c>
      <c r="V10">
        <f t="shared" si="2"/>
        <v>0</v>
      </c>
      <c r="W10">
        <f t="shared" si="3"/>
        <v>0</v>
      </c>
      <c r="X10">
        <f t="shared" si="4"/>
        <v>0</v>
      </c>
    </row>
    <row r="11" spans="1:24" ht="19.5" customHeight="1" x14ac:dyDescent="0.15">
      <c r="A11" s="15"/>
      <c r="B11" s="17"/>
      <c r="C11" s="17"/>
      <c r="D11" s="17"/>
      <c r="E11" s="12" t="str">
        <f t="shared" ref="E11" si="5">IF(A11="","",IF(X11=0,"不可","可"))</f>
        <v/>
      </c>
      <c r="F11" s="17"/>
      <c r="G11" s="19"/>
      <c r="H11" s="15"/>
      <c r="I11" s="15"/>
      <c r="J11" s="15"/>
      <c r="K11" s="15"/>
      <c r="L11" s="15"/>
      <c r="M11" s="15"/>
      <c r="N11" s="15"/>
      <c r="O11" s="15"/>
      <c r="P11" s="15"/>
      <c r="Q11" s="15"/>
      <c r="R11" s="20"/>
      <c r="S11" s="9" t="str">
        <f t="shared" ref="S11:S27" si="6">IF(T11="","",SUM(G11:R11)*T11)</f>
        <v/>
      </c>
      <c r="T11" t="str">
        <f>IF(F11="","",VLOOKUP(F11,リスト!$A$5:$B$7,2,0))</f>
        <v/>
      </c>
      <c r="U11">
        <f t="shared" si="1"/>
        <v>0</v>
      </c>
      <c r="V11">
        <f t="shared" si="2"/>
        <v>0</v>
      </c>
      <c r="W11">
        <f t="shared" si="3"/>
        <v>0</v>
      </c>
      <c r="X11">
        <f t="shared" si="4"/>
        <v>0</v>
      </c>
    </row>
    <row r="12" spans="1:24" ht="19.5" customHeight="1" x14ac:dyDescent="0.15">
      <c r="A12" s="15"/>
      <c r="B12" s="17"/>
      <c r="C12" s="17"/>
      <c r="D12" s="17"/>
      <c r="E12" s="12" t="str">
        <f t="shared" si="0"/>
        <v/>
      </c>
      <c r="F12" s="17"/>
      <c r="G12" s="19"/>
      <c r="H12" s="15"/>
      <c r="I12" s="15"/>
      <c r="J12" s="15"/>
      <c r="K12" s="15"/>
      <c r="L12" s="15"/>
      <c r="M12" s="15"/>
      <c r="N12" s="15"/>
      <c r="O12" s="15"/>
      <c r="P12" s="15"/>
      <c r="Q12" s="15"/>
      <c r="R12" s="20"/>
      <c r="S12" s="9" t="str">
        <f t="shared" si="6"/>
        <v/>
      </c>
      <c r="T12" t="str">
        <f>IF(F12="","",VLOOKUP(F12,リスト!$A$5:$B$7,2,0))</f>
        <v/>
      </c>
      <c r="U12">
        <f t="shared" si="1"/>
        <v>0</v>
      </c>
      <c r="V12">
        <f t="shared" si="2"/>
        <v>0</v>
      </c>
      <c r="W12">
        <f t="shared" si="3"/>
        <v>0</v>
      </c>
      <c r="X12">
        <f t="shared" si="4"/>
        <v>0</v>
      </c>
    </row>
    <row r="13" spans="1:24" ht="19.5" customHeight="1" x14ac:dyDescent="0.15">
      <c r="A13" s="15"/>
      <c r="B13" s="17"/>
      <c r="C13" s="17"/>
      <c r="D13" s="17"/>
      <c r="E13" s="12" t="str">
        <f t="shared" si="0"/>
        <v/>
      </c>
      <c r="F13" s="17"/>
      <c r="G13" s="19"/>
      <c r="H13" s="15"/>
      <c r="I13" s="15"/>
      <c r="J13" s="15"/>
      <c r="K13" s="15"/>
      <c r="L13" s="15"/>
      <c r="M13" s="15"/>
      <c r="N13" s="15"/>
      <c r="O13" s="15"/>
      <c r="P13" s="15"/>
      <c r="Q13" s="15"/>
      <c r="R13" s="20"/>
      <c r="S13" s="9" t="str">
        <f t="shared" si="6"/>
        <v/>
      </c>
      <c r="T13" t="str">
        <f>IF(F13="","",VLOOKUP(F13,リスト!$A$5:$B$7,2,0))</f>
        <v/>
      </c>
      <c r="U13">
        <f t="shared" si="1"/>
        <v>0</v>
      </c>
      <c r="V13">
        <f t="shared" si="2"/>
        <v>0</v>
      </c>
      <c r="W13">
        <f t="shared" si="3"/>
        <v>0</v>
      </c>
      <c r="X13">
        <f t="shared" si="4"/>
        <v>0</v>
      </c>
    </row>
    <row r="14" spans="1:24" ht="19.5" customHeight="1" x14ac:dyDescent="0.15">
      <c r="A14" s="15"/>
      <c r="B14" s="17"/>
      <c r="C14" s="17"/>
      <c r="D14" s="17"/>
      <c r="E14" s="12" t="str">
        <f t="shared" si="0"/>
        <v/>
      </c>
      <c r="F14" s="17"/>
      <c r="G14" s="19"/>
      <c r="H14" s="15"/>
      <c r="I14" s="15"/>
      <c r="J14" s="15"/>
      <c r="K14" s="15"/>
      <c r="L14" s="15"/>
      <c r="M14" s="15"/>
      <c r="N14" s="15"/>
      <c r="O14" s="15"/>
      <c r="P14" s="15"/>
      <c r="Q14" s="15"/>
      <c r="R14" s="20"/>
      <c r="S14" s="9" t="str">
        <f t="shared" si="6"/>
        <v/>
      </c>
      <c r="T14" t="str">
        <f>IF(F14="","",VLOOKUP(F14,リスト!$A$5:$B$7,2,0))</f>
        <v/>
      </c>
      <c r="U14">
        <f t="shared" si="1"/>
        <v>0</v>
      </c>
      <c r="V14">
        <f t="shared" si="2"/>
        <v>0</v>
      </c>
      <c r="W14">
        <f t="shared" si="3"/>
        <v>0</v>
      </c>
      <c r="X14">
        <f t="shared" si="4"/>
        <v>0</v>
      </c>
    </row>
    <row r="15" spans="1:24" ht="19.5" customHeight="1" x14ac:dyDescent="0.15">
      <c r="A15" s="15"/>
      <c r="B15" s="17"/>
      <c r="C15" s="17"/>
      <c r="D15" s="17"/>
      <c r="E15" s="12" t="str">
        <f t="shared" si="0"/>
        <v/>
      </c>
      <c r="F15" s="17"/>
      <c r="G15" s="19"/>
      <c r="H15" s="15"/>
      <c r="I15" s="15"/>
      <c r="J15" s="15"/>
      <c r="K15" s="15"/>
      <c r="L15" s="15"/>
      <c r="M15" s="15"/>
      <c r="N15" s="15"/>
      <c r="O15" s="15"/>
      <c r="P15" s="15"/>
      <c r="Q15" s="15"/>
      <c r="R15" s="20"/>
      <c r="S15" s="9" t="str">
        <f t="shared" si="6"/>
        <v/>
      </c>
      <c r="T15" t="str">
        <f>IF(F15="","",VLOOKUP(F15,リスト!$A$5:$B$7,2,0))</f>
        <v/>
      </c>
      <c r="U15">
        <f t="shared" si="1"/>
        <v>0</v>
      </c>
      <c r="V15">
        <f t="shared" si="2"/>
        <v>0</v>
      </c>
      <c r="W15">
        <f t="shared" si="3"/>
        <v>0</v>
      </c>
      <c r="X15">
        <f t="shared" si="4"/>
        <v>0</v>
      </c>
    </row>
    <row r="16" spans="1:24" ht="19.5" customHeight="1" x14ac:dyDescent="0.15">
      <c r="A16" s="15"/>
      <c r="B16" s="17"/>
      <c r="C16" s="17"/>
      <c r="D16" s="17"/>
      <c r="E16" s="12" t="str">
        <f t="shared" si="0"/>
        <v/>
      </c>
      <c r="F16" s="17"/>
      <c r="G16" s="19"/>
      <c r="H16" s="15"/>
      <c r="I16" s="15"/>
      <c r="J16" s="15"/>
      <c r="K16" s="15"/>
      <c r="L16" s="15"/>
      <c r="M16" s="15"/>
      <c r="N16" s="15"/>
      <c r="O16" s="15"/>
      <c r="P16" s="15"/>
      <c r="Q16" s="15"/>
      <c r="R16" s="20"/>
      <c r="S16" s="9" t="str">
        <f t="shared" si="6"/>
        <v/>
      </c>
      <c r="T16" t="str">
        <f>IF(F16="","",VLOOKUP(F16,リスト!$A$5:$B$7,2,0))</f>
        <v/>
      </c>
      <c r="U16">
        <f t="shared" si="1"/>
        <v>0</v>
      </c>
      <c r="V16">
        <f t="shared" si="2"/>
        <v>0</v>
      </c>
      <c r="W16">
        <f t="shared" si="3"/>
        <v>0</v>
      </c>
      <c r="X16">
        <f t="shared" si="4"/>
        <v>0</v>
      </c>
    </row>
    <row r="17" spans="1:24" ht="19.5" customHeight="1" x14ac:dyDescent="0.15">
      <c r="A17" s="15"/>
      <c r="B17" s="17"/>
      <c r="C17" s="17"/>
      <c r="D17" s="17"/>
      <c r="E17" s="12" t="str">
        <f t="shared" si="0"/>
        <v/>
      </c>
      <c r="F17" s="17"/>
      <c r="G17" s="19"/>
      <c r="H17" s="15"/>
      <c r="I17" s="15"/>
      <c r="J17" s="15"/>
      <c r="K17" s="15"/>
      <c r="L17" s="15"/>
      <c r="M17" s="15"/>
      <c r="N17" s="15"/>
      <c r="O17" s="15"/>
      <c r="P17" s="15"/>
      <c r="Q17" s="15"/>
      <c r="R17" s="20"/>
      <c r="S17" s="9" t="str">
        <f t="shared" si="6"/>
        <v/>
      </c>
      <c r="T17" t="str">
        <f>IF(F17="","",VLOOKUP(F17,リスト!$A$5:$B$7,2,0))</f>
        <v/>
      </c>
      <c r="U17">
        <f t="shared" si="1"/>
        <v>0</v>
      </c>
      <c r="V17">
        <f t="shared" si="2"/>
        <v>0</v>
      </c>
      <c r="W17">
        <f t="shared" si="3"/>
        <v>0</v>
      </c>
      <c r="X17">
        <f t="shared" si="4"/>
        <v>0</v>
      </c>
    </row>
    <row r="18" spans="1:24" ht="19.5" customHeight="1" x14ac:dyDescent="0.15">
      <c r="A18" s="15"/>
      <c r="B18" s="17"/>
      <c r="C18" s="17"/>
      <c r="D18" s="17"/>
      <c r="E18" s="12" t="str">
        <f t="shared" si="0"/>
        <v/>
      </c>
      <c r="F18" s="17"/>
      <c r="G18" s="19"/>
      <c r="H18" s="15"/>
      <c r="I18" s="15"/>
      <c r="J18" s="15"/>
      <c r="K18" s="15"/>
      <c r="L18" s="15"/>
      <c r="M18" s="15"/>
      <c r="N18" s="15"/>
      <c r="O18" s="15"/>
      <c r="P18" s="15"/>
      <c r="Q18" s="15"/>
      <c r="R18" s="20"/>
      <c r="S18" s="9" t="str">
        <f t="shared" si="6"/>
        <v/>
      </c>
      <c r="T18" t="str">
        <f>IF(F18="","",VLOOKUP(F18,リスト!$A$5:$B$7,2,0))</f>
        <v/>
      </c>
      <c r="U18">
        <f t="shared" si="1"/>
        <v>0</v>
      </c>
      <c r="V18">
        <f t="shared" si="2"/>
        <v>0</v>
      </c>
      <c r="W18">
        <f t="shared" si="3"/>
        <v>0</v>
      </c>
      <c r="X18">
        <f t="shared" si="4"/>
        <v>0</v>
      </c>
    </row>
    <row r="19" spans="1:24" ht="19.5" customHeight="1" x14ac:dyDescent="0.15">
      <c r="A19" s="15"/>
      <c r="B19" s="17"/>
      <c r="C19" s="17"/>
      <c r="D19" s="17"/>
      <c r="E19" s="12" t="str">
        <f t="shared" si="0"/>
        <v/>
      </c>
      <c r="F19" s="17"/>
      <c r="G19" s="19"/>
      <c r="H19" s="15"/>
      <c r="I19" s="15"/>
      <c r="J19" s="15"/>
      <c r="K19" s="15"/>
      <c r="L19" s="15"/>
      <c r="M19" s="15"/>
      <c r="N19" s="15"/>
      <c r="O19" s="15"/>
      <c r="P19" s="15"/>
      <c r="Q19" s="15"/>
      <c r="R19" s="20"/>
      <c r="S19" s="9" t="str">
        <f t="shared" si="6"/>
        <v/>
      </c>
      <c r="T19" t="str">
        <f>IF(F19="","",VLOOKUP(F19,リスト!$A$5:$B$7,2,0))</f>
        <v/>
      </c>
      <c r="U19">
        <f t="shared" si="1"/>
        <v>0</v>
      </c>
      <c r="V19">
        <f t="shared" si="2"/>
        <v>0</v>
      </c>
      <c r="W19">
        <f t="shared" si="3"/>
        <v>0</v>
      </c>
      <c r="X19">
        <f t="shared" si="4"/>
        <v>0</v>
      </c>
    </row>
    <row r="20" spans="1:24" ht="19.5" customHeight="1" x14ac:dyDescent="0.15">
      <c r="A20" s="15"/>
      <c r="B20" s="17"/>
      <c r="C20" s="17"/>
      <c r="D20" s="17"/>
      <c r="E20" s="12" t="str">
        <f t="shared" si="0"/>
        <v/>
      </c>
      <c r="F20" s="17"/>
      <c r="G20" s="19"/>
      <c r="H20" s="15"/>
      <c r="I20" s="15"/>
      <c r="J20" s="15"/>
      <c r="K20" s="15"/>
      <c r="L20" s="15"/>
      <c r="M20" s="15"/>
      <c r="N20" s="15"/>
      <c r="O20" s="15"/>
      <c r="P20" s="15"/>
      <c r="Q20" s="15"/>
      <c r="R20" s="20"/>
      <c r="S20" s="9" t="str">
        <f t="shared" si="6"/>
        <v/>
      </c>
      <c r="T20" t="str">
        <f>IF(F20="","",VLOOKUP(F20,リスト!$A$5:$B$7,2,0))</f>
        <v/>
      </c>
      <c r="U20">
        <f t="shared" si="1"/>
        <v>0</v>
      </c>
      <c r="V20">
        <f t="shared" si="2"/>
        <v>0</v>
      </c>
      <c r="W20">
        <f t="shared" si="3"/>
        <v>0</v>
      </c>
      <c r="X20">
        <f t="shared" si="4"/>
        <v>0</v>
      </c>
    </row>
    <row r="21" spans="1:24" ht="19.5" customHeight="1" x14ac:dyDescent="0.15">
      <c r="A21" s="15"/>
      <c r="B21" s="17"/>
      <c r="C21" s="17"/>
      <c r="D21" s="17"/>
      <c r="E21" s="12" t="str">
        <f t="shared" si="0"/>
        <v/>
      </c>
      <c r="F21" s="17"/>
      <c r="G21" s="19"/>
      <c r="H21" s="15"/>
      <c r="I21" s="15"/>
      <c r="J21" s="15"/>
      <c r="K21" s="15"/>
      <c r="L21" s="15"/>
      <c r="M21" s="15"/>
      <c r="N21" s="15"/>
      <c r="O21" s="15"/>
      <c r="P21" s="15"/>
      <c r="Q21" s="15"/>
      <c r="R21" s="20"/>
      <c r="S21" s="9" t="str">
        <f t="shared" si="6"/>
        <v/>
      </c>
      <c r="T21" t="str">
        <f>IF(F21="","",VLOOKUP(F21,リスト!$A$5:$B$7,2,0))</f>
        <v/>
      </c>
      <c r="U21">
        <f t="shared" si="1"/>
        <v>0</v>
      </c>
      <c r="V21">
        <f t="shared" si="2"/>
        <v>0</v>
      </c>
      <c r="W21">
        <f t="shared" si="3"/>
        <v>0</v>
      </c>
      <c r="X21">
        <f t="shared" si="4"/>
        <v>0</v>
      </c>
    </row>
    <row r="22" spans="1:24" ht="19.5" customHeight="1" x14ac:dyDescent="0.15">
      <c r="A22" s="15"/>
      <c r="B22" s="17"/>
      <c r="C22" s="17"/>
      <c r="D22" s="17"/>
      <c r="E22" s="12" t="str">
        <f t="shared" si="0"/>
        <v/>
      </c>
      <c r="F22" s="17"/>
      <c r="G22" s="19"/>
      <c r="H22" s="15"/>
      <c r="I22" s="15"/>
      <c r="J22" s="15"/>
      <c r="K22" s="15"/>
      <c r="L22" s="15"/>
      <c r="M22" s="15"/>
      <c r="N22" s="15"/>
      <c r="O22" s="15"/>
      <c r="P22" s="15"/>
      <c r="Q22" s="15"/>
      <c r="R22" s="20"/>
      <c r="S22" s="9" t="str">
        <f t="shared" si="6"/>
        <v/>
      </c>
      <c r="T22" t="str">
        <f>IF(F22="","",VLOOKUP(F22,リスト!$A$5:$B$7,2,0))</f>
        <v/>
      </c>
      <c r="U22">
        <f t="shared" si="1"/>
        <v>0</v>
      </c>
      <c r="V22">
        <f t="shared" si="2"/>
        <v>0</v>
      </c>
      <c r="W22">
        <f t="shared" si="3"/>
        <v>0</v>
      </c>
      <c r="X22">
        <f t="shared" si="4"/>
        <v>0</v>
      </c>
    </row>
    <row r="23" spans="1:24" ht="19.5" customHeight="1" x14ac:dyDescent="0.15">
      <c r="A23" s="15"/>
      <c r="B23" s="17"/>
      <c r="C23" s="17"/>
      <c r="D23" s="17"/>
      <c r="E23" s="12" t="str">
        <f t="shared" si="0"/>
        <v/>
      </c>
      <c r="F23" s="17"/>
      <c r="G23" s="19"/>
      <c r="H23" s="15"/>
      <c r="I23" s="15"/>
      <c r="J23" s="15"/>
      <c r="K23" s="15"/>
      <c r="L23" s="15"/>
      <c r="M23" s="15"/>
      <c r="N23" s="15"/>
      <c r="O23" s="15"/>
      <c r="P23" s="15"/>
      <c r="Q23" s="15"/>
      <c r="R23" s="20"/>
      <c r="S23" s="9" t="str">
        <f t="shared" si="6"/>
        <v/>
      </c>
      <c r="T23" t="str">
        <f>IF(F23="","",VLOOKUP(F23,リスト!$A$5:$B$7,2,0))</f>
        <v/>
      </c>
      <c r="U23">
        <f t="shared" si="1"/>
        <v>0</v>
      </c>
      <c r="V23">
        <f t="shared" si="2"/>
        <v>0</v>
      </c>
      <c r="W23">
        <f t="shared" si="3"/>
        <v>0</v>
      </c>
      <c r="X23">
        <f t="shared" si="4"/>
        <v>0</v>
      </c>
    </row>
    <row r="24" spans="1:24" ht="19.5" customHeight="1" x14ac:dyDescent="0.15">
      <c r="A24" s="15"/>
      <c r="B24" s="17"/>
      <c r="C24" s="17"/>
      <c r="D24" s="17"/>
      <c r="E24" s="12" t="str">
        <f t="shared" si="0"/>
        <v/>
      </c>
      <c r="F24" s="17"/>
      <c r="G24" s="19"/>
      <c r="H24" s="15"/>
      <c r="I24" s="15"/>
      <c r="J24" s="15"/>
      <c r="K24" s="15"/>
      <c r="L24" s="15"/>
      <c r="M24" s="15"/>
      <c r="N24" s="15"/>
      <c r="O24" s="15"/>
      <c r="P24" s="15"/>
      <c r="Q24" s="15"/>
      <c r="R24" s="20"/>
      <c r="S24" s="9" t="str">
        <f t="shared" si="6"/>
        <v/>
      </c>
      <c r="T24" t="str">
        <f>IF(F24="","",VLOOKUP(F24,リスト!$A$5:$B$7,2,0))</f>
        <v/>
      </c>
      <c r="U24">
        <f t="shared" si="1"/>
        <v>0</v>
      </c>
      <c r="V24">
        <f t="shared" si="2"/>
        <v>0</v>
      </c>
      <c r="W24">
        <f t="shared" si="3"/>
        <v>0</v>
      </c>
      <c r="X24">
        <f t="shared" si="4"/>
        <v>0</v>
      </c>
    </row>
    <row r="25" spans="1:24" ht="19.5" customHeight="1" x14ac:dyDescent="0.15">
      <c r="A25" s="15"/>
      <c r="B25" s="17"/>
      <c r="C25" s="17"/>
      <c r="D25" s="17"/>
      <c r="E25" s="12" t="str">
        <f t="shared" si="0"/>
        <v/>
      </c>
      <c r="F25" s="17"/>
      <c r="G25" s="19"/>
      <c r="H25" s="15"/>
      <c r="I25" s="15"/>
      <c r="J25" s="15"/>
      <c r="K25" s="15"/>
      <c r="L25" s="15"/>
      <c r="M25" s="15"/>
      <c r="N25" s="15"/>
      <c r="O25" s="15"/>
      <c r="P25" s="15"/>
      <c r="Q25" s="15"/>
      <c r="R25" s="20"/>
      <c r="S25" s="9" t="str">
        <f t="shared" si="6"/>
        <v/>
      </c>
      <c r="T25" t="str">
        <f>IF(F25="","",VLOOKUP(F25,リスト!$A$5:$B$7,2,0))</f>
        <v/>
      </c>
      <c r="U25">
        <f t="shared" si="1"/>
        <v>0</v>
      </c>
      <c r="V25">
        <f t="shared" si="2"/>
        <v>0</v>
      </c>
      <c r="W25">
        <f t="shared" si="3"/>
        <v>0</v>
      </c>
      <c r="X25">
        <f t="shared" si="4"/>
        <v>0</v>
      </c>
    </row>
    <row r="26" spans="1:24" ht="19.5" customHeight="1" x14ac:dyDescent="0.15">
      <c r="A26" s="15"/>
      <c r="B26" s="17"/>
      <c r="C26" s="17"/>
      <c r="D26" s="17"/>
      <c r="E26" s="12" t="str">
        <f t="shared" si="0"/>
        <v/>
      </c>
      <c r="F26" s="17"/>
      <c r="G26" s="19"/>
      <c r="H26" s="15"/>
      <c r="I26" s="15"/>
      <c r="J26" s="15"/>
      <c r="K26" s="15"/>
      <c r="L26" s="15"/>
      <c r="M26" s="15"/>
      <c r="N26" s="15"/>
      <c r="O26" s="15"/>
      <c r="P26" s="15"/>
      <c r="Q26" s="15"/>
      <c r="R26" s="20"/>
      <c r="S26" s="9" t="str">
        <f t="shared" si="6"/>
        <v/>
      </c>
      <c r="T26" t="str">
        <f>IF(F26="","",VLOOKUP(F26,リスト!$A$5:$B$7,2,0))</f>
        <v/>
      </c>
      <c r="U26">
        <f t="shared" si="1"/>
        <v>0</v>
      </c>
      <c r="V26">
        <f t="shared" si="2"/>
        <v>0</v>
      </c>
      <c r="W26">
        <f t="shared" si="3"/>
        <v>0</v>
      </c>
      <c r="X26">
        <f t="shared" si="4"/>
        <v>0</v>
      </c>
    </row>
    <row r="27" spans="1:24" ht="19.5" customHeight="1" thickBot="1" x14ac:dyDescent="0.2">
      <c r="A27" s="16"/>
      <c r="B27" s="17"/>
      <c r="C27" s="17"/>
      <c r="D27" s="17"/>
      <c r="E27" s="12" t="str">
        <f t="shared" si="0"/>
        <v/>
      </c>
      <c r="F27" s="17"/>
      <c r="G27" s="21"/>
      <c r="H27" s="16"/>
      <c r="I27" s="16"/>
      <c r="J27" s="16"/>
      <c r="K27" s="16"/>
      <c r="L27" s="16"/>
      <c r="M27" s="16"/>
      <c r="N27" s="16"/>
      <c r="O27" s="16"/>
      <c r="P27" s="16"/>
      <c r="Q27" s="16"/>
      <c r="R27" s="22"/>
      <c r="S27" s="9" t="str">
        <f t="shared" si="6"/>
        <v/>
      </c>
      <c r="T27" t="str">
        <f>IF(F27="","",VLOOKUP(F27,リスト!$A$5:$B$7,2,0))</f>
        <v/>
      </c>
      <c r="U27">
        <f t="shared" si="1"/>
        <v>0</v>
      </c>
      <c r="V27">
        <f t="shared" si="2"/>
        <v>0</v>
      </c>
      <c r="W27">
        <f t="shared" si="3"/>
        <v>0</v>
      </c>
      <c r="X27">
        <f t="shared" si="4"/>
        <v>0</v>
      </c>
    </row>
    <row r="28" spans="1:24" ht="19.5" customHeight="1" thickBot="1" x14ac:dyDescent="0.2">
      <c r="A28" s="91" t="s">
        <v>3</v>
      </c>
      <c r="B28" s="92"/>
      <c r="C28" s="92"/>
      <c r="D28" s="92"/>
      <c r="E28" s="92"/>
      <c r="F28" s="93"/>
      <c r="G28" s="6">
        <f>SUM(G8:G27)</f>
        <v>0</v>
      </c>
      <c r="H28" s="6">
        <f>SUM(H8:H27)</f>
        <v>0</v>
      </c>
      <c r="I28" s="6">
        <f t="shared" ref="I28:R28" si="7">SUM(I8:I27)</f>
        <v>0</v>
      </c>
      <c r="J28" s="6">
        <f t="shared" si="7"/>
        <v>0</v>
      </c>
      <c r="K28" s="6">
        <f t="shared" si="7"/>
        <v>0</v>
      </c>
      <c r="L28" s="6">
        <f t="shared" si="7"/>
        <v>0</v>
      </c>
      <c r="M28" s="6">
        <f t="shared" si="7"/>
        <v>0</v>
      </c>
      <c r="N28" s="6">
        <f t="shared" si="7"/>
        <v>0</v>
      </c>
      <c r="O28" s="6">
        <f t="shared" si="7"/>
        <v>0</v>
      </c>
      <c r="P28" s="6">
        <f t="shared" si="7"/>
        <v>0</v>
      </c>
      <c r="Q28" s="6">
        <f t="shared" si="7"/>
        <v>0</v>
      </c>
      <c r="R28" s="6">
        <f t="shared" si="7"/>
        <v>0</v>
      </c>
      <c r="S28" s="7">
        <f>SUM(S8:S27)</f>
        <v>0</v>
      </c>
      <c r="T28" s="27"/>
    </row>
    <row r="29" spans="1:24" ht="19.5" customHeight="1" thickBot="1" x14ac:dyDescent="0.2">
      <c r="A29" s="52"/>
      <c r="B29" s="53"/>
      <c r="C29" s="53"/>
      <c r="D29" s="53"/>
      <c r="E29" s="53"/>
      <c r="F29" s="53"/>
      <c r="G29" s="53"/>
      <c r="H29" s="53"/>
      <c r="I29" s="53"/>
      <c r="J29" s="53"/>
      <c r="K29" s="53"/>
      <c r="L29" s="53"/>
      <c r="M29" s="53"/>
      <c r="N29" s="53"/>
      <c r="O29" s="53"/>
      <c r="P29" s="53"/>
      <c r="Q29" s="53"/>
      <c r="R29" s="28" t="s">
        <v>41</v>
      </c>
      <c r="S29" s="7" t="e">
        <f>ROUNDUP(+S28/S7,1)</f>
        <v>#DIV/0!</v>
      </c>
      <c r="T29" s="27"/>
    </row>
    <row r="30" spans="1:24" ht="19.5" customHeight="1" x14ac:dyDescent="0.15">
      <c r="A30" s="94" t="s">
        <v>4</v>
      </c>
      <c r="B30" s="112" t="s">
        <v>24</v>
      </c>
      <c r="C30" s="113"/>
      <c r="D30" s="113"/>
      <c r="E30" s="113"/>
      <c r="F30" s="114"/>
      <c r="G30" s="54">
        <f t="shared" ref="G30:S30" si="8">SUMIFS(G8:G27,$B$8:$B$27,"5以上")</f>
        <v>0</v>
      </c>
      <c r="H30" s="54">
        <f t="shared" si="8"/>
        <v>0</v>
      </c>
      <c r="I30" s="54">
        <f t="shared" si="8"/>
        <v>0</v>
      </c>
      <c r="J30" s="54">
        <f t="shared" si="8"/>
        <v>0</v>
      </c>
      <c r="K30" s="54">
        <f t="shared" si="8"/>
        <v>0</v>
      </c>
      <c r="L30" s="54">
        <f t="shared" si="8"/>
        <v>0</v>
      </c>
      <c r="M30" s="54">
        <f t="shared" si="8"/>
        <v>0</v>
      </c>
      <c r="N30" s="54">
        <f t="shared" si="8"/>
        <v>0</v>
      </c>
      <c r="O30" s="54">
        <f t="shared" si="8"/>
        <v>0</v>
      </c>
      <c r="P30" s="54">
        <f t="shared" si="8"/>
        <v>0</v>
      </c>
      <c r="Q30" s="54">
        <f t="shared" si="8"/>
        <v>0</v>
      </c>
      <c r="R30" s="54">
        <f t="shared" si="8"/>
        <v>0</v>
      </c>
      <c r="S30" s="55">
        <f t="shared" si="8"/>
        <v>0</v>
      </c>
    </row>
    <row r="31" spans="1:24" ht="27" customHeight="1" x14ac:dyDescent="0.15">
      <c r="A31" s="95"/>
      <c r="B31" s="115" t="s">
        <v>25</v>
      </c>
      <c r="C31" s="116"/>
      <c r="D31" s="116"/>
      <c r="E31" s="116"/>
      <c r="F31" s="117"/>
      <c r="G31" s="56">
        <f t="shared" ref="G31:S31" si="9">SUMIFS(G8:G27,$B$8:$B$27,"4以下",$C$8:$C$27,"有")</f>
        <v>0</v>
      </c>
      <c r="H31" s="56">
        <f t="shared" si="9"/>
        <v>0</v>
      </c>
      <c r="I31" s="56">
        <f t="shared" si="9"/>
        <v>0</v>
      </c>
      <c r="J31" s="56">
        <f t="shared" si="9"/>
        <v>0</v>
      </c>
      <c r="K31" s="56">
        <f t="shared" si="9"/>
        <v>0</v>
      </c>
      <c r="L31" s="56">
        <f t="shared" si="9"/>
        <v>0</v>
      </c>
      <c r="M31" s="56">
        <f t="shared" si="9"/>
        <v>0</v>
      </c>
      <c r="N31" s="56">
        <f t="shared" si="9"/>
        <v>0</v>
      </c>
      <c r="O31" s="56">
        <f t="shared" si="9"/>
        <v>0</v>
      </c>
      <c r="P31" s="56">
        <f t="shared" si="9"/>
        <v>0</v>
      </c>
      <c r="Q31" s="56">
        <f t="shared" si="9"/>
        <v>0</v>
      </c>
      <c r="R31" s="57">
        <f t="shared" si="9"/>
        <v>0</v>
      </c>
      <c r="S31" s="58">
        <f t="shared" si="9"/>
        <v>0</v>
      </c>
    </row>
    <row r="32" spans="1:24" ht="27" customHeight="1" thickBot="1" x14ac:dyDescent="0.2">
      <c r="A32" s="95"/>
      <c r="B32" s="109" t="s">
        <v>26</v>
      </c>
      <c r="C32" s="110"/>
      <c r="D32" s="110"/>
      <c r="E32" s="110"/>
      <c r="F32" s="111"/>
      <c r="G32" s="59">
        <f>SUMIFS(G8:G27,$B$8:$B$27,"4以下",$C$8:$C$27,"無",$D$8:$D$27,"有")</f>
        <v>0</v>
      </c>
      <c r="H32" s="59">
        <f t="shared" ref="H32:S32" si="10">SUMIFS(H8:H27,$B$8:$B$27,"4以下",$C$8:$C$27,"無",$D$8:$D$27,"有")</f>
        <v>0</v>
      </c>
      <c r="I32" s="59">
        <f t="shared" si="10"/>
        <v>0</v>
      </c>
      <c r="J32" s="59">
        <f t="shared" si="10"/>
        <v>0</v>
      </c>
      <c r="K32" s="59">
        <f t="shared" si="10"/>
        <v>0</v>
      </c>
      <c r="L32" s="59">
        <f t="shared" si="10"/>
        <v>0</v>
      </c>
      <c r="M32" s="59">
        <f t="shared" si="10"/>
        <v>0</v>
      </c>
      <c r="N32" s="59">
        <f t="shared" si="10"/>
        <v>0</v>
      </c>
      <c r="O32" s="59">
        <f t="shared" si="10"/>
        <v>0</v>
      </c>
      <c r="P32" s="59">
        <f t="shared" si="10"/>
        <v>0</v>
      </c>
      <c r="Q32" s="59">
        <f t="shared" si="10"/>
        <v>0</v>
      </c>
      <c r="R32" s="60">
        <f t="shared" si="10"/>
        <v>0</v>
      </c>
      <c r="S32" s="61">
        <f t="shared" si="10"/>
        <v>0</v>
      </c>
    </row>
    <row r="33" spans="1:19" ht="19.5" customHeight="1" thickBot="1" x14ac:dyDescent="0.2">
      <c r="A33" s="96"/>
      <c r="B33" s="103" t="s">
        <v>27</v>
      </c>
      <c r="C33" s="104"/>
      <c r="D33" s="104"/>
      <c r="E33" s="104"/>
      <c r="F33" s="105"/>
      <c r="G33" s="8">
        <f>SUM(G30:G32)</f>
        <v>0</v>
      </c>
      <c r="H33" s="8">
        <f t="shared" ref="H33:R33" si="11">SUM(H30:H32)</f>
        <v>0</v>
      </c>
      <c r="I33" s="8">
        <f t="shared" si="11"/>
        <v>0</v>
      </c>
      <c r="J33" s="8">
        <f t="shared" si="11"/>
        <v>0</v>
      </c>
      <c r="K33" s="8">
        <f t="shared" si="11"/>
        <v>0</v>
      </c>
      <c r="L33" s="8">
        <f t="shared" si="11"/>
        <v>0</v>
      </c>
      <c r="M33" s="8">
        <f t="shared" si="11"/>
        <v>0</v>
      </c>
      <c r="N33" s="8">
        <f t="shared" si="11"/>
        <v>0</v>
      </c>
      <c r="O33" s="8">
        <f t="shared" si="11"/>
        <v>0</v>
      </c>
      <c r="P33" s="8">
        <f t="shared" si="11"/>
        <v>0</v>
      </c>
      <c r="Q33" s="8">
        <f t="shared" si="11"/>
        <v>0</v>
      </c>
      <c r="R33" s="8">
        <f t="shared" si="11"/>
        <v>0</v>
      </c>
      <c r="S33" s="7">
        <f>SUM(S30:V32)</f>
        <v>0</v>
      </c>
    </row>
    <row r="34" spans="1:19" x14ac:dyDescent="0.15">
      <c r="A34" s="2"/>
      <c r="B34" s="2"/>
      <c r="C34" s="2"/>
      <c r="D34" s="2"/>
      <c r="E34" s="2"/>
      <c r="F34" s="2"/>
      <c r="G34" s="2"/>
      <c r="H34" s="2"/>
      <c r="I34" s="2"/>
      <c r="J34" s="2"/>
      <c r="K34" s="2"/>
      <c r="L34" s="2"/>
      <c r="M34" s="2"/>
      <c r="N34" s="2"/>
      <c r="O34" s="2"/>
      <c r="P34" s="2"/>
      <c r="Q34" s="2"/>
      <c r="R34" s="2"/>
      <c r="S34" s="2"/>
    </row>
    <row r="35" spans="1:19" ht="15" customHeight="1" thickBot="1" x14ac:dyDescent="0.2">
      <c r="A35" s="2" t="s">
        <v>43</v>
      </c>
      <c r="B35" s="2"/>
      <c r="C35" s="2"/>
      <c r="D35" s="2"/>
      <c r="E35" s="2"/>
      <c r="F35" s="2"/>
      <c r="G35" s="2"/>
      <c r="H35" s="2"/>
      <c r="I35" s="2"/>
      <c r="J35" s="2"/>
      <c r="K35" s="2"/>
      <c r="L35" s="2"/>
      <c r="M35" s="2"/>
      <c r="N35" s="2"/>
      <c r="O35" s="2"/>
      <c r="P35" s="2"/>
      <c r="Q35" s="2"/>
      <c r="R35" s="2"/>
      <c r="S35" s="2"/>
    </row>
    <row r="36" spans="1:19" ht="14.25" customHeight="1" thickTop="1" x14ac:dyDescent="0.15">
      <c r="A36" s="2" t="s">
        <v>44</v>
      </c>
      <c r="B36" s="2"/>
      <c r="C36" s="2"/>
      <c r="D36" s="2"/>
      <c r="E36" s="2"/>
      <c r="F36" s="2"/>
      <c r="G36" s="2"/>
      <c r="H36" s="2"/>
      <c r="I36" s="2"/>
      <c r="J36" s="2"/>
      <c r="K36" s="2"/>
      <c r="L36" s="2"/>
      <c r="M36" s="2"/>
      <c r="N36" s="2"/>
      <c r="O36" s="2"/>
      <c r="P36" s="2"/>
      <c r="Q36" s="119" t="s">
        <v>23</v>
      </c>
      <c r="R36" s="120"/>
      <c r="S36" s="106" t="e">
        <f>S33/S28</f>
        <v>#DIV/0!</v>
      </c>
    </row>
    <row r="37" spans="1:19" ht="21" customHeight="1" thickBot="1" x14ac:dyDescent="0.2">
      <c r="A37" s="3" t="s">
        <v>5</v>
      </c>
      <c r="Q37" s="121"/>
      <c r="R37" s="122"/>
      <c r="S37" s="107"/>
    </row>
    <row r="38" spans="1:19" ht="14.25" thickTop="1" x14ac:dyDescent="0.15">
      <c r="A38" s="2" t="s">
        <v>7</v>
      </c>
    </row>
    <row r="39" spans="1:19" x14ac:dyDescent="0.15">
      <c r="A39" s="2" t="s">
        <v>8</v>
      </c>
    </row>
    <row r="40" spans="1:19" ht="18.75" customHeight="1" x14ac:dyDescent="0.15">
      <c r="A40" s="10" t="s">
        <v>28</v>
      </c>
    </row>
  </sheetData>
  <mergeCells count="18">
    <mergeCell ref="S36:S37"/>
    <mergeCell ref="F5:F6"/>
    <mergeCell ref="B32:F32"/>
    <mergeCell ref="B30:F30"/>
    <mergeCell ref="B31:F31"/>
    <mergeCell ref="G5:S5"/>
    <mergeCell ref="A7:F7"/>
    <mergeCell ref="Q36:R37"/>
    <mergeCell ref="E5:E6"/>
    <mergeCell ref="D5:D6"/>
    <mergeCell ref="A2:S2"/>
    <mergeCell ref="A3:S3"/>
    <mergeCell ref="A28:F28"/>
    <mergeCell ref="A30:A33"/>
    <mergeCell ref="A5:A6"/>
    <mergeCell ref="C5:C6"/>
    <mergeCell ref="B5:B6"/>
    <mergeCell ref="B33:F33"/>
  </mergeCells>
  <phoneticPr fontId="1"/>
  <printOptions horizontalCentered="1"/>
  <pageMargins left="0.78740157480314965" right="0.78740157480314965" top="0.78740157480314965" bottom="0.78740157480314965" header="0.51181102362204722" footer="0.51181102362204722"/>
  <pageSetup paperSize="9" scale="65" orientation="landscape" r:id="rId1"/>
  <headerFooter alignWithMargins="0"/>
  <ignoredErrors>
    <ignoredError sqref="G30"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リスト!$A$1:$A$2</xm:f>
          </x14:formula1>
          <xm:sqref>C8:D27</xm:sqref>
        </x14:dataValidation>
        <x14:dataValidation type="list" allowBlank="1" showInputMessage="1" showErrorMessage="1">
          <x14:formula1>
            <xm:f>リスト!$A$3:$A$4</xm:f>
          </x14:formula1>
          <xm:sqref>B8:B27</xm:sqref>
        </x14:dataValidation>
        <x14:dataValidation type="list" allowBlank="1" showInputMessage="1" showErrorMessage="1">
          <x14:formula1>
            <xm:f>リスト!$A$5:$A$7</xm:f>
          </x14:formula1>
          <xm:sqref>F8:F27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7" sqref="A7"/>
    </sheetView>
  </sheetViews>
  <sheetFormatPr defaultRowHeight="13.5" x14ac:dyDescent="0.15"/>
  <cols>
    <col min="1" max="1" width="19.375" bestFit="1" customWidth="1"/>
    <col min="3" max="3" width="19.375" bestFit="1" customWidth="1"/>
  </cols>
  <sheetData>
    <row r="1" spans="1:2" x14ac:dyDescent="0.15">
      <c r="A1" t="s">
        <v>33</v>
      </c>
    </row>
    <row r="2" spans="1:2" x14ac:dyDescent="0.15">
      <c r="A2" t="s">
        <v>34</v>
      </c>
    </row>
    <row r="3" spans="1:2" x14ac:dyDescent="0.15">
      <c r="A3" t="s">
        <v>35</v>
      </c>
    </row>
    <row r="4" spans="1:2" x14ac:dyDescent="0.15">
      <c r="A4" t="s">
        <v>36</v>
      </c>
    </row>
    <row r="5" spans="1:2" x14ac:dyDescent="0.15">
      <c r="A5" t="s">
        <v>39</v>
      </c>
      <c r="B5">
        <v>0.5</v>
      </c>
    </row>
    <row r="6" spans="1:2" x14ac:dyDescent="0.15">
      <c r="A6" t="s">
        <v>37</v>
      </c>
      <c r="B6">
        <v>0.75</v>
      </c>
    </row>
    <row r="7" spans="1:2" x14ac:dyDescent="0.15">
      <c r="A7" t="s">
        <v>38</v>
      </c>
      <c r="B7">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体制付表3-1（生活介護・療養介護用）</vt:lpstr>
      <vt:lpstr>参考様式20</vt:lpstr>
      <vt:lpstr>リスト</vt:lpstr>
      <vt:lpstr>参考様式20!Print_Area</vt:lpstr>
      <vt:lpstr>'体制付表3-1（生活介護・療養介護用）'!Print_Area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山田　将平</cp:lastModifiedBy>
  <cp:lastPrinted>2024-04-02T09:38:53Z</cp:lastPrinted>
  <dcterms:created xsi:type="dcterms:W3CDTF">2009-03-16T01:27:26Z</dcterms:created>
  <dcterms:modified xsi:type="dcterms:W3CDTF">2024-04-09T07:36:42Z</dcterms:modified>
</cp:coreProperties>
</file>